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445" activeTab="13"/>
  </bookViews>
  <sheets>
    <sheet name="目次" sheetId="1" r:id="rId1"/>
    <sheet name="住宅土地概要" sheetId="2" r:id="rId2"/>
    <sheet name="60" sheetId="3" r:id="rId3"/>
    <sheet name="61" sheetId="4" r:id="rId4"/>
    <sheet name="62" sheetId="5" r:id="rId5"/>
    <sheet name="63" sheetId="6" r:id="rId6"/>
    <sheet name="64" sheetId="7" r:id="rId7"/>
    <sheet name="65" sheetId="8" r:id="rId8"/>
    <sheet name="66" sheetId="9" r:id="rId9"/>
    <sheet name="67" sheetId="10" r:id="rId10"/>
    <sheet name="68" sheetId="11" r:id="rId11"/>
    <sheet name="69" sheetId="12" r:id="rId12"/>
    <sheet name="70" sheetId="13" r:id="rId13"/>
    <sheet name="71" sheetId="14" r:id="rId14"/>
    <sheet name="事業所企業概要" sheetId="15" r:id="rId15"/>
    <sheet name="72" sheetId="16" r:id="rId16"/>
    <sheet name="経済センサス概要" sheetId="17" r:id="rId17"/>
    <sheet name="73 " sheetId="18" r:id="rId18"/>
    <sheet name="74" sheetId="19" r:id="rId19"/>
    <sheet name="75" sheetId="20" r:id="rId20"/>
    <sheet name="農林業センサス概要" sheetId="21" r:id="rId21"/>
    <sheet name="76" sheetId="22" r:id="rId22"/>
    <sheet name="77" sheetId="23" r:id="rId23"/>
    <sheet name="78" sheetId="24" r:id="rId24"/>
    <sheet name="商業統計概要" sheetId="25" r:id="rId25"/>
    <sheet name="79" sheetId="26" r:id="rId26"/>
    <sheet name="80" sheetId="27" r:id="rId27"/>
    <sheet name="81" sheetId="28" r:id="rId28"/>
    <sheet name="82" sheetId="29" r:id="rId29"/>
    <sheet name="83" sheetId="30" r:id="rId30"/>
    <sheet name="84" sheetId="31" r:id="rId31"/>
    <sheet name="85" sheetId="32" r:id="rId32"/>
    <sheet name="86" sheetId="33" r:id="rId33"/>
    <sheet name="87" sheetId="34" r:id="rId34"/>
    <sheet name="工業統計概要" sheetId="35" r:id="rId35"/>
    <sheet name="88" sheetId="36" r:id="rId36"/>
    <sheet name="89" sheetId="37" r:id="rId37"/>
    <sheet name="90" sheetId="38" r:id="rId38"/>
  </sheets>
  <definedNames>
    <definedName name="_xlnm.Print_Area" localSheetId="17">'73 '!$A$1:$F$784</definedName>
    <definedName name="_xlnm.Print_Area" localSheetId="36">'89'!#REF!</definedName>
  </definedNames>
  <calcPr fullCalcOnLoad="1"/>
</workbook>
</file>

<file path=xl/sharedStrings.xml><?xml version="1.0" encoding="utf-8"?>
<sst xmlns="http://schemas.openxmlformats.org/spreadsheetml/2006/main" count="12626" uniqueCount="2862">
  <si>
    <t>地域</t>
  </si>
  <si>
    <t>住宅数</t>
  </si>
  <si>
    <t>総数</t>
  </si>
  <si>
    <t>居住世帯あり</t>
  </si>
  <si>
    <t>居住世帯なし</t>
  </si>
  <si>
    <t>同居世帯なし</t>
  </si>
  <si>
    <t>同居世帯あり</t>
  </si>
  <si>
    <t>空き家</t>
  </si>
  <si>
    <t>建築中</t>
  </si>
  <si>
    <t>住宅以外で
人が居住する
建物数</t>
  </si>
  <si>
    <t>一時現在者</t>
  </si>
  <si>
    <t>中野区</t>
  </si>
  <si>
    <t>杉並区</t>
  </si>
  <si>
    <t>豊島区</t>
  </si>
  <si>
    <t>板橋区</t>
  </si>
  <si>
    <t>練馬区</t>
  </si>
  <si>
    <t>新宿区</t>
  </si>
  <si>
    <t>渋谷区</t>
  </si>
  <si>
    <t>新築の住宅を購入</t>
  </si>
  <si>
    <t>建て替え</t>
  </si>
  <si>
    <t>その他</t>
  </si>
  <si>
    <t>民間</t>
  </si>
  <si>
    <t>中野区</t>
  </si>
  <si>
    <t>杉並区</t>
  </si>
  <si>
    <t>豊島区</t>
  </si>
  <si>
    <t>板橋区</t>
  </si>
  <si>
    <t>練馬区</t>
  </si>
  <si>
    <t>新宿区</t>
  </si>
  <si>
    <t>渋谷区</t>
  </si>
  <si>
    <t>中古住宅を
購入</t>
  </si>
  <si>
    <t>新築（建て替えを除く）</t>
  </si>
  <si>
    <t>相続･贈与</t>
  </si>
  <si>
    <t>公団･公社など</t>
  </si>
  <si>
    <t>構造</t>
  </si>
  <si>
    <t>一戸建</t>
  </si>
  <si>
    <t>長屋建</t>
  </si>
  <si>
    <t>共同住宅</t>
  </si>
  <si>
    <t>３～５</t>
  </si>
  <si>
    <t>６～10</t>
  </si>
  <si>
    <t>木造</t>
  </si>
  <si>
    <t>防火木造</t>
  </si>
  <si>
    <t>その他</t>
  </si>
  <si>
    <t>１階建</t>
  </si>
  <si>
    <t>２階建
以上</t>
  </si>
  <si>
    <t>２階建
以上</t>
  </si>
  <si>
    <t>11階建
以上</t>
  </si>
  <si>
    <t>住宅総数</t>
  </si>
  <si>
    <t>鉄筋・鉄骨コンクリート造</t>
  </si>
  <si>
    <t>鉄骨造</t>
  </si>
  <si>
    <t>総数</t>
  </si>
  <si>
    <t>住宅の所有の関係</t>
  </si>
  <si>
    <t>別世帯の子はいない</t>
  </si>
  <si>
    <t>片道１時間未満の場所に住んでいる</t>
  </si>
  <si>
    <t>片道１時間以上の場所に住んでいる</t>
  </si>
  <si>
    <t>持ち家</t>
  </si>
  <si>
    <t>＜再掲＞</t>
  </si>
  <si>
    <t>高齢者夫婦普通世帯総数</t>
  </si>
  <si>
    <t>別世帯となっている子がいる</t>
  </si>
  <si>
    <t>一緒に住んでいる</t>
  </si>
  <si>
    <t>同じ建物又は同じ敷地内に住んでいる</t>
  </si>
  <si>
    <t>徒歩５分程度の場所に住んでいる</t>
  </si>
  <si>
    <t>片道１５分未満の場所に住んでいる</t>
  </si>
  <si>
    <t>65歳以上の単身普通世帯総数</t>
  </si>
  <si>
    <t>持ち家</t>
  </si>
  <si>
    <t>借家</t>
  </si>
  <si>
    <t>住宅以外の建物に居住</t>
  </si>
  <si>
    <t>65歳以上の夫婦普通世帯総数</t>
  </si>
  <si>
    <t>同居世帯</t>
  </si>
  <si>
    <t>いずれか一方のみが65歳以上の夫婦</t>
  </si>
  <si>
    <t>夫婦とも65歳以上</t>
  </si>
  <si>
    <t/>
  </si>
  <si>
    <t>住宅の種類</t>
  </si>
  <si>
    <t>1か月当たり家賃･間代(円)</t>
  </si>
  <si>
    <t>1か月当たり共益費･管理費(円)</t>
  </si>
  <si>
    <t>50円未満</t>
  </si>
  <si>
    <t>不詳</t>
  </si>
  <si>
    <t>借家総数</t>
  </si>
  <si>
    <t>専用住宅</t>
  </si>
  <si>
    <t>店舗その他の併用住宅</t>
  </si>
  <si>
    <t>＜別掲＞</t>
  </si>
  <si>
    <t>住宅に同居する普通世帯総数</t>
  </si>
  <si>
    <t>総数</t>
  </si>
  <si>
    <t>１か月当たり家賃・間代</t>
  </si>
  <si>
    <t>50
～
10000</t>
  </si>
  <si>
    <t>10000
～
20000</t>
  </si>
  <si>
    <t>20000
～
40000</t>
  </si>
  <si>
    <t>40000
～
60000</t>
  </si>
  <si>
    <t>60000
～
80000</t>
  </si>
  <si>
    <t>80000
～
100000</t>
  </si>
  <si>
    <t>100000
～
150000</t>
  </si>
  <si>
    <t>150000
～
200000</t>
  </si>
  <si>
    <t>200000円
以上</t>
  </si>
  <si>
    <t>家賃50円未満を含む</t>
  </si>
  <si>
    <t>家賃50円未満を含まない</t>
  </si>
  <si>
    <t>50円未満を
含む</t>
  </si>
  <si>
    <t>50円未満を
含まない</t>
  </si>
  <si>
    <t>総数
１）</t>
  </si>
  <si>
    <t>注１）　　設備状況「不詳」を含む。</t>
  </si>
  <si>
    <t>15～29分</t>
  </si>
  <si>
    <t>30～59</t>
  </si>
  <si>
    <t>60～89</t>
  </si>
  <si>
    <t>90～119</t>
  </si>
  <si>
    <t>120分以上</t>
  </si>
  <si>
    <t>持ち家以外</t>
  </si>
  <si>
    <t>公営の借家</t>
  </si>
  <si>
    <t>公団・公社の借家</t>
  </si>
  <si>
    <t>民営借家</t>
  </si>
  <si>
    <t>給与住宅</t>
  </si>
  <si>
    <t>同居･住宅以外の建物に居住</t>
  </si>
  <si>
    <t>総数</t>
  </si>
  <si>
    <t>家計を主に支える者の通勤時間</t>
  </si>
  <si>
    <t>平均
通勤
時間
（分）</t>
  </si>
  <si>
    <t>１４分以下</t>
  </si>
  <si>
    <t>うち0分</t>
  </si>
  <si>
    <t>家計を主に支える者が
雇用者である普通世帯総数</t>
  </si>
  <si>
    <t>家計を主に支える者が
商工・その他の業主である
普通世帯総数</t>
  </si>
  <si>
    <t>住宅総数</t>
  </si>
  <si>
    <t>住宅の種類</t>
  </si>
  <si>
    <t>借家</t>
  </si>
  <si>
    <t>住宅の種類
住宅の所有の関係</t>
  </si>
  <si>
    <t>住宅数</t>
  </si>
  <si>
    <t>世帯数</t>
  </si>
  <si>
    <t>世帯人員</t>
  </si>
  <si>
    <t>１住宅当たり
居住室の畳数</t>
  </si>
  <si>
    <t>１居住室当たり
居住室の畳数</t>
  </si>
  <si>
    <t>１住宅当たり
延べ面積(㎡)</t>
  </si>
  <si>
    <t>１人当たり
居住室の畳数</t>
  </si>
  <si>
    <t>１室当たり人員</t>
  </si>
  <si>
    <t>注１）　　住宅の所有の関係「不詳」を含む。</t>
  </si>
  <si>
    <t>住宅の種類構造</t>
  </si>
  <si>
    <t>総数１）</t>
  </si>
  <si>
    <t>建築の時期</t>
  </si>
  <si>
    <t>注１）　　建築時期の「不詳」を含む。</t>
  </si>
  <si>
    <t>世帯の年間収入階級</t>
  </si>
  <si>
    <t>（普通世帯数）</t>
  </si>
  <si>
    <t>普通世帯総数２）</t>
  </si>
  <si>
    <t>200万円未満</t>
  </si>
  <si>
    <t>200～300</t>
  </si>
  <si>
    <t>300～400</t>
  </si>
  <si>
    <t>400～500</t>
  </si>
  <si>
    <t>500～700</t>
  </si>
  <si>
    <t>700～1000</t>
  </si>
  <si>
    <t>1000～1500</t>
  </si>
  <si>
    <t>1500万円以上</t>
  </si>
  <si>
    <t>（１世帯当たり人員）</t>
  </si>
  <si>
    <t>（１世帯当たり居住室数）</t>
  </si>
  <si>
    <t>（１世帯当たり居住室の畳数）</t>
  </si>
  <si>
    <t>総数</t>
  </si>
  <si>
    <t>主世帯</t>
  </si>
  <si>
    <t>同居世帯・住宅以外の建物に居住する世帯</t>
  </si>
  <si>
    <t>総数
１）</t>
  </si>
  <si>
    <t>持ち家</t>
  </si>
  <si>
    <t>借家</t>
  </si>
  <si>
    <t>総数</t>
  </si>
  <si>
    <t>公営の借家</t>
  </si>
  <si>
    <t>公団・公社の
借家</t>
  </si>
  <si>
    <t>民営借家</t>
  </si>
  <si>
    <t>給与住宅</t>
  </si>
  <si>
    <t>注１）　　住宅の所有の関係「不詳」を含む。</t>
  </si>
  <si>
    <t>　２）　　世帯の年間収入階級「不詳」を含む。</t>
  </si>
  <si>
    <t>総数　１）</t>
  </si>
  <si>
    <t>専用住宅　１）</t>
  </si>
  <si>
    <t>店舗その他の併用住宅　１）</t>
  </si>
  <si>
    <t>住宅・土地統計調査</t>
  </si>
  <si>
    <t>表番号</t>
  </si>
  <si>
    <t>統計名</t>
  </si>
  <si>
    <t>３  調査期日</t>
  </si>
  <si>
    <t>４  調査の地域</t>
  </si>
  <si>
    <t>５  調査の対象</t>
  </si>
  <si>
    <t>６  調査項目</t>
  </si>
  <si>
    <t xml:space="preserve">  （３） 世帯に関する事項……世帯主又は世帯の代表者の氏名、種類、構成、年間収入</t>
  </si>
  <si>
    <t xml:space="preserve">  （５） 住環境に関する事項</t>
  </si>
  <si>
    <t>７  用語の説明</t>
  </si>
  <si>
    <t xml:space="preserve">     （１） 一つ以上の居住室、（２） 専用の炊事用流し（台所）、（３） 専用のトイレ、（４） 専用の出入口</t>
  </si>
  <si>
    <t xml:space="preserve">     ※（２） （３）については、共用であっても、他の世帯の居住部分を通らずにいつでも使用できる状態のものを含む。</t>
  </si>
  <si>
    <t xml:space="preserve">        したがって、上記の要件を満たしていれば、ふだん人が居住していなくても、ここでいう「住宅」 となる。</t>
  </si>
  <si>
    <r>
      <t>（</t>
    </r>
    <r>
      <rPr>
        <b/>
        <sz val="14"/>
        <rFont val="Century"/>
        <family val="1"/>
      </rPr>
      <t xml:space="preserve"> </t>
    </r>
    <r>
      <rPr>
        <b/>
        <sz val="14"/>
        <rFont val="ＭＳ Ｐ明朝"/>
        <family val="1"/>
      </rPr>
      <t>２</t>
    </r>
    <r>
      <rPr>
        <b/>
        <sz val="14"/>
        <rFont val="Century"/>
        <family val="1"/>
      </rPr>
      <t xml:space="preserve"> </t>
    </r>
    <r>
      <rPr>
        <b/>
        <sz val="14"/>
        <rFont val="ＭＳ Ｐ明朝"/>
        <family val="1"/>
      </rPr>
      <t>）</t>
    </r>
    <r>
      <rPr>
        <b/>
        <sz val="14"/>
        <rFont val="Century"/>
        <family val="1"/>
      </rPr>
      <t xml:space="preserve"> </t>
    </r>
    <r>
      <rPr>
        <b/>
        <sz val="14"/>
        <rFont val="ＭＳ Ｐ明朝"/>
        <family val="1"/>
      </rPr>
      <t>住宅・土地統計調査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</si>
  <si>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</si>
  <si>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２</t>
    </r>
    <r>
      <rPr>
        <b/>
        <sz val="9"/>
        <rFont val="Century"/>
        <family val="1"/>
      </rPr>
      <t xml:space="preserve">  </t>
    </r>
    <r>
      <rPr>
        <b/>
        <sz val="9"/>
        <rFont val="ＭＳ Ｐゴシック"/>
        <family val="3"/>
      </rPr>
      <t>調査の目的</t>
    </r>
  </si>
  <si>
    <r>
      <t xml:space="preserve">    </t>
    </r>
    <r>
      <rPr>
        <sz val="9"/>
        <rFont val="ＭＳ Ｐ明朝"/>
        <family val="1"/>
      </rPr>
      <t>住宅及び土地の保有状況並びに世帯の居住状態を明らかにし、住宅・土地関連諸施策の基礎資料を得る。</t>
    </r>
  </si>
  <si>
    <t>○ 住   宅</t>
  </si>
  <si>
    <t>○ 住宅以外で人が居住する建物</t>
  </si>
  <si>
    <t>○ 住宅の建て方</t>
  </si>
  <si>
    <t>○ 主世帯・同居世帯</t>
  </si>
  <si>
    <t>○ 普通世帯・準世帯</t>
  </si>
  <si>
    <t xml:space="preserve">  　調査の時期に、調査単位区内に在るすべての住宅及び住宅以外で人が居住する建物並びにこれらに居住している世帯。
  　ただし、外国の大使館や領事館、皇室用財産である施設、拘置所や刑務所、自衛隊の営舎その他の施設、在日米軍用施設等及びこれらに居住している世帯は調査の対象から除外した。</t>
  </si>
  <si>
    <t xml:space="preserve">    一戸建ての住宅やアパートのように完全に区画された建物の一部で、一つの世帯が独立して家庭生活を営むことができるように建築又は改造されたものをいう。</t>
  </si>
  <si>
    <t xml:space="preserve">    ここで 「完全に区画された」とは、コンクリート壁や板壁などの固定的な仕切りで、同じ建物の他の部分と完全に遮断されている状態をいう。 また、「一つの世帯が独立して家庭生活を営むことができる」とは、次の四つの設備要件を満たしていることをいう。</t>
  </si>
  <si>
    <t>平成２０年住宅・土地統計調査の概要</t>
  </si>
  <si>
    <t xml:space="preserve">    平成２０年１０月１日午前零時現在</t>
  </si>
  <si>
    <t xml:space="preserve">    一部島を除く全国の平成１７年国勢調査区の中から、一定の原則によって無作為に抽出した地域。</t>
  </si>
  <si>
    <r>
      <t>居住世帯の有無（5区分）別住宅数及び住宅以外で人が居住する建物数〔周辺区〕（平成</t>
    </r>
    <r>
      <rPr>
        <sz val="11"/>
        <rFont val="ＭＳ Ｐゴシック"/>
        <family val="3"/>
      </rPr>
      <t>20</t>
    </r>
    <r>
      <rPr>
        <sz val="11"/>
        <rFont val="ＭＳ Ｐゴシック"/>
        <family val="3"/>
      </rPr>
      <t>年10月1日）</t>
    </r>
  </si>
  <si>
    <r>
      <t>住宅の購入･新築･建て替え等（7区分）別持ち家数〔周辺区〕（平成</t>
    </r>
    <r>
      <rPr>
        <sz val="11"/>
        <rFont val="ＭＳ Ｐゴシック"/>
        <family val="3"/>
      </rPr>
      <t>20</t>
    </r>
    <r>
      <rPr>
        <sz val="11"/>
        <rFont val="ＭＳ Ｐゴシック"/>
        <family val="3"/>
      </rPr>
      <t>年10月1日）</t>
    </r>
  </si>
  <si>
    <r>
      <t>住宅の建て方（4区分）,構造（5区分）,階数（5区分）別住宅数（平成</t>
    </r>
    <r>
      <rPr>
        <sz val="11"/>
        <rFont val="ＭＳ Ｐゴシック"/>
        <family val="3"/>
      </rPr>
      <t>20</t>
    </r>
    <r>
      <rPr>
        <sz val="11"/>
        <rFont val="ＭＳ Ｐゴシック"/>
        <family val="3"/>
      </rPr>
      <t>年10月1日）</t>
    </r>
  </si>
  <si>
    <r>
      <t>住宅の所有の関係，別世帯となっている子の居住地別65歳以上の単身及び夫婦のみの普通世帯数（平成</t>
    </r>
    <r>
      <rPr>
        <sz val="11"/>
        <rFont val="ＭＳ Ｐゴシック"/>
        <family val="3"/>
      </rPr>
      <t>20</t>
    </r>
    <r>
      <rPr>
        <sz val="11"/>
        <rFont val="ＭＳ Ｐゴシック"/>
        <family val="3"/>
      </rPr>
      <t>年10月1日）</t>
    </r>
  </si>
  <si>
    <r>
      <t>住宅の種類，1か月当たり家賃別借家数（平成</t>
    </r>
    <r>
      <rPr>
        <sz val="11"/>
        <rFont val="ＭＳ Ｐゴシック"/>
        <family val="3"/>
      </rPr>
      <t>20</t>
    </r>
    <r>
      <rPr>
        <sz val="11"/>
        <rFont val="ＭＳ Ｐゴシック"/>
        <family val="3"/>
      </rPr>
      <t>年10月1日）</t>
    </r>
  </si>
  <si>
    <r>
      <t>住宅の所有の関係，家計を主に支える者の通勤時間別家計を主に支える者が雇用者である普通世帯数(平成</t>
    </r>
    <r>
      <rPr>
        <sz val="11"/>
        <rFont val="ＭＳ Ｐゴシック"/>
        <family val="3"/>
      </rPr>
      <t>20</t>
    </r>
    <r>
      <rPr>
        <sz val="11"/>
        <rFont val="ＭＳ Ｐゴシック"/>
        <family val="3"/>
      </rPr>
      <t>年10月1日）</t>
    </r>
  </si>
  <si>
    <r>
      <t>住宅の種類，住宅の所有の関係別住宅数，世帯数，世帯人員，1住宅当たり居住室数，1住宅当たり居住室の畳数，1住宅当たり延べ面積，1人当たり居住室の畳数及び1室あたり人員（平成</t>
    </r>
    <r>
      <rPr>
        <sz val="11"/>
        <rFont val="ＭＳ Ｐゴシック"/>
        <family val="3"/>
      </rPr>
      <t>20</t>
    </r>
    <r>
      <rPr>
        <sz val="11"/>
        <rFont val="ＭＳ Ｐゴシック"/>
        <family val="3"/>
      </rPr>
      <t>年10月1日）</t>
    </r>
  </si>
  <si>
    <r>
      <t>世帯の年間収入階級，世帯の種類，住宅の所有の関係別普通世帯数，1世帯当たり人員，1世帯当たり居住室数及び1世帯当たり居住室の畳数（平成</t>
    </r>
    <r>
      <rPr>
        <sz val="11"/>
        <rFont val="ＭＳ Ｐゴシック"/>
        <family val="3"/>
      </rPr>
      <t>20</t>
    </r>
    <r>
      <rPr>
        <sz val="11"/>
        <rFont val="ＭＳ Ｐゴシック"/>
        <family val="3"/>
      </rPr>
      <t>年10月1日）</t>
    </r>
  </si>
  <si>
    <t>-</t>
  </si>
  <si>
    <t>資料　　総務省統計局「平成２０年住宅・土地統計調査報告」</t>
  </si>
  <si>
    <t>資料　総務省統計局「平成２０年住宅・土地統計調査報告」</t>
  </si>
  <si>
    <t>資料　　総務省統計局「平成２０年住宅・土地統計調査報告」</t>
  </si>
  <si>
    <t>昭和４５年以前</t>
  </si>
  <si>
    <t>昭和４６年
～５５年</t>
  </si>
  <si>
    <t>昭和５６年
～平成２年</t>
  </si>
  <si>
    <t>平成３年
～１２年</t>
  </si>
  <si>
    <t>平成１３年
～１７年</t>
  </si>
  <si>
    <t>平成１８年
～２０年９月</t>
  </si>
  <si>
    <t>中古住宅を購入</t>
  </si>
  <si>
    <t>新築（建て替えを除く）</t>
  </si>
  <si>
    <t>建て替え</t>
  </si>
  <si>
    <t>相続・贈与で取得</t>
  </si>
  <si>
    <t>新築の住宅を購入</t>
  </si>
  <si>
    <t>都市再生機構・公社など</t>
  </si>
  <si>
    <t>民間</t>
  </si>
  <si>
    <t>構造</t>
  </si>
  <si>
    <t>むね総数</t>
  </si>
  <si>
    <t>木造</t>
  </si>
  <si>
    <t>非木造</t>
  </si>
  <si>
    <t>資料　　総務省統計局「平成２０年住宅・土地統計調査報告」</t>
  </si>
  <si>
    <t>１階建</t>
  </si>
  <si>
    <t>２階建以上</t>
  </si>
  <si>
    <t>１階建</t>
  </si>
  <si>
    <t>２階建以上</t>
  </si>
  <si>
    <t>一　戸　建　て</t>
  </si>
  <si>
    <t>長　　　屋　　　建</t>
  </si>
  <si>
    <t>共　　　同　　　住　　　宅</t>
  </si>
  <si>
    <t>３～５</t>
  </si>
  <si>
    <t>６階建以上</t>
  </si>
  <si>
    <t>そ　　の　　他</t>
  </si>
  <si>
    <t>最　寄　り　の　幅　員　６　メ　ー　ト　ル　以　上　の　道　路　ま　で　の　距　離</t>
  </si>
  <si>
    <t>総　数</t>
  </si>
  <si>
    <t>住宅総数</t>
  </si>
  <si>
    <t>居　住　世　帯　あ　り</t>
  </si>
  <si>
    <t>同居世帯なし</t>
  </si>
  <si>
    <t>同居世帯あり</t>
  </si>
  <si>
    <t>一時現在者のみ</t>
  </si>
  <si>
    <t>二次的住宅</t>
  </si>
  <si>
    <t>賃貸用の住宅</t>
  </si>
  <si>
    <t>売却用の住宅</t>
  </si>
  <si>
    <t>その他の住宅</t>
  </si>
  <si>
    <t>居　住　世　帯　な　し</t>
  </si>
  <si>
    <t>建築中</t>
  </si>
  <si>
    <t>空　　き　　家</t>
  </si>
  <si>
    <t>住　宅　以　外　で　人　が
居　住　す　る　建　築　数</t>
  </si>
  <si>
    <t>中　　　　野　　　　区</t>
  </si>
  <si>
    <r>
      <t>最寄りの幅員６メートル以上の道路までの距離別住宅数（平成20</t>
    </r>
    <r>
      <rPr>
        <sz val="11"/>
        <rFont val="ＭＳ Ｐゴシック"/>
        <family val="3"/>
      </rPr>
      <t>年10月1日）</t>
    </r>
  </si>
  <si>
    <r>
      <t>居住世帯の有無別住宅数及び住宅以外で人が居住する建物数（平成20</t>
    </r>
    <r>
      <rPr>
        <sz val="11"/>
        <rFont val="ＭＳ Ｐゴシック"/>
        <family val="3"/>
      </rPr>
      <t>年10月1日）</t>
    </r>
  </si>
  <si>
    <r>
      <t>住宅の建て方，構造，階数別むね数（平成20</t>
    </r>
    <r>
      <rPr>
        <sz val="11"/>
        <rFont val="ＭＳ Ｐゴシック"/>
        <family val="3"/>
      </rPr>
      <t>年10月1日）</t>
    </r>
  </si>
  <si>
    <r>
      <t>建築の時期，住宅の購入・新築・建て替え等別持ち家数（平成20</t>
    </r>
    <r>
      <rPr>
        <sz val="11"/>
        <rFont val="ＭＳ Ｐゴシック"/>
        <family val="3"/>
      </rPr>
      <t>年10月1日）</t>
    </r>
  </si>
  <si>
    <t>６０．居住世帯の有無（５区分）別住宅数及び住宅以外で人が居住する建物数〔周辺区〕（平成２０年１０月１日）</t>
  </si>
  <si>
    <t>６１．住宅の購入･新築･建て替え等（７区分）別持ち家数〔周辺区〕（平成２０年１０月１日）</t>
  </si>
  <si>
    <t>６２．住宅の建て方（４区分）,構造（５区分）,階数（５区分）別住宅数（平成２０年１０月１日）</t>
  </si>
  <si>
    <t>６３．居住世帯の有無別住宅数及び住宅以外で人が居住する建物数（平成２０年１０月１日）</t>
  </si>
  <si>
    <t>６４．住宅の所有の関係，別世帯となっている子の居住地別６５歳以上の単身及び夫婦のみの普通世帯数（平成２０年１０月１日）</t>
  </si>
  <si>
    <t>６５．住宅の種類，１か月当たり家賃別借家数（平成２０年１０月１日）</t>
  </si>
  <si>
    <t>６６．住宅の建て方，構造，階数別むね数（平成２０年１０月１日）</t>
  </si>
  <si>
    <t>６７．住宅の所有の関係，家計を主に支える者の通勤時間別家計を主に支える者が雇用者である普通世帯数(平成２０年１０月１日）</t>
  </si>
  <si>
    <t>６８．最寄りの幅員６メートル以上の道路までの距離別住宅数（平成２０年１０月１日）</t>
  </si>
  <si>
    <t>６９．住宅の種類，住宅の所有の関係別住宅数，世帯数，世帯人員，１住宅当たり居住室数，１住宅当たり居住室の畳数，１住宅当たり延べ面積，１人当たり居住室の畳数及び１室あたり人員（平成２０年１０月１日）</t>
  </si>
  <si>
    <t>７０．建築の時期，住宅の購入・新築・建て替え等持ち家数（平成２０年１０月１日）</t>
  </si>
  <si>
    <t>７１．世帯の年間収入階級，世帯の種類，住宅の所有の関係別普通世帯数，１世帯当たり人員，１世帯当たり居住室数及び１世帯当たり居住室の畳数（平成２０年１０月１日）</t>
  </si>
  <si>
    <t>資料　　総務省統計局「平成20年住宅・土地統計調査報告第５巻その１３東京都」</t>
  </si>
  <si>
    <t>資料　　総務省統計局「平成20年住宅・土地統計調査報告第５巻その１３東京都」</t>
  </si>
  <si>
    <t>注　　　 住宅の所有の関係「不詳」を含む。</t>
  </si>
  <si>
    <t>注　　　　別世帯となっている子の居住地「不詳」を含む。</t>
  </si>
  <si>
    <t>　　　　　 住宅の所有の関係「不詳」を含む。</t>
  </si>
  <si>
    <r>
      <t xml:space="preserve">      </t>
    </r>
    <r>
      <rPr>
        <sz val="9"/>
        <rFont val="ＭＳ Ｐ明朝"/>
        <family val="1"/>
      </rPr>
      <t>この調査は、統計法に基づく指定統計第１４号として、昭和２３年以来５年ごとに実施されてきた住宅統計調査の内容を拡充す</t>
    </r>
    <r>
      <rPr>
        <sz val="9"/>
        <rFont val="ＭＳ Ｐ明朝"/>
        <family val="1"/>
      </rPr>
      <t>ると共に調査名を変更したものであり、平成２０年調査はその１３回目に当たる。なお、第１回調査は全数調査により実施したが、</t>
    </r>
    <r>
      <rPr>
        <sz val="9"/>
        <rFont val="Century"/>
        <family val="1"/>
      </rPr>
      <t xml:space="preserve"> </t>
    </r>
    <r>
      <rPr>
        <sz val="9"/>
        <rFont val="ＭＳ Ｐ明朝"/>
        <family val="1"/>
      </rPr>
      <t>その後は標本調査によっている。</t>
    </r>
    <r>
      <rPr>
        <b/>
        <sz val="9"/>
        <rFont val="Century"/>
        <family val="1"/>
      </rPr>
      <t xml:space="preserve"> </t>
    </r>
  </si>
  <si>
    <r>
      <t xml:space="preserve">  （４） 家計を主に支える世帯員又は世帯主に関する事項……従業上の地位、通勤時間、現住居に入居した時期、                                   </t>
    </r>
    <r>
      <rPr>
        <sz val="11"/>
        <color indexed="8"/>
        <rFont val="ＭＳ Ｐ明朝"/>
        <family val="1"/>
      </rPr>
      <t xml:space="preserve"> </t>
    </r>
    <r>
      <rPr>
        <sz val="9"/>
        <color indexed="8"/>
        <rFont val="ＭＳ Ｐ明朝"/>
        <family val="1"/>
      </rPr>
      <t xml:space="preserve">            </t>
    </r>
  </si>
  <si>
    <t xml:space="preserve">  （１）住宅等に関する事項 ……居住室の数及び広さ、所有関係に関する事項、敷地面積、敷地の所有関係
　　　　　　　　　　　　　　　　　　　　に関する事項</t>
  </si>
  <si>
    <t xml:space="preserve">  （２）住宅に関する事項 ……構造、腐朽・破損の有無、階数、建て方、種類、家賃又は間代に関する事項、建築時期、
　　　　　　　　　　　　　　　　　　 床面積、建築面積、設備に関する事項、増改築及び改修工事に関する事項、
                                       世帯の存しない住宅の種別</t>
  </si>
  <si>
    <t xml:space="preserve">  （６） 現住居以外の住宅及び土地に関する事項……所有関係に関する事項、所在地、面積に関する事項、</t>
  </si>
  <si>
    <t xml:space="preserve">                                                                         利用に関する事項                                        </t>
  </si>
  <si>
    <t xml:space="preserve">                                                                                    前住居に関する事項、別世帯の子に関する事項</t>
  </si>
  <si>
    <t xml:space="preserve">     一戸建 ……一つの建物が１住宅であるもの。</t>
  </si>
  <si>
    <t xml:space="preserve">     長屋建……二つ以上の住宅を一棟に建て連ねたもので、各住宅が壁を共通にし、それぞれ別々に外部への
                    出入口 をもっているもの。（テラスハウスもここに含まれる。）</t>
  </si>
  <si>
    <t xml:space="preserve">     共同住宅……一棟の中に二つ以上の住宅があり、廊下・階段などを共用しているものや、二つ以上の住宅を
                       重ねて建てたもの。（階下が商店で２階以上に二つ以上の住宅がある場合も含まれる。）</t>
  </si>
  <si>
    <t xml:space="preserve">     その他 ……上記のどれにも当てはまらないもので、例えば、工場や事務所などの一部が住宅となっているような
                     場合をいう。</t>
  </si>
  <si>
    <t xml:space="preserve">      １住宅に１世帯が住んでいる場合はその世帯を「主世帯」とし、１住宅に２世帯以上住んでいる場合には、
   そのうちの主な世帯を「主世帯」とし、他の世帯を「同居世帯」とした。</t>
  </si>
  <si>
    <t xml:space="preserve">       住宅以外の建物でも、ふだん人が居住していれば、調査の対象とした。（会社等の寮・寄宿舎、学校等の寮・
    寄宿舎、下宿屋、旅館・宿泊所、その他の建物）</t>
  </si>
  <si>
    <t xml:space="preserve">        「普通世帯」とは、住居と生計をともにしている家族などの世帯をいう。主世帯はすべて「普通世帯」である。 「準世帯」とは、単身の下宿人・間借り人、雇主と同居している単身の住み込みの従業員や、寄宿舎・旅館など住宅以外の建物に住んでいる単身者又はそれらの人々の集まりの世帯をいう。</t>
  </si>
  <si>
    <t>産業中分類別事業所数及び従業者数（昭和61～ 平成18年）</t>
  </si>
  <si>
    <t>事業所・企業統計調査</t>
  </si>
  <si>
    <r>
      <rPr>
        <b/>
        <sz val="9"/>
        <rFont val="ＭＳ Ｐ明朝"/>
        <family val="1"/>
      </rPr>
      <t>事業所</t>
    </r>
    <r>
      <rPr>
        <sz val="9"/>
        <rFont val="ＭＳ Ｐ明朝"/>
        <family val="1"/>
      </rPr>
      <t xml:space="preserve">
　経済活動の場所ごとの単位で、次の要件を備えたものをいう。
（１）経済活動が、単一の経営主体のもとで一定の場所（１区画）を占めて行われている。
（２）物の生産や販売、サービスの提供が、従業者と設備を有して、継続的に行われている。
</t>
    </r>
    <r>
      <rPr>
        <b/>
        <sz val="9"/>
        <rFont val="ＭＳ Ｐ明朝"/>
        <family val="1"/>
      </rPr>
      <t>経営組織</t>
    </r>
    <r>
      <rPr>
        <sz val="9"/>
        <rFont val="ＭＳ Ｐ明朝"/>
        <family val="1"/>
      </rPr>
      <t xml:space="preserve">
　国、地方公共団体の事業所を除く事業所を民営の事業所とし、個人経営、株式会社（有限会社を含む）、合名会社、合資会社、合同会社、相互会社、外国の会社、独立行政法人等、その他の法人及び法人でない団体に分類した。
</t>
    </r>
    <r>
      <rPr>
        <b/>
        <sz val="9"/>
        <rFont val="ＭＳ Ｐ明朝"/>
        <family val="1"/>
      </rPr>
      <t>事業所の産業分類</t>
    </r>
    <r>
      <rPr>
        <sz val="9"/>
        <rFont val="ＭＳ Ｐ明朝"/>
        <family val="1"/>
      </rPr>
      <t xml:space="preserve">
　事業所の主な事業の種類（原則として過去１年間の収入額又は販売額の多いもの）により、日本標準産業分類に基づき分類した。
</t>
    </r>
    <r>
      <rPr>
        <b/>
        <sz val="9"/>
        <rFont val="ＭＳ Ｐ明朝"/>
        <family val="1"/>
      </rPr>
      <t>従業者</t>
    </r>
    <r>
      <rPr>
        <sz val="9"/>
        <rFont val="ＭＳ Ｐ明朝"/>
        <family val="1"/>
      </rPr>
      <t xml:space="preserve">
　調査日現在、当該事業所に所属して働いているすべての人をいう。他の会社や下請先などの別経営の事業所へ派遣している人も含まれる一方、当該事業所で働いていても別経営の事業所から派遣されているなど、当該事業所から賃金・給与を支給されていない人は含めない。
</t>
    </r>
    <r>
      <rPr>
        <b/>
        <sz val="9"/>
        <rFont val="ＭＳ Ｐ明朝"/>
        <family val="1"/>
      </rPr>
      <t>電子商取引</t>
    </r>
    <r>
      <rPr>
        <sz val="9"/>
        <rFont val="ＭＳ Ｐ明朝"/>
        <family val="1"/>
      </rPr>
      <t xml:space="preserve">
　インターネットやインターネット以外のコンピューターネットワークを利用した商取引をいう。</t>
    </r>
  </si>
  <si>
    <t>８  用語の説明</t>
  </si>
  <si>
    <t>（１）甲調査
　①事業所に関する事項
　　名称、電話番号、所在地、経営組織、本所・支所の別、開設時期、従業者数、事業の種類・業態、形態
　②企業に関する事項
　　本所・本社・本店の名称・電話番号及び所在地、登記上の会社設立の年月、資本金額及び外国資本比率、親会社・関連する会社の有無、親会社の名称・所在地及び電話番号、子会社の数、支所・支社・支店の数、会社全体の常用雇用者数、会社全体の主な事業の種類、会社形態の変更状況、電子商取引の実施状況
（２）乙調査
　　名称、電話番号、所在地、職員数、事業の種類</t>
  </si>
  <si>
    <t>７  調査事項</t>
  </si>
  <si>
    <t>　調査は「甲調査」及び「乙調査」の２種類からなっている。甲調査は民営の事業所を、乙調査は国、地方公共団体の事業所を対象とする。</t>
  </si>
  <si>
    <t>６  調査の種類</t>
  </si>
  <si>
    <t>　原則として、単一の経営者が事業を営んでいる１区画の場所を１事業所とし、これを調査単位とした。</t>
  </si>
  <si>
    <t>５  調査の単位</t>
  </si>
  <si>
    <t xml:space="preserve">  </t>
  </si>
  <si>
    <t>　調査日現在、国内に所在するすべての事業所を対象とした。  ただし、次の事業所は対象から除いた。
（１） 日本標準産業分類（平成１４年３月７日総務省告示第１３９号）の「大分類A－農業、B－林業、C－漁業」に属する個人経営の事業所（いわゆる農林漁家）
（２） 日本標準産業分類の「中分類８３－その他の生活関連サービス業（小分類８３２家事サービス業に限る）」及び「中分類９４－外国公務」に属する事業所（大使館、領事館など）</t>
  </si>
  <si>
    <t>４  調査の範囲</t>
  </si>
  <si>
    <r>
      <t xml:space="preserve">  </t>
    </r>
    <r>
      <rPr>
        <sz val="9"/>
        <rFont val="ＭＳ Ｐ明朝"/>
        <family val="1"/>
      </rPr>
      <t>我が国のすべての事業所及び企業を対象として、事業の種類や従業者数等、事業所及び企業の基本的事項を調査し、行政施策のための基礎資料並びに各種統計調査実施のための事業所及び企業の母集団情報を得ることを目的とする。</t>
    </r>
  </si>
  <si>
    <t xml:space="preserve">  この調査は、統計法に基づく指定統計第２号として、「事業所統計調査」の名称で昭和２２年に開始され、平成８年の調査から企業の実態把握を充実させたことに伴い、「事業所・企業統計調査」と名称を変更した。
調査は、昭和２３年調査から昭和５６年調査までは３年ごと、昭和５６年以降は５年ごとに国や地方公共団体の事業所も含めた調査を、また、その中間年には民営事業所を対象とした簡易な内容の調査を実施している。平成１８年調査は、国や地方公共団体の事業所も含めた大規模な調査にあたる。</t>
  </si>
  <si>
    <t>平成１８年事業所・企業統計調査の概要</t>
  </si>
  <si>
    <r>
      <t>（</t>
    </r>
    <r>
      <rPr>
        <b/>
        <sz val="14"/>
        <rFont val="Century"/>
        <family val="1"/>
      </rPr>
      <t xml:space="preserve"> </t>
    </r>
    <r>
      <rPr>
        <b/>
        <sz val="14"/>
        <rFont val="ＭＳ Ｐ明朝"/>
        <family val="1"/>
      </rPr>
      <t>３</t>
    </r>
    <r>
      <rPr>
        <b/>
        <sz val="14"/>
        <rFont val="Century"/>
        <family val="1"/>
      </rPr>
      <t xml:space="preserve"> </t>
    </r>
    <r>
      <rPr>
        <b/>
        <sz val="14"/>
        <rFont val="ＭＳ Ｐ明朝"/>
        <family val="1"/>
      </rPr>
      <t>）</t>
    </r>
    <r>
      <rPr>
        <b/>
        <sz val="14"/>
        <rFont val="Century"/>
        <family val="1"/>
      </rPr>
      <t xml:space="preserve"> </t>
    </r>
    <r>
      <rPr>
        <b/>
        <sz val="14"/>
        <rFont val="ＭＳ Ｐ明朝"/>
        <family val="1"/>
      </rPr>
      <t>事業所・企業統計調査</t>
    </r>
  </si>
  <si>
    <t>資料　東京都 「事業所･企業統計調査  東京都結果報告」</t>
  </si>
  <si>
    <t>注　　平成８年以前のものについては，産業分類別の推移を比較しやすくするため，平成１３年調査に用いた新産業分類に合わせて数値を組み替えたものである。</t>
  </si>
  <si>
    <t>地方公務</t>
  </si>
  <si>
    <t>国家公務</t>
  </si>
  <si>
    <t>Ｒ</t>
  </si>
  <si>
    <t>公務（他に分類されないもの）</t>
  </si>
  <si>
    <t>その他のサービス業</t>
  </si>
  <si>
    <t>宗教</t>
  </si>
  <si>
    <t>政治・経済・文化団体</t>
  </si>
  <si>
    <t>その他の事業サービス業</t>
  </si>
  <si>
    <t>広告業</t>
  </si>
  <si>
    <t>物品賃貸業</t>
  </si>
  <si>
    <t>機械等修理業（別掲を除く）</t>
  </si>
  <si>
    <t>自動車整備業</t>
  </si>
  <si>
    <t>廃棄物処理業</t>
  </si>
  <si>
    <t>娯楽業</t>
  </si>
  <si>
    <t>その他の生活関連サービス業</t>
  </si>
  <si>
    <t>洗濯・理容・美容・浴場業</t>
  </si>
  <si>
    <t>学術開発研究機関</t>
  </si>
  <si>
    <t>専門サービス業（他に分類されないもの）</t>
  </si>
  <si>
    <t>Ｑ</t>
  </si>
  <si>
    <t>サービス業（他に分類されないもの）</t>
  </si>
  <si>
    <t>Q</t>
  </si>
  <si>
    <t>協同組合（他に分類されないもの）</t>
  </si>
  <si>
    <t>郵便局（別掲を除く）</t>
  </si>
  <si>
    <t>Ｐ</t>
  </si>
  <si>
    <t>複合サービス事業</t>
  </si>
  <si>
    <t>P</t>
  </si>
  <si>
    <t>その他の教育，学習支援</t>
  </si>
  <si>
    <t>学校教育</t>
  </si>
  <si>
    <t>Ｏ</t>
  </si>
  <si>
    <t>教育，学習支援業</t>
  </si>
  <si>
    <t>O</t>
  </si>
  <si>
    <t>社会保険・社会福祉・介護事業</t>
  </si>
  <si>
    <t>保健衛生</t>
  </si>
  <si>
    <t>医療業</t>
  </si>
  <si>
    <t>Ｎ</t>
  </si>
  <si>
    <t>医療，福祉</t>
  </si>
  <si>
    <t>N</t>
  </si>
  <si>
    <t>宿泊業</t>
  </si>
  <si>
    <t>遊興飲食店</t>
  </si>
  <si>
    <t>一般飲食店</t>
  </si>
  <si>
    <t>Ｍ</t>
  </si>
  <si>
    <t>飲食店，宿泊業</t>
  </si>
  <si>
    <t>M</t>
  </si>
  <si>
    <t>不動産賃貸業・管理業</t>
  </si>
  <si>
    <t>不動産取引業</t>
  </si>
  <si>
    <t>Ｌ</t>
  </si>
  <si>
    <t>不　動　産　業</t>
  </si>
  <si>
    <t>L</t>
  </si>
  <si>
    <t>保険業（保険媒介代理業，保険サービス業を含む）</t>
  </si>
  <si>
    <t>補助的金融業，金融附帯業</t>
  </si>
  <si>
    <t>証券業，商品先物取引業</t>
  </si>
  <si>
    <t>貸金業，投資業等非預金信用機関</t>
  </si>
  <si>
    <t>-</t>
  </si>
  <si>
    <t>郵便貯金取扱機関，政府関係金融機関</t>
  </si>
  <si>
    <t>協同組織金融業</t>
  </si>
  <si>
    <t>銀行業</t>
  </si>
  <si>
    <t>Ｋ</t>
  </si>
  <si>
    <t>金融・保険業</t>
  </si>
  <si>
    <t>K</t>
  </si>
  <si>
    <t>その他の小売業</t>
  </si>
  <si>
    <t>家具・じゅう器・機械器具小売業</t>
  </si>
  <si>
    <t>自動車・自転車小売業</t>
  </si>
  <si>
    <t>飲食料品小売業</t>
  </si>
  <si>
    <t>織物・衣服・身の回り品小売業</t>
  </si>
  <si>
    <t>各種商品小売業</t>
  </si>
  <si>
    <t>その他の卸売業</t>
  </si>
  <si>
    <t>機械器具卸売業</t>
  </si>
  <si>
    <t>建築材料，鉱物・金属材料等卸売業</t>
  </si>
  <si>
    <t>飲食料品卸売業</t>
  </si>
  <si>
    <t>繊維・衣服等卸売業</t>
  </si>
  <si>
    <t>各種商品卸売業</t>
  </si>
  <si>
    <t>Ｊ</t>
  </si>
  <si>
    <t>卸売・小売業</t>
  </si>
  <si>
    <t>J</t>
  </si>
  <si>
    <t>運輸に附帯するサービス業</t>
  </si>
  <si>
    <t>倉庫業</t>
  </si>
  <si>
    <t>航空運輸業</t>
  </si>
  <si>
    <t>水運業</t>
  </si>
  <si>
    <t>道路貨物運送業</t>
  </si>
  <si>
    <t>道路旅客運送業</t>
  </si>
  <si>
    <t>鉄道業</t>
  </si>
  <si>
    <t>Ｉ</t>
  </si>
  <si>
    <t>運輸業</t>
  </si>
  <si>
    <t>映像･音声･文字情報制作業</t>
  </si>
  <si>
    <t>インターネット附随サービス業</t>
  </si>
  <si>
    <t>情報サービス業</t>
  </si>
  <si>
    <t>放送業</t>
  </si>
  <si>
    <t>通信業</t>
  </si>
  <si>
    <t>Ｈ</t>
  </si>
  <si>
    <t>情報通信業</t>
  </si>
  <si>
    <t>水道業</t>
  </si>
  <si>
    <t>熱供給業</t>
  </si>
  <si>
    <t>ガス業</t>
  </si>
  <si>
    <t>電気業</t>
  </si>
  <si>
    <t>Ｇ</t>
  </si>
  <si>
    <t>電気・ガス・熱供給・水道業</t>
  </si>
  <si>
    <t>G</t>
  </si>
  <si>
    <t>その他の製造業</t>
  </si>
  <si>
    <t>精密機械器具製造業</t>
  </si>
  <si>
    <t>輸送用機械器具製造業</t>
  </si>
  <si>
    <t>電子部品・デバイス製造業</t>
  </si>
  <si>
    <t>情報通信機械器具製造業</t>
  </si>
  <si>
    <t>電気機械器具製造業</t>
  </si>
  <si>
    <t>一般機械器具製造業</t>
  </si>
  <si>
    <t>金属製品製造業</t>
  </si>
  <si>
    <t>非鉄金属製造業</t>
  </si>
  <si>
    <t>鉄鋼業</t>
  </si>
  <si>
    <t>窯業・土石製品製造業</t>
  </si>
  <si>
    <t>なめし革・同製品・毛皮製造業</t>
  </si>
  <si>
    <t>ゴム製品製造業</t>
  </si>
  <si>
    <t>プラスチック製品製造業（別掲を除く）</t>
  </si>
  <si>
    <t>石油製品・石炭製品製造業</t>
  </si>
  <si>
    <t>化学工業</t>
  </si>
  <si>
    <t>印刷・同関連業</t>
  </si>
  <si>
    <t>パルプ・紙・紙加工品製造業</t>
  </si>
  <si>
    <t>家具・装備品製造業</t>
  </si>
  <si>
    <t>木材・木製品製造業（家具を除く）</t>
  </si>
  <si>
    <t>衣服・その他の繊維製品製造業</t>
  </si>
  <si>
    <t>繊維工業（衣服，その他の繊維製品を除く）</t>
  </si>
  <si>
    <t>飲料・たばこ・飼料製造業</t>
  </si>
  <si>
    <t>09</t>
  </si>
  <si>
    <t>食料品製造業</t>
  </si>
  <si>
    <t>Ｆ</t>
  </si>
  <si>
    <t>製　造　業</t>
  </si>
  <si>
    <t>F</t>
  </si>
  <si>
    <t>08</t>
  </si>
  <si>
    <t>設備工事業</t>
  </si>
  <si>
    <t>07</t>
  </si>
  <si>
    <t>職別工事業（設備工事業を除く）</t>
  </si>
  <si>
    <t>06</t>
  </si>
  <si>
    <t>総合工事業</t>
  </si>
  <si>
    <t>Ｅ</t>
  </si>
  <si>
    <t>建　設　業</t>
  </si>
  <si>
    <t>E</t>
  </si>
  <si>
    <t>05</t>
  </si>
  <si>
    <t>鉱業</t>
  </si>
  <si>
    <t>Ｄ</t>
  </si>
  <si>
    <t>鉱　業</t>
  </si>
  <si>
    <t>D</t>
  </si>
  <si>
    <t>04</t>
  </si>
  <si>
    <t>水産養殖業</t>
  </si>
  <si>
    <t>03</t>
  </si>
  <si>
    <t>漁業</t>
  </si>
  <si>
    <t>Ｃ</t>
  </si>
  <si>
    <t>漁　業</t>
  </si>
  <si>
    <t>C</t>
  </si>
  <si>
    <t>02</t>
  </si>
  <si>
    <t>林業</t>
  </si>
  <si>
    <t>Ｂ</t>
  </si>
  <si>
    <t>林　業</t>
  </si>
  <si>
    <t>B</t>
  </si>
  <si>
    <t>01</t>
  </si>
  <si>
    <t>農業</t>
  </si>
  <si>
    <t>Ａ</t>
  </si>
  <si>
    <t>農　業</t>
  </si>
  <si>
    <t>A</t>
  </si>
  <si>
    <t>　Ａ～Ｒ</t>
  </si>
  <si>
    <t>全　産　業</t>
  </si>
  <si>
    <t>Ａ～Ｒ</t>
  </si>
  <si>
    <t>従  業  者  数</t>
  </si>
  <si>
    <t>事  業  所  数</t>
  </si>
  <si>
    <t>産業分類</t>
  </si>
  <si>
    <t>平      成      １ ８     年</t>
  </si>
  <si>
    <t>平      成      １ ３     年</t>
  </si>
  <si>
    <t>平      成      ８      年</t>
  </si>
  <si>
    <t>平      成      ３      年</t>
  </si>
  <si>
    <t>昭     和     ６   １     年</t>
  </si>
  <si>
    <t>産業分類</t>
  </si>
  <si>
    <t>７２．産業中分類別事業所数及び従業者数 （昭和61 ～ 平成18年）</t>
  </si>
  <si>
    <t>町丁，産業中分類別事業所数及び従業者数（平成21年7月1日）</t>
  </si>
  <si>
    <t>事業所のあらまし〔組織・資本金・規模等〕（平成21年7月1日）</t>
  </si>
  <si>
    <t>産業小分類別事業所数及び従業者数（平成21年7月1日）</t>
  </si>
  <si>
    <t>経済センサス－基礎調査</t>
  </si>
  <si>
    <t xml:space="preserve">           調査日現在、当該事業所に所属して働いているすべての人をいう。他の会社などの別経営の事業所へ派遣してい
           る人も含まれる。一方、当該事業所で働いていても別経営の事業所から派遣されているなど、当該事業所から賃金
           ・給与を支給されていない人は含めない。</t>
  </si>
  <si>
    <t xml:space="preserve">        ○従業者</t>
  </si>
  <si>
    <t>　　　　   事業所の主な事業の種類（原則として過去１年間の収入額又は販売額の多いもの）により、日本標準産業分類に
           基づき分類した。</t>
  </si>
  <si>
    <t>　　　  ○事業所の産業分類</t>
  </si>
  <si>
    <t>　　　　　　　　　　協議会、後援会、同窓会など法人格を持たない団体</t>
  </si>
  <si>
    <t>　　　　　　（３）法人でない団体</t>
  </si>
  <si>
    <t>　　　　　　　　②会社以外の法人　　独立行政法人、特殊法人、社団法人など法人格を有する団体のうち、会社以外の法人</t>
  </si>
  <si>
    <t>　　　　　　　　①会社　　　　　　　　　 株式会社（有限会社を含む）、合名会社、合資会社、合同会社、相互会社、外国の会社</t>
  </si>
  <si>
    <t>　　　　　　（２）法人　　</t>
  </si>
  <si>
    <t>　　　　　　（１）個人経営</t>
  </si>
  <si>
    <t>　　　　　　国、地方公共団体の事業所を除く事業所を民営の事業所として、分類した。</t>
  </si>
  <si>
    <t>　　　　○経営組織</t>
  </si>
  <si>
    <t>　　　　　　（２）　従業者と設備を有して、物の生産や販売、サービスの提供が、継続的に行われている。</t>
  </si>
  <si>
    <t>　　　　　　（１）　一定の場所（１区画）を占めて、単一の経営主体のもとで経済活動が行われている。</t>
  </si>
  <si>
    <t>　　　　　　経済活動が行われている場所ごとの単位で、原則として次の条件を備えているものをいう。</t>
  </si>
  <si>
    <t>　　　　○事業所</t>
  </si>
  <si>
    <t>　　　　　　名称、電話番号、所在地、職員数、事業の種類、事業の委託先の名称及び所在地</t>
  </si>
  <si>
    <t>　（２）　乙調査</t>
  </si>
  <si>
    <t>　　　　　　経営組織、資本金等の額、外国資本比率、決算月、持株会社か否か、親会社の有無、親会社の名称、親会社
　　　　　　の所在地及び電話番号、子会社の有無及び子会社の数、法人全体の常用雇用者数、法人全体の主な事業
　　　　　　の種類、国内及び海外の支所等の有無及び支所等の数、本所の名称、本所の所在地及び電話番号</t>
  </si>
  <si>
    <t xml:space="preserve">       ②　企業に関する事項</t>
  </si>
  <si>
    <t xml:space="preserve">       ①　事業所に関する事項</t>
  </si>
  <si>
    <t xml:space="preserve">  （１）　甲調査</t>
  </si>
  <si>
    <t>６  調査事項</t>
  </si>
  <si>
    <r>
      <t xml:space="preserve">    </t>
    </r>
    <r>
      <rPr>
        <sz val="9"/>
        <rFont val="ＭＳ Ｐ明朝"/>
        <family val="1"/>
      </rPr>
      <t>調査は「甲調査」及び「乙調査」の２種類からなり、対象となる事業所及び企業の規模に応じて、調査員による調査と国、都道府県、区市町村による調査に分けて実施した。</t>
    </r>
  </si>
  <si>
    <t>５  調査の方法</t>
  </si>
  <si>
    <t xml:space="preserve"> </t>
  </si>
  <si>
    <t xml:space="preserve">    農林魚家に属する個人経営の事業所、家事サービス業及び外国公務に属する事業所を除くすべての事業所及び企業。  </t>
  </si>
  <si>
    <t>４  調査の対象</t>
  </si>
  <si>
    <t>　　 平成２１年７月１日</t>
  </si>
  <si>
    <t>　　基礎調査は、事業所及び企業の基礎的な経済活動の状態を調査し、我が国における包括的な産業構造を明らかにする経済構造統計の作成、並びに各種統計調査実施のための母集団情報を整備することを目的とする。</t>
  </si>
  <si>
    <t xml:space="preserve">      </t>
  </si>
  <si>
    <r>
      <t xml:space="preserve">　　 </t>
    </r>
    <r>
      <rPr>
        <sz val="9"/>
        <rFont val="ＭＳ Ｐ明朝"/>
        <family val="1"/>
      </rPr>
      <t>統合した統計調査・・・事業所・企業統計調査、サービス業基本調査　</t>
    </r>
  </si>
  <si>
    <t>　　これまでの産業を対象する大規模統計調査は、複数の府省が業種ごとに異なる時期に実施しているものが多く、調査対象事業所・企業の負担が大きくなっているとともに、近年増大しているサービス産業をカバーする統計調査が少ないなど、不十分な面があった。
そこで　関係府省庁等において検討を行い、経済に関連した大規模統計調査の統廃合、簡素・合理化を行い、平成２１年に第１回目を実施した。</t>
  </si>
  <si>
    <r>
      <rPr>
        <b/>
        <sz val="9"/>
        <rFont val="ＭＳ Ｐゴシック"/>
        <family val="3"/>
      </rPr>
      <t>１</t>
    </r>
    <r>
      <rPr>
        <b/>
        <sz val="9"/>
        <rFont val="Century"/>
        <family val="1"/>
      </rPr>
      <t xml:space="preserve">  </t>
    </r>
    <r>
      <rPr>
        <b/>
        <sz val="9"/>
        <rFont val="ＭＳ Ｐゴシック"/>
        <family val="3"/>
      </rPr>
      <t>調査の沿革</t>
    </r>
  </si>
  <si>
    <t>平成２１年経済センサス－基礎調査の概要</t>
  </si>
  <si>
    <r>
      <t>（</t>
    </r>
    <r>
      <rPr>
        <b/>
        <sz val="14"/>
        <rFont val="Century"/>
        <family val="1"/>
      </rPr>
      <t xml:space="preserve"> </t>
    </r>
    <r>
      <rPr>
        <b/>
        <sz val="14"/>
        <rFont val="ＭＳ Ｐ明朝"/>
        <family val="1"/>
      </rPr>
      <t>４</t>
    </r>
    <r>
      <rPr>
        <b/>
        <sz val="14"/>
        <rFont val="Century"/>
        <family val="1"/>
      </rPr>
      <t xml:space="preserve"> </t>
    </r>
    <r>
      <rPr>
        <b/>
        <sz val="14"/>
        <rFont val="ＭＳ Ｐ明朝"/>
        <family val="1"/>
      </rPr>
      <t>）</t>
    </r>
    <r>
      <rPr>
        <b/>
        <sz val="14"/>
        <rFont val="Century"/>
        <family val="1"/>
      </rPr>
      <t xml:space="preserve"> </t>
    </r>
    <r>
      <rPr>
        <b/>
        <sz val="14"/>
        <rFont val="ＭＳ Ｐ明朝"/>
        <family val="1"/>
      </rPr>
      <t>経済センサス－基礎調査</t>
    </r>
  </si>
  <si>
    <t>市町村機関</t>
  </si>
  <si>
    <t>都道府県機関</t>
  </si>
  <si>
    <t>行政機関</t>
  </si>
  <si>
    <t>-</t>
  </si>
  <si>
    <t>司法機関</t>
  </si>
  <si>
    <t>立法機関</t>
  </si>
  <si>
    <t>公務（他に分類されるものを除く）</t>
  </si>
  <si>
    <t>Ｓ</t>
  </si>
  <si>
    <t>他に分類されないサービス業</t>
  </si>
  <si>
    <t>959</t>
  </si>
  <si>
    <t>と畜場</t>
  </si>
  <si>
    <t>952</t>
  </si>
  <si>
    <t>集会場</t>
  </si>
  <si>
    <t>951</t>
  </si>
  <si>
    <r>
      <t>管理，補助的経済活動を行う事業所</t>
    </r>
    <r>
      <rPr>
        <vertAlign val="superscript"/>
        <sz val="9"/>
        <rFont val="ＭＳ Ｐ明朝"/>
        <family val="1"/>
      </rPr>
      <t xml:space="preserve"> </t>
    </r>
  </si>
  <si>
    <t>950</t>
  </si>
  <si>
    <t>その他の宗教</t>
  </si>
  <si>
    <t>949</t>
  </si>
  <si>
    <t>キリスト教系宗教</t>
  </si>
  <si>
    <t>943</t>
  </si>
  <si>
    <t>仏教系宗教</t>
  </si>
  <si>
    <t>942</t>
  </si>
  <si>
    <t>神道系宗教</t>
  </si>
  <si>
    <t>941</t>
  </si>
  <si>
    <t>他に分類されない非営利的団体</t>
  </si>
  <si>
    <t>939</t>
  </si>
  <si>
    <t>政治団体</t>
  </si>
  <si>
    <t>934</t>
  </si>
  <si>
    <t>学術・文化団体</t>
  </si>
  <si>
    <t>933</t>
  </si>
  <si>
    <t>労働団体</t>
  </si>
  <si>
    <t>932</t>
  </si>
  <si>
    <t>経済団体</t>
  </si>
  <si>
    <t>931</t>
  </si>
  <si>
    <t>他に分類されない事業サービス業</t>
  </si>
  <si>
    <t>929</t>
  </si>
  <si>
    <t>警備業</t>
  </si>
  <si>
    <t>923</t>
  </si>
  <si>
    <t>建物サービス業</t>
  </si>
  <si>
    <t>922</t>
  </si>
  <si>
    <t>速記・ワープロ入力・複写業</t>
  </si>
  <si>
    <t>921</t>
  </si>
  <si>
    <t>920</t>
  </si>
  <si>
    <t>労働者派遣業</t>
  </si>
  <si>
    <t>912</t>
  </si>
  <si>
    <t>職業紹介業</t>
  </si>
  <si>
    <t>911</t>
  </si>
  <si>
    <t>910</t>
  </si>
  <si>
    <t>職業紹介・労働者派遣業</t>
  </si>
  <si>
    <t>その他の修理業</t>
  </si>
  <si>
    <t>909</t>
  </si>
  <si>
    <t>表具業</t>
  </si>
  <si>
    <t>903</t>
  </si>
  <si>
    <t>電気機械器具修理業</t>
  </si>
  <si>
    <t>902</t>
  </si>
  <si>
    <t>機械修理業（電気機械器具を除く）</t>
  </si>
  <si>
    <t>901</t>
  </si>
  <si>
    <t>900</t>
  </si>
  <si>
    <t>機械等修理業</t>
  </si>
  <si>
    <t>891</t>
  </si>
  <si>
    <t>890</t>
  </si>
  <si>
    <t>その他の廃棄物処理業</t>
  </si>
  <si>
    <t>889</t>
  </si>
  <si>
    <t>産業廃棄物処理業</t>
  </si>
  <si>
    <t>882</t>
  </si>
  <si>
    <t>一般廃棄物処理業</t>
  </si>
  <si>
    <t>881</t>
  </si>
  <si>
    <t>880</t>
  </si>
  <si>
    <t>サービス業（他に分類されないもの）</t>
  </si>
  <si>
    <t>Ｒ</t>
  </si>
  <si>
    <t>事業協同組合（他に分類されないもの）</t>
  </si>
  <si>
    <t>872</t>
  </si>
  <si>
    <t>農林水産業協同組合（他に分類されないもの）</t>
  </si>
  <si>
    <t>871</t>
  </si>
  <si>
    <t>870</t>
  </si>
  <si>
    <t>協同組合（他に分類されないもの）</t>
  </si>
  <si>
    <t>郵便局受託業</t>
  </si>
  <si>
    <t>862</t>
  </si>
  <si>
    <t>郵便局</t>
  </si>
  <si>
    <t>861</t>
  </si>
  <si>
    <t>860</t>
  </si>
  <si>
    <t>複合サービス事業</t>
  </si>
  <si>
    <t>Ｏ</t>
  </si>
  <si>
    <t xml:space="preserve">      社会福祉・介護事業</t>
  </si>
  <si>
    <t>85L 他に分類されない社会保険・</t>
  </si>
  <si>
    <t>85K 更生保護事業</t>
  </si>
  <si>
    <t>その他の社会保険・社会福祉・介護事業</t>
  </si>
  <si>
    <t>859</t>
  </si>
  <si>
    <t>障害者福祉事業</t>
  </si>
  <si>
    <t>855</t>
  </si>
  <si>
    <t>85J その他の老人福祉・介護事業</t>
  </si>
  <si>
    <t>85H 有料老人ホーム</t>
  </si>
  <si>
    <t>85G 認知症老人グループホーム</t>
  </si>
  <si>
    <t>85F 訪問介護事業</t>
  </si>
  <si>
    <t>85E 通所・短期入所介護事業</t>
  </si>
  <si>
    <t>85D 介護老人保健施設</t>
  </si>
  <si>
    <t>85C 特別養護老人ホーム</t>
  </si>
  <si>
    <r>
      <t>老人福祉・介護事業</t>
    </r>
    <r>
      <rPr>
        <vertAlign val="superscript"/>
        <sz val="9"/>
        <rFont val="ＭＳ Ｐ明朝"/>
        <family val="1"/>
      </rPr>
      <t xml:space="preserve"> </t>
    </r>
  </si>
  <si>
    <t>85B その他の児童福祉事業</t>
  </si>
  <si>
    <t>85A 保育所</t>
  </si>
  <si>
    <t>児童福祉事業</t>
  </si>
  <si>
    <t>853</t>
  </si>
  <si>
    <t>福祉事務所</t>
  </si>
  <si>
    <t>852</t>
  </si>
  <si>
    <t>社会保険事業団体</t>
  </si>
  <si>
    <t>851</t>
  </si>
  <si>
    <t>850</t>
  </si>
  <si>
    <t>社会保険・社会福祉・介護事業</t>
  </si>
  <si>
    <t>その他の保健衛生</t>
  </si>
  <si>
    <t>849</t>
  </si>
  <si>
    <t>健康相談施設</t>
  </si>
  <si>
    <t>842</t>
  </si>
  <si>
    <t>保健所</t>
  </si>
  <si>
    <t>841</t>
  </si>
  <si>
    <t>840</t>
  </si>
  <si>
    <t>83D その他医療に附帯するサービス業</t>
  </si>
  <si>
    <t>83C 歯科技工所</t>
  </si>
  <si>
    <t>医療に附帯するサービス業</t>
  </si>
  <si>
    <t>836</t>
  </si>
  <si>
    <t>療術業</t>
  </si>
  <si>
    <t>835</t>
  </si>
  <si>
    <t>83B 看護業</t>
  </si>
  <si>
    <t>83A 助産所</t>
  </si>
  <si>
    <t>助産・看護業</t>
  </si>
  <si>
    <t>834</t>
  </si>
  <si>
    <t>歯科診療所</t>
  </si>
  <si>
    <t>833</t>
  </si>
  <si>
    <t>一般診療所</t>
  </si>
  <si>
    <t>832</t>
  </si>
  <si>
    <t>病院</t>
  </si>
  <si>
    <t>831</t>
  </si>
  <si>
    <t>830</t>
  </si>
  <si>
    <t>医療業</t>
  </si>
  <si>
    <t>医療，福祉</t>
  </si>
  <si>
    <t>Ｐ</t>
  </si>
  <si>
    <t>他に分類されない教育，学習支援業</t>
  </si>
  <si>
    <t>82M その他の教養・技能教授業</t>
  </si>
  <si>
    <t>82L スポーツ・健康教授業</t>
  </si>
  <si>
    <t>82K 外国語会話教授業</t>
  </si>
  <si>
    <t>82J そろばん教授業</t>
  </si>
  <si>
    <t>82H 生花・茶道教授業</t>
  </si>
  <si>
    <t>82G 書道教授業</t>
  </si>
  <si>
    <t>82F 音楽教授業</t>
  </si>
  <si>
    <t>教養・技能教授業</t>
  </si>
  <si>
    <t>824</t>
  </si>
  <si>
    <t>学習塾</t>
  </si>
  <si>
    <t>823</t>
  </si>
  <si>
    <t>職業・教育支援施設</t>
  </si>
  <si>
    <t>822</t>
  </si>
  <si>
    <t>82E その他の社会教育</t>
  </si>
  <si>
    <t>82D 動物園，植物園，水族館</t>
  </si>
  <si>
    <t>82C 博物館，美術館</t>
  </si>
  <si>
    <t>82B 図書館</t>
  </si>
  <si>
    <t>82A 公民館</t>
  </si>
  <si>
    <t>社会教育</t>
  </si>
  <si>
    <t>その他の教育，学習支援業</t>
  </si>
  <si>
    <t>学校教育支援機関</t>
  </si>
  <si>
    <t>818</t>
  </si>
  <si>
    <t>専修学校，各種学校</t>
  </si>
  <si>
    <t>817</t>
  </si>
  <si>
    <t>高等教育機関</t>
  </si>
  <si>
    <t>816</t>
  </si>
  <si>
    <t>特別支援学校</t>
  </si>
  <si>
    <t>815</t>
  </si>
  <si>
    <t>高等学校，中等教育学校</t>
  </si>
  <si>
    <t>814</t>
  </si>
  <si>
    <t>中学校</t>
  </si>
  <si>
    <t>813</t>
  </si>
  <si>
    <t>小学校</t>
  </si>
  <si>
    <t>812</t>
  </si>
  <si>
    <t>幼稚園</t>
  </si>
  <si>
    <t>811</t>
  </si>
  <si>
    <t>810</t>
  </si>
  <si>
    <t>学校教育</t>
  </si>
  <si>
    <t>教育，学習支援業</t>
  </si>
  <si>
    <t>Ｏ</t>
  </si>
  <si>
    <t>80P 他に分類されない娯楽業</t>
  </si>
  <si>
    <t>80N カラオケボックス業</t>
  </si>
  <si>
    <t>その他の娯楽業</t>
  </si>
  <si>
    <t>80M その他の遊戯場</t>
  </si>
  <si>
    <t>80L ゲームセンター</t>
  </si>
  <si>
    <t>80K パチンコホール</t>
  </si>
  <si>
    <t>80J マージャンクラブ</t>
  </si>
  <si>
    <t>遊戯場</t>
  </si>
  <si>
    <t>806</t>
  </si>
  <si>
    <t>公園，遊園地</t>
  </si>
  <si>
    <t>805</t>
  </si>
  <si>
    <t>80H フィットネスクラブ</t>
  </si>
  <si>
    <t>80G バッティング・テニス練習場</t>
  </si>
  <si>
    <t>80F テニス場</t>
  </si>
  <si>
    <t>80E ボウリング場</t>
  </si>
  <si>
    <t>80D ゴルフ練習場</t>
  </si>
  <si>
    <t>80C ゴルフ場</t>
  </si>
  <si>
    <t>80B 体育館</t>
  </si>
  <si>
    <t>80A スポーツ施設提供業</t>
  </si>
  <si>
    <t>スポーツ施設提供業</t>
  </si>
  <si>
    <t>804</t>
  </si>
  <si>
    <t>競輪・競馬等の競走場，競技団</t>
  </si>
  <si>
    <t>803</t>
  </si>
  <si>
    <t>興行場，興行団</t>
  </si>
  <si>
    <t>802</t>
  </si>
  <si>
    <t>映画館</t>
  </si>
  <si>
    <t>801</t>
  </si>
  <si>
    <t>800</t>
  </si>
  <si>
    <t>娯楽業</t>
  </si>
  <si>
    <t>79E 他に分類されないその他の生活関連サービス業</t>
  </si>
  <si>
    <t>79D 写真現像・焼付業</t>
  </si>
  <si>
    <t>他に分類されない生活関連サービス業</t>
  </si>
  <si>
    <t>79C 冠婚葬祭互助会</t>
  </si>
  <si>
    <t>79B 結婚式場業</t>
  </si>
  <si>
    <t>79A 葬儀業</t>
  </si>
  <si>
    <t>冠婚葬祭業</t>
  </si>
  <si>
    <t>796</t>
  </si>
  <si>
    <t>火葬・墓地管理業</t>
  </si>
  <si>
    <t>795</t>
  </si>
  <si>
    <t>物品預り業</t>
  </si>
  <si>
    <t>794</t>
  </si>
  <si>
    <t>衣服裁縫修理業</t>
  </si>
  <si>
    <t>793</t>
  </si>
  <si>
    <t>旅行業</t>
  </si>
  <si>
    <t>791</t>
  </si>
  <si>
    <t>790</t>
  </si>
  <si>
    <t>その他洗濯・理容・美容・浴場業</t>
  </si>
  <si>
    <t>その他の公衆浴場業</t>
  </si>
  <si>
    <t>785</t>
  </si>
  <si>
    <t>一般公衆浴場業</t>
  </si>
  <si>
    <t>784</t>
  </si>
  <si>
    <t>美容業</t>
  </si>
  <si>
    <t>783</t>
  </si>
  <si>
    <t>理容業</t>
  </si>
  <si>
    <t>782</t>
  </si>
  <si>
    <t>78B リネンサプライ業</t>
  </si>
  <si>
    <t>78A 普通洗濯業</t>
  </si>
  <si>
    <t>洗濯業</t>
  </si>
  <si>
    <t>781</t>
  </si>
  <si>
    <t>780</t>
  </si>
  <si>
    <t>洗濯・理容・美容・浴場業</t>
  </si>
  <si>
    <t>生活関連サービス業，娯楽業</t>
  </si>
  <si>
    <t>Ｎ</t>
  </si>
  <si>
    <t>配達飲食サービス業</t>
  </si>
  <si>
    <t>772</t>
  </si>
  <si>
    <t>持ち帰り飲食サービス業</t>
  </si>
  <si>
    <t>771</t>
  </si>
  <si>
    <t>770</t>
  </si>
  <si>
    <t>持ち帰り・配達飲食サービス業</t>
  </si>
  <si>
    <t>76G 他に分類されないその他の飲食店</t>
  </si>
  <si>
    <t>76F お好み焼・焼きそば・たこ焼店</t>
  </si>
  <si>
    <t>76E ハンバーガー店</t>
  </si>
  <si>
    <t>その他の飲食店</t>
  </si>
  <si>
    <t>769</t>
  </si>
  <si>
    <t>喫茶店</t>
  </si>
  <si>
    <t>767</t>
  </si>
  <si>
    <t>バー，キャバレー，ナイトクラブ</t>
  </si>
  <si>
    <t>766</t>
  </si>
  <si>
    <t>酒場，ビヤホール</t>
  </si>
  <si>
    <t>765</t>
  </si>
  <si>
    <t>すし店</t>
  </si>
  <si>
    <t>764</t>
  </si>
  <si>
    <t>そば・うどん店</t>
  </si>
  <si>
    <t>763</t>
  </si>
  <si>
    <t>76D その他の専門料理店</t>
  </si>
  <si>
    <t>76C  焼肉店</t>
  </si>
  <si>
    <t>76B 中華料理店</t>
  </si>
  <si>
    <t>76A 日本料理店</t>
  </si>
  <si>
    <t>専門料理店</t>
  </si>
  <si>
    <t>762</t>
  </si>
  <si>
    <t>食堂，レストラン（専門料理店を除く）</t>
  </si>
  <si>
    <t>761</t>
  </si>
  <si>
    <t>760</t>
  </si>
  <si>
    <t>飲食店</t>
  </si>
  <si>
    <t>75B 他に分類されない宿泊業</t>
  </si>
  <si>
    <t>75A 会社・団体の宿泊所</t>
  </si>
  <si>
    <t>その他の宿泊業</t>
  </si>
  <si>
    <t>759</t>
  </si>
  <si>
    <t>下宿業</t>
  </si>
  <si>
    <t>753</t>
  </si>
  <si>
    <t>簡易宿所</t>
  </si>
  <si>
    <t>752</t>
  </si>
  <si>
    <t>旅館，ホテル</t>
  </si>
  <si>
    <t>751</t>
  </si>
  <si>
    <t>750</t>
  </si>
  <si>
    <t>宿泊業</t>
  </si>
  <si>
    <t>宿泊業，飲食サービス業</t>
  </si>
  <si>
    <t>Ｍ</t>
  </si>
  <si>
    <t>その他の技術サービス業</t>
  </si>
  <si>
    <t>749</t>
  </si>
  <si>
    <t>写真業</t>
  </si>
  <si>
    <t>746</t>
  </si>
  <si>
    <t>計量証明業</t>
  </si>
  <si>
    <t>745</t>
  </si>
  <si>
    <t>商品・非破壊検査業</t>
  </si>
  <si>
    <t>744</t>
  </si>
  <si>
    <t>機械設計業</t>
  </si>
  <si>
    <t>743</t>
  </si>
  <si>
    <t>74C その他の土木建築サービス業</t>
  </si>
  <si>
    <t>74B 測量業</t>
  </si>
  <si>
    <t>72A 建築設計業</t>
  </si>
  <si>
    <t>土木建築サービス業</t>
  </si>
  <si>
    <t>742</t>
  </si>
  <si>
    <t>獣医業</t>
  </si>
  <si>
    <t>741</t>
  </si>
  <si>
    <t>740</t>
  </si>
  <si>
    <t>技術サービス業（他に分類されないもの）</t>
  </si>
  <si>
    <t>731</t>
  </si>
  <si>
    <t>730</t>
  </si>
  <si>
    <t>72H 他に分類されない専門サービス業</t>
  </si>
  <si>
    <t>72G 興信所</t>
  </si>
  <si>
    <t>その他の専門サービス業</t>
  </si>
  <si>
    <t>72F 純粋持株会社</t>
  </si>
  <si>
    <t>72E 経営コンサルタント業</t>
  </si>
  <si>
    <r>
      <t>経営コンサルタント業，純粋持株会社</t>
    </r>
    <r>
      <rPr>
        <vertAlign val="superscript"/>
        <sz val="9"/>
        <rFont val="ＭＳ Ｐ明朝"/>
        <family val="1"/>
      </rPr>
      <t xml:space="preserve"> </t>
    </r>
  </si>
  <si>
    <t>著述・芸術家業</t>
  </si>
  <si>
    <t>デザイン業</t>
  </si>
  <si>
    <t>社会保険労務士事務所</t>
  </si>
  <si>
    <t>72D 税理士事務所</t>
  </si>
  <si>
    <t>72C 公認会計士事務所</t>
  </si>
  <si>
    <t>公認会計士事務所，税理士事務所</t>
  </si>
  <si>
    <t>行政書士事務所</t>
  </si>
  <si>
    <t>家屋調査士事務所</t>
  </si>
  <si>
    <t>公証人役場，司法書士事務所，土地</t>
  </si>
  <si>
    <t>722</t>
  </si>
  <si>
    <t>72B 特許事務所</t>
  </si>
  <si>
    <t>72A 法律事務所</t>
  </si>
  <si>
    <t>法律事務所，特許事務所</t>
  </si>
  <si>
    <t>721</t>
  </si>
  <si>
    <t>720</t>
  </si>
  <si>
    <t>人文・社会科学研究所</t>
  </si>
  <si>
    <t>712</t>
  </si>
  <si>
    <t>自然科学研究所</t>
  </si>
  <si>
    <t>711</t>
  </si>
  <si>
    <t>710</t>
  </si>
  <si>
    <t>学術・開発研究機関</t>
  </si>
  <si>
    <t>学術研究，専門・技術サービス業</t>
  </si>
  <si>
    <t>Ｌ</t>
  </si>
  <si>
    <t>70B 他に分類されない物品賃貸業</t>
  </si>
  <si>
    <t>70A 音楽・映像記録物賃貸業</t>
  </si>
  <si>
    <t>その他の物品賃貸業</t>
  </si>
  <si>
    <t>709</t>
  </si>
  <si>
    <t>スポーツ・娯楽用品賃貸業</t>
  </si>
  <si>
    <t>705</t>
  </si>
  <si>
    <t>自動車賃貸業</t>
  </si>
  <si>
    <t>704</t>
  </si>
  <si>
    <t>事務用機械器具賃貸業</t>
  </si>
  <si>
    <t>703</t>
  </si>
  <si>
    <t>産業用機械器具賃貸業</t>
  </si>
  <si>
    <t>702</t>
  </si>
  <si>
    <t>各種物品賃貸業</t>
  </si>
  <si>
    <t>701</t>
  </si>
  <si>
    <t>700</t>
  </si>
  <si>
    <t>不動産管理業</t>
  </si>
  <si>
    <t>694</t>
  </si>
  <si>
    <t>駐車場業</t>
  </si>
  <si>
    <t>693</t>
  </si>
  <si>
    <t>貸家業，貸間業</t>
  </si>
  <si>
    <t>不動産賃貸業（貸家業，貸間業を除く）</t>
  </si>
  <si>
    <t>691</t>
  </si>
  <si>
    <t>690</t>
  </si>
  <si>
    <t>不動産代理業・仲介業</t>
  </si>
  <si>
    <t>682</t>
  </si>
  <si>
    <t>建物売買業，土地売買業</t>
  </si>
  <si>
    <t>681</t>
  </si>
  <si>
    <t>680</t>
  </si>
  <si>
    <t>不動産業，物品賃貸業</t>
  </si>
  <si>
    <t>Ｋ</t>
  </si>
  <si>
    <t>保険サービス業</t>
  </si>
  <si>
    <t>675</t>
  </si>
  <si>
    <t>保険媒介代理業</t>
  </si>
  <si>
    <t>674</t>
  </si>
  <si>
    <t>共済事業・少額短期保険業</t>
  </si>
  <si>
    <t>673</t>
  </si>
  <si>
    <t>損害保険業</t>
  </si>
  <si>
    <t>672</t>
  </si>
  <si>
    <t>生命保険業</t>
  </si>
  <si>
    <t>671</t>
  </si>
  <si>
    <t>670</t>
  </si>
  <si>
    <t>保険業（保険媒介代理業，保険サービス業を含む）</t>
  </si>
  <si>
    <t>金融代理業</t>
  </si>
  <si>
    <t>663</t>
  </si>
  <si>
    <t>信託業</t>
  </si>
  <si>
    <t>662</t>
  </si>
  <si>
    <t>661</t>
  </si>
  <si>
    <t>660</t>
  </si>
  <si>
    <t>補助的金融業等</t>
  </si>
  <si>
    <t>商品先物取引業，商品投資業</t>
  </si>
  <si>
    <t>金融商品取引業</t>
  </si>
  <si>
    <t>651</t>
  </si>
  <si>
    <t>650</t>
  </si>
  <si>
    <t>金融商品取引業，商品先物取引業</t>
  </si>
  <si>
    <t>その他の非預金信用機関</t>
  </si>
  <si>
    <t>649</t>
  </si>
  <si>
    <t>クレジットカード業，割賦金融業</t>
  </si>
  <si>
    <t>643</t>
  </si>
  <si>
    <t>質屋</t>
  </si>
  <si>
    <t>642</t>
  </si>
  <si>
    <t>貸金業</t>
  </si>
  <si>
    <t>641</t>
  </si>
  <si>
    <t>640</t>
  </si>
  <si>
    <t>貸金業，クレジットカード業等非預金信用機関</t>
  </si>
  <si>
    <t>農林水産金融業</t>
  </si>
  <si>
    <t>632</t>
  </si>
  <si>
    <t>中小企業等金融業</t>
  </si>
  <si>
    <t>631</t>
  </si>
  <si>
    <t>630</t>
  </si>
  <si>
    <t>協同組織金融業</t>
  </si>
  <si>
    <t>銀行（中央銀行を除く）</t>
  </si>
  <si>
    <t>622</t>
  </si>
  <si>
    <t>中央銀行</t>
  </si>
  <si>
    <t>621</t>
  </si>
  <si>
    <t>620</t>
  </si>
  <si>
    <t>銀行業</t>
  </si>
  <si>
    <t>金融業，保険業</t>
  </si>
  <si>
    <t>Ｊ</t>
  </si>
  <si>
    <t>その他の無店舗小売業</t>
  </si>
  <si>
    <t>619</t>
  </si>
  <si>
    <t>自動販売機による小売業</t>
  </si>
  <si>
    <t>612</t>
  </si>
  <si>
    <t>通信販売・訪問販売小売業</t>
  </si>
  <si>
    <t>611</t>
  </si>
  <si>
    <t>610</t>
  </si>
  <si>
    <t>無店舗小売業</t>
  </si>
  <si>
    <t>60G 他に分類されないその他の小売業</t>
  </si>
  <si>
    <t>60F 中古品小売業（他に分類されないもの）</t>
  </si>
  <si>
    <t>60E ペット・ペット用品小売業</t>
  </si>
  <si>
    <t>60D 花・植木小売業</t>
  </si>
  <si>
    <r>
      <t>他に分類されない小売業</t>
    </r>
    <r>
      <rPr>
        <vertAlign val="superscript"/>
        <sz val="9"/>
        <rFont val="ＭＳ Ｐ明朝"/>
        <family val="1"/>
      </rPr>
      <t xml:space="preserve"> </t>
    </r>
  </si>
  <si>
    <t>609</t>
  </si>
  <si>
    <t>写真機・時計・眼鏡小売業</t>
  </si>
  <si>
    <t>608</t>
  </si>
  <si>
    <t>60C 楽器小売業</t>
  </si>
  <si>
    <t>60B がん具・娯楽用品小売業</t>
  </si>
  <si>
    <t>60A スポーツ用品小売業</t>
  </si>
  <si>
    <t>スポーツ用品・がん具・娯楽用品・楽器小売業</t>
  </si>
  <si>
    <t>607</t>
  </si>
  <si>
    <t>書籍・文房具小売業</t>
  </si>
  <si>
    <t>606</t>
  </si>
  <si>
    <t>燃料小売業</t>
  </si>
  <si>
    <t>605</t>
  </si>
  <si>
    <t>農耕用品小売業</t>
  </si>
  <si>
    <t>604</t>
  </si>
  <si>
    <t>医薬品・化粧品小売業</t>
  </si>
  <si>
    <t>603</t>
  </si>
  <si>
    <t>じゅう器小売業</t>
  </si>
  <si>
    <t>602</t>
  </si>
  <si>
    <t>家具・建具・畳小売業</t>
  </si>
  <si>
    <t>601</t>
  </si>
  <si>
    <r>
      <t>管理，補助的経済活動を行う事業所</t>
    </r>
    <r>
      <rPr>
        <vertAlign val="superscript"/>
        <sz val="9"/>
        <rFont val="ＭＳ Ｐ明朝"/>
        <family val="1"/>
      </rPr>
      <t xml:space="preserve"> </t>
    </r>
  </si>
  <si>
    <t>600</t>
  </si>
  <si>
    <t>機械器具小売業（自動車，自転車を除く）</t>
  </si>
  <si>
    <t>593</t>
  </si>
  <si>
    <t>自転車小売業</t>
  </si>
  <si>
    <t>592</t>
  </si>
  <si>
    <t>自動車小売業</t>
  </si>
  <si>
    <t>591</t>
  </si>
  <si>
    <t>590</t>
  </si>
  <si>
    <t>機械器具小売業</t>
  </si>
  <si>
    <t>58B 他に分類されない飲食料品小売業</t>
  </si>
  <si>
    <t>58A 料理品小売業</t>
  </si>
  <si>
    <t>その他の飲食料品小売業</t>
  </si>
  <si>
    <t>589</t>
  </si>
  <si>
    <t>菓子・パン小売業</t>
  </si>
  <si>
    <t>586</t>
  </si>
  <si>
    <t>酒小売業</t>
  </si>
  <si>
    <t>585</t>
  </si>
  <si>
    <t>鮮魚小売業</t>
  </si>
  <si>
    <t>584</t>
  </si>
  <si>
    <t>食肉小売業</t>
  </si>
  <si>
    <t>583</t>
  </si>
  <si>
    <t>野菜・果実小売業</t>
  </si>
  <si>
    <t>582</t>
  </si>
  <si>
    <t>各種食料品小売業</t>
  </si>
  <si>
    <t>581</t>
  </si>
  <si>
    <t>580</t>
  </si>
  <si>
    <t>その他織物・衣服・身の回り品小売業</t>
  </si>
  <si>
    <t>579</t>
  </si>
  <si>
    <t>靴・履物小売業</t>
  </si>
  <si>
    <t>574</t>
  </si>
  <si>
    <t>婦人・子供服小売業</t>
  </si>
  <si>
    <t>573</t>
  </si>
  <si>
    <t>男子服小売業</t>
  </si>
  <si>
    <t>572</t>
  </si>
  <si>
    <t>呉服・服地・寝具小売業</t>
  </si>
  <si>
    <t>571</t>
  </si>
  <si>
    <t>570</t>
  </si>
  <si>
    <t>常時50人未満のもの）</t>
  </si>
  <si>
    <t>その他の各種商品小売業（従業者が</t>
  </si>
  <si>
    <t>百貨店，総合スーパー</t>
  </si>
  <si>
    <t>管理，補助的経済活動を行う事業所</t>
  </si>
  <si>
    <t>55B 他に分類されないその他の卸売業</t>
  </si>
  <si>
    <t>55A 代理商，仲立業</t>
  </si>
  <si>
    <t>他に分類されない卸売業</t>
  </si>
  <si>
    <t>559</t>
  </si>
  <si>
    <t>紙・紙製品卸売業</t>
  </si>
  <si>
    <t>553</t>
  </si>
  <si>
    <t>医薬品・化粧品等卸売業</t>
  </si>
  <si>
    <t>552</t>
  </si>
  <si>
    <t>家具・建具・じゅう器等卸売業</t>
  </si>
  <si>
    <t>551</t>
  </si>
  <si>
    <t>550</t>
  </si>
  <si>
    <t>その他の機械器具卸売業</t>
  </si>
  <si>
    <t>549</t>
  </si>
  <si>
    <t>電気機械器具卸売業</t>
  </si>
  <si>
    <t>543</t>
  </si>
  <si>
    <t>自動車卸売業</t>
  </si>
  <si>
    <t>542</t>
  </si>
  <si>
    <t>産業機械器具卸売業</t>
  </si>
  <si>
    <t>541</t>
  </si>
  <si>
    <t>540</t>
  </si>
  <si>
    <t>再生資源卸売業</t>
  </si>
  <si>
    <t>536</t>
  </si>
  <si>
    <t>非鉄金属卸売業</t>
  </si>
  <si>
    <t>535</t>
  </si>
  <si>
    <t>鉄鋼製品卸売業</t>
  </si>
  <si>
    <t>534</t>
  </si>
  <si>
    <t>石油・鉱物卸売業</t>
  </si>
  <si>
    <t>533</t>
  </si>
  <si>
    <t>化学製品卸売業</t>
  </si>
  <si>
    <t>532</t>
  </si>
  <si>
    <t>建築材料卸売業</t>
  </si>
  <si>
    <t>531</t>
  </si>
  <si>
    <t>530</t>
  </si>
  <si>
    <t>食料・飲料卸売業</t>
  </si>
  <si>
    <t>52E その他の農畜産物・水産物卸売業</t>
  </si>
  <si>
    <t>52D 生鮮魚介卸売業</t>
  </si>
  <si>
    <t>52C 食肉卸売業</t>
  </si>
  <si>
    <t>52B 野菜・果実卸売業</t>
  </si>
  <si>
    <t>52A 米穀類卸売業</t>
  </si>
  <si>
    <t>農畜産物・水産物卸売業</t>
  </si>
  <si>
    <t>521</t>
  </si>
  <si>
    <t>520</t>
  </si>
  <si>
    <t>身の回り品卸売業</t>
  </si>
  <si>
    <t>衣服卸売業</t>
  </si>
  <si>
    <t>繊維品卸売業（衣服，身の回り品を除く）</t>
  </si>
  <si>
    <t>50B その他の各種商品卸売業</t>
  </si>
  <si>
    <t>　　　100人以上のもの）</t>
  </si>
  <si>
    <t>50A 各種商品卸売業（従業者が常時</t>
  </si>
  <si>
    <t>卸売業，小売業</t>
  </si>
  <si>
    <t>Ｉ</t>
  </si>
  <si>
    <t>郵便業（信書便事業を含む）</t>
  </si>
  <si>
    <t>管理，補助的経済活動を行う事業所</t>
  </si>
  <si>
    <t>郵便業（信書便事業を含む）</t>
  </si>
  <si>
    <t>その他の運輸に附帯するサービス業</t>
  </si>
  <si>
    <t>運輸施設提供業</t>
  </si>
  <si>
    <t>こん包業</t>
  </si>
  <si>
    <t>運送代理店</t>
  </si>
  <si>
    <t>貨物運送取扱業（集配利用運送業を除く）</t>
  </si>
  <si>
    <t>港湾運送業</t>
  </si>
  <si>
    <t>冷蔵倉庫業</t>
  </si>
  <si>
    <t>472</t>
  </si>
  <si>
    <t>倉庫業（冷蔵倉庫業を除く）</t>
  </si>
  <si>
    <t>471</t>
  </si>
  <si>
    <t>470</t>
  </si>
  <si>
    <t>航空機使用業（航空運送業を除く）</t>
  </si>
  <si>
    <t>462</t>
  </si>
  <si>
    <t>航空運送業</t>
  </si>
  <si>
    <t>461</t>
  </si>
  <si>
    <t>460</t>
  </si>
  <si>
    <t>船舶貸渡業</t>
  </si>
  <si>
    <t>454</t>
  </si>
  <si>
    <t>内陸水運業</t>
  </si>
  <si>
    <t>453</t>
  </si>
  <si>
    <t>沿海海運業</t>
  </si>
  <si>
    <t>452</t>
  </si>
  <si>
    <t>外航海運業</t>
  </si>
  <si>
    <t>451</t>
  </si>
  <si>
    <t>450</t>
  </si>
  <si>
    <t>その他の道路貨物運送業</t>
  </si>
  <si>
    <t>449</t>
  </si>
  <si>
    <t>集配利用運送業</t>
  </si>
  <si>
    <t>444</t>
  </si>
  <si>
    <t>貨物軽自動車運送業</t>
  </si>
  <si>
    <t>443</t>
  </si>
  <si>
    <t>特定貨物自動車運送業</t>
  </si>
  <si>
    <t>442</t>
  </si>
  <si>
    <t>一般貨物自動車運送業</t>
  </si>
  <si>
    <t>441</t>
  </si>
  <si>
    <t>440</t>
  </si>
  <si>
    <t>その他の道路旅客運送業</t>
  </si>
  <si>
    <t>439</t>
  </si>
  <si>
    <t>一般貸切旅客自動車運送業</t>
  </si>
  <si>
    <t>433</t>
  </si>
  <si>
    <t>一般乗用旅客自動車運送業</t>
  </si>
  <si>
    <t>432</t>
  </si>
  <si>
    <t>一般乗合旅客自動車運送業</t>
  </si>
  <si>
    <t>431</t>
  </si>
  <si>
    <t>430</t>
  </si>
  <si>
    <t>鉄道業</t>
  </si>
  <si>
    <t>421</t>
  </si>
  <si>
    <t>420</t>
  </si>
  <si>
    <t>運輸業，郵便業</t>
  </si>
  <si>
    <t>Ｈ</t>
  </si>
  <si>
    <t xml:space="preserve">       制作に附帯するサービス業</t>
  </si>
  <si>
    <t>41B  その他の映像・音声・文字情報</t>
  </si>
  <si>
    <t>41A　ニュース供給業</t>
  </si>
  <si>
    <t>サービス業</t>
  </si>
  <si>
    <t>映像・音声・文字情報制作に附帯する</t>
  </si>
  <si>
    <t>広告制作業</t>
  </si>
  <si>
    <t>出版業</t>
  </si>
  <si>
    <t>新聞業</t>
  </si>
  <si>
    <t>音声情報制作業</t>
  </si>
  <si>
    <t>映像情報制作・配給業</t>
  </si>
  <si>
    <t>映像・音声・文字情報制作業</t>
  </si>
  <si>
    <t>インターネット附随サービス業</t>
  </si>
  <si>
    <t>401</t>
  </si>
  <si>
    <t>400</t>
  </si>
  <si>
    <t>39C その他情報処理・提供サービス業</t>
  </si>
  <si>
    <t>39B 情報提供サービス業</t>
  </si>
  <si>
    <t>39A 情報処理サービス業</t>
  </si>
  <si>
    <t>情報処理・提供サービス業</t>
  </si>
  <si>
    <t>392</t>
  </si>
  <si>
    <t>ソフトウェア業</t>
  </si>
  <si>
    <t>391</t>
  </si>
  <si>
    <t>390</t>
  </si>
  <si>
    <t>情報サービス業</t>
  </si>
  <si>
    <t>有線放送業</t>
  </si>
  <si>
    <t>383</t>
  </si>
  <si>
    <t>民間放送業（有線放送業を除く）</t>
  </si>
  <si>
    <t>382</t>
  </si>
  <si>
    <t>公共放送業（有線放送業を除く）</t>
  </si>
  <si>
    <t>381</t>
  </si>
  <si>
    <t>380</t>
  </si>
  <si>
    <t>放送業</t>
  </si>
  <si>
    <t>電気通信に附帯するサービス業</t>
  </si>
  <si>
    <t>373</t>
  </si>
  <si>
    <t>移動電気通信業</t>
  </si>
  <si>
    <t>372</t>
  </si>
  <si>
    <t>固定電気通信業</t>
  </si>
  <si>
    <t>371</t>
  </si>
  <si>
    <t>370</t>
  </si>
  <si>
    <t>通信業</t>
  </si>
  <si>
    <t>情報通信業</t>
  </si>
  <si>
    <t>Ｇ</t>
  </si>
  <si>
    <t>下水道業</t>
  </si>
  <si>
    <t>363</t>
  </si>
  <si>
    <t>工業用水道業</t>
  </si>
  <si>
    <t>362</t>
  </si>
  <si>
    <t>上水道業</t>
  </si>
  <si>
    <t>361</t>
  </si>
  <si>
    <t>360</t>
  </si>
  <si>
    <t>351</t>
  </si>
  <si>
    <t>350</t>
  </si>
  <si>
    <t>ガス業</t>
  </si>
  <si>
    <t>電気業</t>
  </si>
  <si>
    <t>電気・ガス・熱供給・水道業</t>
  </si>
  <si>
    <t>Ｆ</t>
  </si>
  <si>
    <t>32D  その他の製造業</t>
  </si>
  <si>
    <t xml:space="preserve">       等の印刷物を除く）</t>
  </si>
  <si>
    <t>32C 情報記録物製造業（新聞，書籍</t>
  </si>
  <si>
    <t>他に分類されない製造業</t>
  </si>
  <si>
    <t>畳等生活雑貨製品製造業</t>
  </si>
  <si>
    <t>漆器製造業</t>
  </si>
  <si>
    <t>事務用品製造業</t>
  </si>
  <si>
    <t xml:space="preserve"> ペン・鉛筆・絵画用品・その他の</t>
  </si>
  <si>
    <t>32B 運動用具製造業</t>
  </si>
  <si>
    <t>32A がん具製造業</t>
  </si>
  <si>
    <t>がん具・運動用具製造業</t>
  </si>
  <si>
    <t>楽器製造業</t>
  </si>
  <si>
    <t>時計・同部分品製造業</t>
  </si>
  <si>
    <t>製造業（貴金属・宝石製を除く）</t>
  </si>
  <si>
    <t>装身具・装飾品・ボタン・同関連品</t>
  </si>
  <si>
    <t>貴金属・宝石製品製造業</t>
  </si>
  <si>
    <t>その他の輸送用機械器具製造業</t>
  </si>
  <si>
    <t>319</t>
  </si>
  <si>
    <t>附属品製造業</t>
  </si>
  <si>
    <t>産業用運搬車両・同部分品</t>
  </si>
  <si>
    <t>航空機・同附属品製造業</t>
  </si>
  <si>
    <t>船舶製造・修理業，舶用機関製造業</t>
  </si>
  <si>
    <t>鉄道車両・同部分品製造業</t>
  </si>
  <si>
    <t>自動車・同附属品製造業</t>
  </si>
  <si>
    <t>311</t>
  </si>
  <si>
    <t>310</t>
  </si>
  <si>
    <t>電子計算機・同附属装置製造業</t>
  </si>
  <si>
    <t>映像・音響機械器具製造業</t>
  </si>
  <si>
    <t>通信機械器具・同関連機械器具製造業</t>
  </si>
  <si>
    <t>301</t>
  </si>
  <si>
    <t>300</t>
  </si>
  <si>
    <t>情報通信機械器具製造業</t>
  </si>
  <si>
    <t>その他の電気機械器具製造業</t>
  </si>
  <si>
    <t>299</t>
  </si>
  <si>
    <t>電気計測器製造業</t>
  </si>
  <si>
    <t>297</t>
  </si>
  <si>
    <t>電子応用装置製造業</t>
  </si>
  <si>
    <t>296</t>
  </si>
  <si>
    <t>電池製造業</t>
  </si>
  <si>
    <t>295</t>
  </si>
  <si>
    <t>電球・電気照明器具製造業</t>
  </si>
  <si>
    <t>294</t>
  </si>
  <si>
    <t>民生用電気機械器具製造業</t>
  </si>
  <si>
    <t>293</t>
  </si>
  <si>
    <t>産業用電気機械器具製造業</t>
  </si>
  <si>
    <t>292</t>
  </si>
  <si>
    <t>電気機械器具製造業</t>
  </si>
  <si>
    <t>発電用・送電用・配電用</t>
  </si>
  <si>
    <t>電子回路製造業</t>
  </si>
  <si>
    <t>その他の電子部品・デバイス</t>
  </si>
  <si>
    <t>ユニット部品製造業</t>
  </si>
  <si>
    <t>285</t>
  </si>
  <si>
    <t>電子回路製造業</t>
  </si>
  <si>
    <t>284</t>
  </si>
  <si>
    <t>記録メディア製造業</t>
  </si>
  <si>
    <t>283</t>
  </si>
  <si>
    <t>電子部品製造業</t>
  </si>
  <si>
    <t>282</t>
  </si>
  <si>
    <t>電子デバイス製造業</t>
  </si>
  <si>
    <t>281</t>
  </si>
  <si>
    <t>280</t>
  </si>
  <si>
    <t>電子部品・デバイス・電子回路製造業</t>
  </si>
  <si>
    <t>武器製造業</t>
  </si>
  <si>
    <t>光学機械器具・レンズ製造業</t>
  </si>
  <si>
    <t>医療用機械器具・医療用品製造業</t>
  </si>
  <si>
    <t>機械器具・理化学機械器具製造業</t>
  </si>
  <si>
    <t>計量器・測定器・分析機器・測量</t>
  </si>
  <si>
    <t>サービス用・娯楽用機械器具製造業</t>
  </si>
  <si>
    <t>272</t>
  </si>
  <si>
    <t>事務用機械器具製造業</t>
  </si>
  <si>
    <t>271</t>
  </si>
  <si>
    <t>270</t>
  </si>
  <si>
    <t>業務用機械器具製造業</t>
  </si>
  <si>
    <t>その他生産用機械・同部分品製造業</t>
  </si>
  <si>
    <t>ディスプレイ製造装置製造業</t>
  </si>
  <si>
    <t>半導体・フラットパネル</t>
  </si>
  <si>
    <t>金属加工機械製造業</t>
  </si>
  <si>
    <t>266</t>
  </si>
  <si>
    <t>基礎素材産業用機械製造業</t>
  </si>
  <si>
    <t>265</t>
  </si>
  <si>
    <t>生活関連産業用機械製造業</t>
  </si>
  <si>
    <t>264</t>
  </si>
  <si>
    <t>繊維機械製造業</t>
  </si>
  <si>
    <t>263</t>
  </si>
  <si>
    <t>建設機械・鉱山機械製造業</t>
  </si>
  <si>
    <t>262</t>
  </si>
  <si>
    <t>農業用機械製造業（農業用器具を除く）</t>
  </si>
  <si>
    <t>261</t>
  </si>
  <si>
    <t>260</t>
  </si>
  <si>
    <t>生産用機械器具製造業</t>
  </si>
  <si>
    <t>その他のはん用機械・同部分品製造業</t>
  </si>
  <si>
    <t>259</t>
  </si>
  <si>
    <t>一般産業用機械・装置製造業</t>
  </si>
  <si>
    <t>253</t>
  </si>
  <si>
    <t>ポンプ・圧縮機器製造業</t>
  </si>
  <si>
    <t>252</t>
  </si>
  <si>
    <t>ボイラ・原動機製造業</t>
  </si>
  <si>
    <t>251</t>
  </si>
  <si>
    <t>250</t>
  </si>
  <si>
    <t>はん用機械器具製造業</t>
  </si>
  <si>
    <t>その他の金属製品製造業</t>
  </si>
  <si>
    <t>木ねじ等製造業</t>
  </si>
  <si>
    <t>ボルト・ナット・リベット・小ねじ・</t>
  </si>
  <si>
    <t>金属線製品製造業（ねじ類を除く）</t>
  </si>
  <si>
    <t>（ほうろう鉄器を除く）</t>
  </si>
  <si>
    <t>金属被覆・彫刻業，熱処理業</t>
  </si>
  <si>
    <t>金属素形材製品製造業</t>
  </si>
  <si>
    <t>（製缶板金業を含む）</t>
  </si>
  <si>
    <t>建設用・建築用金属製品製造業</t>
  </si>
  <si>
    <t>附属品製造業</t>
  </si>
  <si>
    <t>暖房装置・配管工事用</t>
  </si>
  <si>
    <t>金物類製造業</t>
  </si>
  <si>
    <t>洋食器・刃物・手道具・</t>
  </si>
  <si>
    <t>製品製造業</t>
  </si>
  <si>
    <t>ブリキ缶・その他のめっき板等</t>
  </si>
  <si>
    <t>金属製品製造業</t>
  </si>
  <si>
    <t>その他の非鉄金属製造業</t>
  </si>
  <si>
    <t>非鉄金属素形材製造業</t>
  </si>
  <si>
    <t>電線・ケーブル製造業</t>
  </si>
  <si>
    <t>（抽伸，押出しを含む）</t>
  </si>
  <si>
    <t>非鉄金属・同合金圧延業</t>
  </si>
  <si>
    <t>（非鉄金属合金製造業を含む）</t>
  </si>
  <si>
    <t>非鉄金属第２次製錬・精製業</t>
  </si>
  <si>
    <t>非鉄金属第１次製錬・精製業</t>
  </si>
  <si>
    <t>その他の鉄鋼業</t>
  </si>
  <si>
    <t>鉄素形材製造業</t>
  </si>
  <si>
    <t>表面処理鋼材製造業</t>
  </si>
  <si>
    <t>（表面処理鋼材を除く）</t>
  </si>
  <si>
    <t>製鋼を行わない鋼材製造業</t>
  </si>
  <si>
    <t>製鋼・製鋼圧延業</t>
  </si>
  <si>
    <t>製鉄業</t>
  </si>
  <si>
    <t>鉄鋼業</t>
  </si>
  <si>
    <t>その他の窯業・土石製品製造業</t>
  </si>
  <si>
    <t>骨材・石工品等製造業</t>
  </si>
  <si>
    <t>研磨材・同製品製造業</t>
  </si>
  <si>
    <t>炭素・黒鉛製品製造業</t>
  </si>
  <si>
    <t>耐火物製造業</t>
  </si>
  <si>
    <t>陶磁器・同関連製品製造業</t>
  </si>
  <si>
    <t>（陶磁器製を除く）</t>
  </si>
  <si>
    <t>建設用粘土製品製造業</t>
  </si>
  <si>
    <t>セメント・同製品製造業</t>
  </si>
  <si>
    <t>ガラス・同製品製造業</t>
  </si>
  <si>
    <t>窯業・土石製品製造業</t>
  </si>
  <si>
    <t>その他のなめし革製品製造業</t>
  </si>
  <si>
    <t>毛皮製造業</t>
  </si>
  <si>
    <t>袋物製造業</t>
  </si>
  <si>
    <t>かばん製造業</t>
  </si>
  <si>
    <t>革製手袋製造業</t>
  </si>
  <si>
    <t>革製履物製造業</t>
  </si>
  <si>
    <t>革製履物用材料・同附属品製造業</t>
  </si>
  <si>
    <t>工業用革製品製造業（手袋を除く）</t>
  </si>
  <si>
    <t>なめし革製造業</t>
  </si>
  <si>
    <t>なめし革・同製品・毛皮製造業</t>
  </si>
  <si>
    <t>その他のゴム製品製造業</t>
  </si>
  <si>
    <t>工業用ゴム製品製造業</t>
  </si>
  <si>
    <t>ゴムベルト・ゴムホース・</t>
  </si>
  <si>
    <t>同附属品製造業</t>
  </si>
  <si>
    <t>ゴム製・プラスチック製履物・</t>
  </si>
  <si>
    <t>タイヤ・チューブ製造業</t>
  </si>
  <si>
    <t>ゴム製品製造業</t>
  </si>
  <si>
    <t>その他のプラスチック製品製造業</t>
  </si>
  <si>
    <t>（廃プラスチックを含む）</t>
  </si>
  <si>
    <t>プラスチック成形材料製造業</t>
  </si>
  <si>
    <t>発泡・強化プラスチック製品製造業</t>
  </si>
  <si>
    <t>工業用プラスチック製品製造業</t>
  </si>
  <si>
    <t>合成皮革製造業</t>
  </si>
  <si>
    <t>プラスチックフィルム・シート・床材・</t>
  </si>
  <si>
    <t>継手・異形押出製品製造業</t>
  </si>
  <si>
    <t>プラスチック板・棒・管・</t>
  </si>
  <si>
    <t>プラスチック製品製造業（別掲を除く）</t>
  </si>
  <si>
    <t>その他の石油製品・石炭製品製造業</t>
  </si>
  <si>
    <t>舗装材料製造業</t>
  </si>
  <si>
    <t>コークス製造業</t>
  </si>
  <si>
    <t>（石油精製業によらないもの）</t>
  </si>
  <si>
    <t>潤滑油・グリース製造業</t>
  </si>
  <si>
    <t>石油精製業</t>
  </si>
  <si>
    <t>その他の化学工業</t>
  </si>
  <si>
    <t>化粧用調整品製造業</t>
  </si>
  <si>
    <t>化粧品・歯磨・その他の</t>
  </si>
  <si>
    <t>医薬品製造業</t>
  </si>
  <si>
    <t>洗剤・界面活性剤・塗料製造業</t>
  </si>
  <si>
    <t>油脂加工製品・石けん・合成</t>
  </si>
  <si>
    <t>有機化学工業製品製造業</t>
  </si>
  <si>
    <t>無機化学工業製品製造業</t>
  </si>
  <si>
    <t>化学肥料製造業</t>
  </si>
  <si>
    <t>印刷関連サービス業</t>
  </si>
  <si>
    <t>159</t>
  </si>
  <si>
    <t>製本業，印刷物加工業</t>
  </si>
  <si>
    <t>153</t>
  </si>
  <si>
    <t>製版業</t>
  </si>
  <si>
    <t>152</t>
  </si>
  <si>
    <t>印刷業</t>
  </si>
  <si>
    <t>151</t>
  </si>
  <si>
    <t>150</t>
  </si>
  <si>
    <t>印刷・同関連業</t>
  </si>
  <si>
    <t>製造業</t>
  </si>
  <si>
    <t>その他のパルプ・紙・紙加工品</t>
  </si>
  <si>
    <t>149</t>
  </si>
  <si>
    <t>紙製容器製造業</t>
  </si>
  <si>
    <t>145</t>
  </si>
  <si>
    <t>紙製品製造業</t>
  </si>
  <si>
    <t>144</t>
  </si>
  <si>
    <t>加工紙製造業</t>
  </si>
  <si>
    <t>143</t>
  </si>
  <si>
    <t>紙製造業</t>
  </si>
  <si>
    <t>142</t>
  </si>
  <si>
    <t>パルプ製造業</t>
  </si>
  <si>
    <t>141</t>
  </si>
  <si>
    <t>140</t>
  </si>
  <si>
    <t>14</t>
  </si>
  <si>
    <t>その他の家具・装備品製造業</t>
  </si>
  <si>
    <t>139</t>
  </si>
  <si>
    <t>建具製造業</t>
  </si>
  <si>
    <t>133</t>
  </si>
  <si>
    <t>宗教用具製造業</t>
  </si>
  <si>
    <t>132</t>
  </si>
  <si>
    <t>家具製造業</t>
  </si>
  <si>
    <t>131</t>
  </si>
  <si>
    <t>130</t>
  </si>
  <si>
    <t>を含む）</t>
  </si>
  <si>
    <t>その他の木製品製造業（竹，とう</t>
  </si>
  <si>
    <t>129</t>
  </si>
  <si>
    <t>木製容器製造業（竹，とうを含む）</t>
  </si>
  <si>
    <t>123</t>
  </si>
  <si>
    <t>造作材・合板・建築用組立材料製造業</t>
  </si>
  <si>
    <t>122</t>
  </si>
  <si>
    <t>製材業，木製品製造業</t>
  </si>
  <si>
    <t>121</t>
  </si>
  <si>
    <t>120</t>
  </si>
  <si>
    <t>木材・木製品製造業（家具を除く）</t>
  </si>
  <si>
    <t>その他の繊維製品製造工業</t>
  </si>
  <si>
    <t>119</t>
  </si>
  <si>
    <t>和装製品・その他の身の回り品製造業</t>
  </si>
  <si>
    <t>118</t>
  </si>
  <si>
    <t>下着類製造業</t>
  </si>
  <si>
    <t>外衣・シャツ製造業（和式を除く）</t>
  </si>
  <si>
    <t>綱・網・レース・繊維粗製品製造業</t>
  </si>
  <si>
    <t>115</t>
  </si>
  <si>
    <t>染色整理業</t>
  </si>
  <si>
    <t>114</t>
  </si>
  <si>
    <t>ニット生地製造業</t>
  </si>
  <si>
    <t>113</t>
  </si>
  <si>
    <t>織物業</t>
  </si>
  <si>
    <t>112</t>
  </si>
  <si>
    <t>等製造業</t>
  </si>
  <si>
    <t>製糸業，紡績業，化学繊維・ねん糸</t>
  </si>
  <si>
    <t>111</t>
  </si>
  <si>
    <t>110</t>
  </si>
  <si>
    <t>繊維工業</t>
  </si>
  <si>
    <t>飼料・有機質肥料製造業</t>
  </si>
  <si>
    <t>たばこ製造業</t>
  </si>
  <si>
    <t>製氷業</t>
  </si>
  <si>
    <t>茶・コーヒー製造業（清涼飲料を除く）</t>
  </si>
  <si>
    <t>酒類製造業</t>
  </si>
  <si>
    <t>清涼飲料製造業</t>
  </si>
  <si>
    <t>10</t>
  </si>
  <si>
    <t>その他の食料品製造業</t>
  </si>
  <si>
    <t>099</t>
  </si>
  <si>
    <t>動植物油脂製造業</t>
  </si>
  <si>
    <t>098</t>
  </si>
  <si>
    <t>パン・菓子製造業</t>
  </si>
  <si>
    <t>097</t>
  </si>
  <si>
    <t>精穀・製粉業</t>
  </si>
  <si>
    <t>096</t>
  </si>
  <si>
    <t>糖類製造業</t>
  </si>
  <si>
    <t>095</t>
  </si>
  <si>
    <t>調味料製造業</t>
  </si>
  <si>
    <t>094</t>
  </si>
  <si>
    <t>農産保存食料品製造業</t>
  </si>
  <si>
    <t>野菜缶詰・果実缶詰・</t>
  </si>
  <si>
    <t>093</t>
  </si>
  <si>
    <t>水産食料品製造業</t>
  </si>
  <si>
    <t>092</t>
  </si>
  <si>
    <t>畜産食料品製造業</t>
  </si>
  <si>
    <t>091</t>
  </si>
  <si>
    <t>090</t>
  </si>
  <si>
    <t>09</t>
  </si>
  <si>
    <t>製造業</t>
  </si>
  <si>
    <t>Ｅ</t>
  </si>
  <si>
    <t>その他の設備工事業</t>
  </si>
  <si>
    <t>089</t>
  </si>
  <si>
    <t>機械器具設置工事業</t>
  </si>
  <si>
    <t>084</t>
  </si>
  <si>
    <t>管工事業（さく井工事業を除く）</t>
  </si>
  <si>
    <t>083</t>
  </si>
  <si>
    <t>電気通信・信号装置工事業</t>
  </si>
  <si>
    <t>082</t>
  </si>
  <si>
    <t>電気工事業</t>
  </si>
  <si>
    <t>081</t>
  </si>
  <si>
    <t>080</t>
  </si>
  <si>
    <t>08</t>
  </si>
  <si>
    <t>その他の職別工事業</t>
  </si>
  <si>
    <t>079</t>
  </si>
  <si>
    <t>07B 内装工事業</t>
  </si>
  <si>
    <t>07A 床工事業</t>
  </si>
  <si>
    <t>床・内装工事業</t>
  </si>
  <si>
    <t>078</t>
  </si>
  <si>
    <t>塗装工事業</t>
  </si>
  <si>
    <t>077</t>
  </si>
  <si>
    <t>板金・金物工事業</t>
  </si>
  <si>
    <t>076</t>
  </si>
  <si>
    <t>左官工事業</t>
  </si>
  <si>
    <t>075</t>
  </si>
  <si>
    <t>石工・れんが・タイル・ブロック工事業</t>
  </si>
  <si>
    <t>074</t>
  </si>
  <si>
    <t>鉄骨・鉄筋工事業</t>
  </si>
  <si>
    <t>073</t>
  </si>
  <si>
    <t>とび・土工・コンクリート工事業</t>
  </si>
  <si>
    <t>072</t>
  </si>
  <si>
    <t>大工工事業</t>
  </si>
  <si>
    <t>071</t>
  </si>
  <si>
    <t>070</t>
  </si>
  <si>
    <t>07</t>
  </si>
  <si>
    <t>建築リフォーム工事業</t>
  </si>
  <si>
    <t>066</t>
  </si>
  <si>
    <t>木造建築工事業</t>
  </si>
  <si>
    <t>065</t>
  </si>
  <si>
    <t>建築工事業（木造建築工事業を除く）</t>
  </si>
  <si>
    <t>064</t>
  </si>
  <si>
    <t>舗装工事業</t>
  </si>
  <si>
    <t>063</t>
  </si>
  <si>
    <t>土木工事業（舗装工事業を除く）</t>
  </si>
  <si>
    <t>062</t>
  </si>
  <si>
    <t>一般土木建築工事業</t>
  </si>
  <si>
    <t>061</t>
  </si>
  <si>
    <t>060</t>
  </si>
  <si>
    <t>06</t>
  </si>
  <si>
    <t>建設業</t>
  </si>
  <si>
    <t>Ｄ</t>
  </si>
  <si>
    <t>その他の鉱業</t>
  </si>
  <si>
    <t>059</t>
  </si>
  <si>
    <t>器・ガラス・セメント原料用に限る）</t>
  </si>
  <si>
    <t>窯業原料用鉱物鉱業（耐火物・陶磁</t>
  </si>
  <si>
    <t>055</t>
  </si>
  <si>
    <t>採石業，砂・砂利・玉石採取業</t>
  </si>
  <si>
    <t>054</t>
  </si>
  <si>
    <t>原油・天然ガス鉱業</t>
  </si>
  <si>
    <t>053</t>
  </si>
  <si>
    <t>石炭・亜炭鉱業</t>
  </si>
  <si>
    <t>052</t>
  </si>
  <si>
    <t>金属鉱業</t>
  </si>
  <si>
    <t>051</t>
  </si>
  <si>
    <t>050</t>
  </si>
  <si>
    <t>鉱業，採石業，砂利採取業</t>
  </si>
  <si>
    <t>05</t>
  </si>
  <si>
    <t>Ｃ</t>
  </si>
  <si>
    <t>内水面養殖業</t>
  </si>
  <si>
    <t>042</t>
  </si>
  <si>
    <t>海面養殖業</t>
  </si>
  <si>
    <t>041</t>
  </si>
  <si>
    <t>040</t>
  </si>
  <si>
    <t>内水面漁業</t>
  </si>
  <si>
    <t>032</t>
  </si>
  <si>
    <t>海面漁業</t>
  </si>
  <si>
    <t>031</t>
  </si>
  <si>
    <t>030</t>
  </si>
  <si>
    <t>漁業（水産養殖業を除く）</t>
  </si>
  <si>
    <t>Ｂ</t>
  </si>
  <si>
    <t>その他の林業</t>
  </si>
  <si>
    <t>029</t>
  </si>
  <si>
    <t>林業サービス業</t>
  </si>
  <si>
    <t>024</t>
  </si>
  <si>
    <t>（きのこ類の栽培を除く）</t>
  </si>
  <si>
    <t>特用林産物生産業</t>
  </si>
  <si>
    <t>023</t>
  </si>
  <si>
    <t>素材生産業</t>
  </si>
  <si>
    <t>022</t>
  </si>
  <si>
    <t>育林業</t>
  </si>
  <si>
    <t>021</t>
  </si>
  <si>
    <t>020</t>
  </si>
  <si>
    <t>園芸サービス業</t>
  </si>
  <si>
    <t>014</t>
  </si>
  <si>
    <t>（園芸サービス業を除く）</t>
  </si>
  <si>
    <t>農業サービス業</t>
  </si>
  <si>
    <t>013</t>
  </si>
  <si>
    <t>畜産農業</t>
  </si>
  <si>
    <t>012</t>
  </si>
  <si>
    <t>耕種農業</t>
  </si>
  <si>
    <t>011</t>
  </si>
  <si>
    <t>010</t>
  </si>
  <si>
    <t>農業</t>
  </si>
  <si>
    <t>農業，林業</t>
  </si>
  <si>
    <t>Ａ</t>
  </si>
  <si>
    <t>全     産     業</t>
  </si>
  <si>
    <t>Ａ～Ｓ</t>
  </si>
  <si>
    <t>従業者数</t>
  </si>
  <si>
    <t>事業所数</t>
  </si>
  <si>
    <t>産業分類</t>
  </si>
  <si>
    <t>７３． 産業小分類別事業所数及び従業者数 （平成21年7月1日）</t>
  </si>
  <si>
    <t>上鷺宮五丁目</t>
  </si>
  <si>
    <t>上鷺宮四丁目</t>
  </si>
  <si>
    <t>上鷺宮三丁目</t>
  </si>
  <si>
    <t>上鷺宮二丁目</t>
  </si>
  <si>
    <t>上鷺宮一丁目</t>
  </si>
  <si>
    <t>上鷺宮総数</t>
  </si>
  <si>
    <t>鷺宮六丁目</t>
  </si>
  <si>
    <t>鷺宮五丁目</t>
  </si>
  <si>
    <t>鷺宮四丁目</t>
  </si>
  <si>
    <t>鷺宮三丁目</t>
  </si>
  <si>
    <t>鷺宮二丁目</t>
  </si>
  <si>
    <t>鷺宮一丁目</t>
  </si>
  <si>
    <t>鷺宮総数</t>
  </si>
  <si>
    <t>白鷺三丁目</t>
  </si>
  <si>
    <t>白鷺二丁目</t>
  </si>
  <si>
    <t>白鷺一丁目</t>
  </si>
  <si>
    <t>白鷺総数</t>
  </si>
  <si>
    <t>若宮三丁目</t>
  </si>
  <si>
    <t>若宮二丁目</t>
  </si>
  <si>
    <t>若宮一丁目</t>
  </si>
  <si>
    <t>若宮総数</t>
  </si>
  <si>
    <t>大和町四丁目</t>
  </si>
  <si>
    <t>大和町三丁目</t>
  </si>
  <si>
    <t>大和町二丁目</t>
  </si>
  <si>
    <t>大和町一丁目</t>
  </si>
  <si>
    <t>大和町総数</t>
  </si>
  <si>
    <t>野方六丁目</t>
  </si>
  <si>
    <t>野方五丁目</t>
  </si>
  <si>
    <t>野方四丁目</t>
  </si>
  <si>
    <t>野方三丁目</t>
  </si>
  <si>
    <t>野方二丁目</t>
  </si>
  <si>
    <t>野方一丁目</t>
  </si>
  <si>
    <t>野方総数</t>
  </si>
  <si>
    <t>丸山二丁目</t>
  </si>
  <si>
    <t>丸山一丁目</t>
  </si>
  <si>
    <t>丸山総数</t>
  </si>
  <si>
    <t>江古田四丁目</t>
  </si>
  <si>
    <t>江古田三丁目</t>
  </si>
  <si>
    <t>江古田二丁目</t>
  </si>
  <si>
    <t>江古田一丁目</t>
  </si>
  <si>
    <t>江古田総数</t>
  </si>
  <si>
    <t>江原町三丁目</t>
  </si>
  <si>
    <t>江原町二丁目</t>
  </si>
  <si>
    <t>江原町一丁目</t>
  </si>
  <si>
    <t>江原町総数</t>
  </si>
  <si>
    <t>松が丘二丁目</t>
  </si>
  <si>
    <t>松が丘一丁目</t>
  </si>
  <si>
    <t>松が丘総数</t>
  </si>
  <si>
    <t>沼袋四丁目</t>
  </si>
  <si>
    <t>沼袋三丁目</t>
  </si>
  <si>
    <t>沼袋二丁目</t>
  </si>
  <si>
    <t>沼袋一丁目</t>
  </si>
  <si>
    <t>沼袋総数</t>
  </si>
  <si>
    <t>新井五丁目</t>
  </si>
  <si>
    <t>新井四丁目</t>
  </si>
  <si>
    <t>新井三丁目</t>
  </si>
  <si>
    <t>新井二丁目</t>
  </si>
  <si>
    <t>新井一丁目</t>
  </si>
  <si>
    <t>新井総数</t>
  </si>
  <si>
    <t>上高田五丁目</t>
  </si>
  <si>
    <t>上高田四丁目</t>
  </si>
  <si>
    <t>上高田三丁目</t>
  </si>
  <si>
    <t>上高田二丁目</t>
  </si>
  <si>
    <t>上高田一丁目</t>
  </si>
  <si>
    <t>上高田総数</t>
  </si>
  <si>
    <t>中野六丁目</t>
  </si>
  <si>
    <t>中野五丁目</t>
  </si>
  <si>
    <t>中野四丁目</t>
  </si>
  <si>
    <t>中野三丁目</t>
  </si>
  <si>
    <t>中野二丁目</t>
  </si>
  <si>
    <t>中野一丁目</t>
  </si>
  <si>
    <t>中野総数</t>
  </si>
  <si>
    <t>東中野五丁目</t>
  </si>
  <si>
    <t>東中野四丁目</t>
  </si>
  <si>
    <t>東中野三丁目</t>
  </si>
  <si>
    <t>東中野二丁目</t>
  </si>
  <si>
    <t>東中野一丁目</t>
  </si>
  <si>
    <t>東中野総数</t>
  </si>
  <si>
    <t>中央五丁目</t>
  </si>
  <si>
    <t>中央四丁目</t>
  </si>
  <si>
    <t>中央三丁目</t>
  </si>
  <si>
    <t>中央二丁目</t>
  </si>
  <si>
    <t>中央一丁目</t>
  </si>
  <si>
    <t>中央総数</t>
  </si>
  <si>
    <t>本町六丁目</t>
  </si>
  <si>
    <t>本町五丁目</t>
  </si>
  <si>
    <t>本町四丁目</t>
  </si>
  <si>
    <t>本町三丁目</t>
  </si>
  <si>
    <t>本町二丁目</t>
  </si>
  <si>
    <t>本町一丁目</t>
  </si>
  <si>
    <t>本町総数</t>
  </si>
  <si>
    <t>弥生町六丁目</t>
  </si>
  <si>
    <t>弥生町五丁目</t>
  </si>
  <si>
    <t>弥生町四丁目</t>
  </si>
  <si>
    <t>弥生町三丁目</t>
  </si>
  <si>
    <t>弥生町二丁目</t>
  </si>
  <si>
    <t>弥生町一丁目</t>
  </si>
  <si>
    <t>弥生町総数</t>
  </si>
  <si>
    <t>南台五丁目</t>
  </si>
  <si>
    <t>南台四丁目</t>
  </si>
  <si>
    <t>南台三丁目</t>
  </si>
  <si>
    <t>南台二丁目</t>
  </si>
  <si>
    <t>南台一丁目</t>
  </si>
  <si>
    <t>南台総数</t>
  </si>
  <si>
    <t>外国の会社</t>
  </si>
  <si>
    <t>相互</t>
  </si>
  <si>
    <t>合同</t>
  </si>
  <si>
    <t>合名・合資</t>
  </si>
  <si>
    <t>株式</t>
  </si>
  <si>
    <t>会社以外
法人</t>
  </si>
  <si>
    <t>会社</t>
  </si>
  <si>
    <t>不詳</t>
  </si>
  <si>
    <t>平成２１年</t>
  </si>
  <si>
    <t>平成２０年</t>
  </si>
  <si>
    <t>平成１９年</t>
  </si>
  <si>
    <t>平成１８年</t>
  </si>
  <si>
    <t>平成１７年</t>
  </si>
  <si>
    <t>平成１６年</t>
  </si>
  <si>
    <t>平成1５年</t>
  </si>
  <si>
    <t>平成1４年</t>
  </si>
  <si>
    <t>平成１３年</t>
  </si>
  <si>
    <t>平成１２年</t>
  </si>
  <si>
    <t>平成7年～
１１年</t>
  </si>
  <si>
    <t>昭和60年～
平成6年</t>
  </si>
  <si>
    <t>昭和５9年
以前</t>
  </si>
  <si>
    <t>50億円
以上</t>
  </si>
  <si>
    <t>10億～
50億円
未満</t>
  </si>
  <si>
    <t>3億～
10億円
未満</t>
  </si>
  <si>
    <t>１億～
3億円
未満</t>
  </si>
  <si>
    <t>5000万～
１億円
未満</t>
  </si>
  <si>
    <t>3000万～5000万円
未満</t>
  </si>
  <si>
    <t>1000万～
3000万円
未満</t>
  </si>
  <si>
    <t>500万～
1000万円
未満</t>
  </si>
  <si>
    <t>300万～
500万円
未満</t>
  </si>
  <si>
    <t>300万円
未満</t>
  </si>
  <si>
    <t>派遣・下請
従業員
のみ</t>
  </si>
  <si>
    <t>500人以上</t>
  </si>
  <si>
    <t>300～
499人</t>
  </si>
  <si>
    <t>200～
299人</t>
  </si>
  <si>
    <t>100～
199人</t>
  </si>
  <si>
    <t>50～
99人</t>
  </si>
  <si>
    <t>30～
49人</t>
  </si>
  <si>
    <t>20～
29人</t>
  </si>
  <si>
    <t>10～
19人</t>
  </si>
  <si>
    <t>５～
９人</t>
  </si>
  <si>
    <t>１～
４人</t>
  </si>
  <si>
    <t>地方
公共団体</t>
  </si>
  <si>
    <t>国</t>
  </si>
  <si>
    <t>総    数</t>
  </si>
  <si>
    <t>法人でない
団体</t>
  </si>
  <si>
    <t>法人</t>
  </si>
  <si>
    <t>個人</t>
  </si>
  <si>
    <t>官・公営</t>
  </si>
  <si>
    <t>民営</t>
  </si>
  <si>
    <t>開設年（民営のみ）</t>
  </si>
  <si>
    <t>資本金階級（会社の単独・本店のみ）　　１）</t>
  </si>
  <si>
    <t>従業者規模別</t>
  </si>
  <si>
    <t>経営組織</t>
  </si>
  <si>
    <t>従業者数</t>
  </si>
  <si>
    <t>事業所数</t>
  </si>
  <si>
    <t>町丁別</t>
  </si>
  <si>
    <t>７４．事業所のあらまし〔組織・資本金・規模等〕（平成21年7月１日）</t>
  </si>
  <si>
    <t>資料　 企画分野（「平成２１年経済センサス－基礎調査  東京都結果報告　町丁目編」をもとに作成。）</t>
  </si>
  <si>
    <t>注　　　産業分類の項目名は、適宜簡略化した。</t>
  </si>
  <si>
    <t xml:space="preserve">         -</t>
  </si>
  <si>
    <t>　　　　 -</t>
  </si>
  <si>
    <t>中    野    区</t>
  </si>
  <si>
    <t>地方
公務</t>
  </si>
  <si>
    <t>国家
公務</t>
  </si>
  <si>
    <t>その他の
事業
サービス業</t>
  </si>
  <si>
    <t>宗教</t>
  </si>
  <si>
    <t>政治・経済・文化団体</t>
  </si>
  <si>
    <t>職業紹介・労働者派遣業</t>
  </si>
  <si>
    <t>機械等
修理業</t>
  </si>
  <si>
    <t>自動車
整備業</t>
  </si>
  <si>
    <t>廃棄物
処理業</t>
  </si>
  <si>
    <t>協同組合</t>
  </si>
  <si>
    <t>郵便局</t>
  </si>
  <si>
    <t>社会保険・社会福祉・介護事業</t>
  </si>
  <si>
    <t>その他の教育・学習支援業</t>
  </si>
  <si>
    <t>その他の
生活関連サービス業</t>
  </si>
  <si>
    <t>洗濯・理容・美容・浴場業</t>
  </si>
  <si>
    <t>持ち帰り・配達飲食サービス業</t>
  </si>
  <si>
    <t>飲食業</t>
  </si>
  <si>
    <t>宿泊業</t>
  </si>
  <si>
    <t>技術
サービス業</t>
  </si>
  <si>
    <t>広告業</t>
  </si>
  <si>
    <t>専門
サービス業</t>
  </si>
  <si>
    <t>学術・開発研究機関</t>
  </si>
  <si>
    <t>物品
賃貸業</t>
  </si>
  <si>
    <t>不動産
賃貸業・
管理業</t>
  </si>
  <si>
    <t>不動産
取引業</t>
  </si>
  <si>
    <t>保険業</t>
  </si>
  <si>
    <t>補助的
金融業</t>
  </si>
  <si>
    <t>金融商品
取引業・
商品先物
取引業</t>
  </si>
  <si>
    <t>貸金業等
非預金
信用機関</t>
  </si>
  <si>
    <t>協同組織
金融業</t>
  </si>
  <si>
    <t>無店舗
小売業</t>
  </si>
  <si>
    <t>その他の
小売業</t>
  </si>
  <si>
    <t>機械器具
小売業</t>
  </si>
  <si>
    <t>飲食料品小売業</t>
  </si>
  <si>
    <t>繊維・
衣類・
身の回り品小売業</t>
  </si>
  <si>
    <t>機械器具卸売業</t>
  </si>
  <si>
    <t>建築材料，鉱物・金属材料等
卸売業</t>
  </si>
  <si>
    <t>繊維・衣服等卸売業</t>
  </si>
  <si>
    <t>各種商品
卸売業</t>
  </si>
  <si>
    <t>郵便業</t>
  </si>
  <si>
    <t>運輸に
附帯するサービス業</t>
  </si>
  <si>
    <t>航空</t>
  </si>
  <si>
    <t>道路貨物
運送業</t>
  </si>
  <si>
    <t>道路旅客
運送業</t>
  </si>
  <si>
    <t>映像・
音声・
文字情報</t>
  </si>
  <si>
    <t>ｲﾝﾀｰﾈｯﾄ
附随ｻｰﾋﾞｽ業</t>
  </si>
  <si>
    <t>情報
ｻｰﾋﾞｽ業</t>
  </si>
  <si>
    <t>その他の
製造業</t>
  </si>
  <si>
    <t>輸送用
機械器具</t>
  </si>
  <si>
    <t>情報通信
機械器具</t>
  </si>
  <si>
    <t>電気
機械器具</t>
  </si>
  <si>
    <t>電子部品・
デバイス</t>
  </si>
  <si>
    <t>業務
機械器具</t>
  </si>
  <si>
    <t>生産用
機械器具</t>
  </si>
  <si>
    <t>はん用
機械器具</t>
  </si>
  <si>
    <t>金属製品</t>
  </si>
  <si>
    <t>非鉄金属</t>
  </si>
  <si>
    <t>鉄鋼業</t>
  </si>
  <si>
    <t>窯業・
土石製品</t>
  </si>
  <si>
    <t>なめし革・
同製品・
毛皮</t>
  </si>
  <si>
    <t>ゴム製品</t>
  </si>
  <si>
    <t>プラスチック製品</t>
  </si>
  <si>
    <t>石油製品・
石炭製品</t>
  </si>
  <si>
    <t>化学工業</t>
  </si>
  <si>
    <t>印刷・
同関連業</t>
  </si>
  <si>
    <t>パルプ・
紙・
紙加工品</t>
  </si>
  <si>
    <t>家具・
装備品</t>
  </si>
  <si>
    <t>木材・
木製品</t>
  </si>
  <si>
    <t>繊維工業</t>
  </si>
  <si>
    <t xml:space="preserve">飲料・
たばこ・
飼料
</t>
  </si>
  <si>
    <t>食料品</t>
  </si>
  <si>
    <t>設備
工事業</t>
  </si>
  <si>
    <t>職別
工事業</t>
  </si>
  <si>
    <t>総合
工事業</t>
  </si>
  <si>
    <t>98</t>
  </si>
  <si>
    <t>97</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</si>
  <si>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</si>
  <si>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</si>
  <si>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</si>
  <si>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</si>
  <si>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</si>
  <si>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</si>
  <si>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</si>
  <si>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</si>
  <si>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</si>
  <si>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</si>
  <si>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</si>
  <si>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</si>
  <si>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</si>
  <si>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</si>
  <si>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</si>
  <si>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</si>
  <si>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</si>
  <si>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</si>
  <si>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</si>
  <si>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</si>
  <si>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</si>
  <si>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</si>
  <si>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</si>
  <si>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</si>
  <si>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</si>
  <si>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67</t>
  </si>
  <si>
    <t>66</t>
  </si>
  <si>
    <t>65</t>
  </si>
  <si>
    <t>64</t>
  </si>
  <si>
    <t>63</t>
  </si>
  <si>
    <t>62</t>
  </si>
  <si>
    <t>61</t>
  </si>
  <si>
    <t>60</t>
  </si>
  <si>
    <t>59</t>
  </si>
  <si>
    <t>58</t>
  </si>
  <si>
    <t>57</t>
  </si>
  <si>
    <t>56</t>
  </si>
  <si>
    <t>55</t>
  </si>
  <si>
    <t>54</t>
  </si>
  <si>
    <t>53</t>
  </si>
  <si>
    <t>52</t>
  </si>
  <si>
    <t>51</t>
  </si>
  <si>
    <t>50</t>
  </si>
  <si>
    <t>４９</t>
  </si>
  <si>
    <t>４８</t>
  </si>
  <si>
    <t>４７</t>
  </si>
  <si>
    <t>４６</t>
  </si>
  <si>
    <t>４５</t>
  </si>
  <si>
    <t>４４</t>
  </si>
  <si>
    <t>４３</t>
  </si>
  <si>
    <t>４２</t>
  </si>
  <si>
    <t>４１</t>
  </si>
  <si>
    <t>４０</t>
  </si>
  <si>
    <t>３９</t>
  </si>
  <si>
    <t>３８</t>
  </si>
  <si>
    <t>３７</t>
  </si>
  <si>
    <t>３６</t>
  </si>
  <si>
    <t>３５</t>
  </si>
  <si>
    <t>３４</t>
  </si>
  <si>
    <t>３３</t>
  </si>
  <si>
    <t>３２</t>
  </si>
  <si>
    <t>３１</t>
  </si>
  <si>
    <t>３０</t>
  </si>
  <si>
    <t>２９</t>
  </si>
  <si>
    <t>２８</t>
  </si>
  <si>
    <t>２７</t>
  </si>
  <si>
    <t>２６</t>
  </si>
  <si>
    <t>２５</t>
  </si>
  <si>
    <t>２４</t>
  </si>
  <si>
    <t>２３</t>
  </si>
  <si>
    <t>２２</t>
  </si>
  <si>
    <t>２１</t>
  </si>
  <si>
    <t>２０</t>
  </si>
  <si>
    <t>１９</t>
  </si>
  <si>
    <t>１８</t>
  </si>
  <si>
    <t>１７</t>
  </si>
  <si>
    <t>１６</t>
  </si>
  <si>
    <t>１５</t>
  </si>
  <si>
    <t>１４</t>
  </si>
  <si>
    <t>１３</t>
  </si>
  <si>
    <t>１２</t>
  </si>
  <si>
    <t>１１</t>
  </si>
  <si>
    <t>０９</t>
  </si>
  <si>
    <t>０８</t>
  </si>
  <si>
    <t>０７</t>
  </si>
  <si>
    <t>０６</t>
  </si>
  <si>
    <t>０５鉱業</t>
  </si>
  <si>
    <t>０３～０４</t>
  </si>
  <si>
    <t>０１～０２</t>
  </si>
  <si>
    <t>S　公務</t>
  </si>
  <si>
    <t>R　サービス業（他に分類されないもの）</t>
  </si>
  <si>
    <t>Q　複合サービス事業</t>
  </si>
  <si>
    <t>P　医療・福祉</t>
  </si>
  <si>
    <t>O　教育・学習支援業</t>
  </si>
  <si>
    <t>N　生活関連サービス業・娯楽業</t>
  </si>
  <si>
    <t>M　宿泊業・飲食サービス業</t>
  </si>
  <si>
    <t>L　学術研究・専門技術サービス業</t>
  </si>
  <si>
    <t>K　不動産業・物品賃貸業</t>
  </si>
  <si>
    <t>J　金融業・保険業</t>
  </si>
  <si>
    <t>I　卸売業・小売業</t>
  </si>
  <si>
    <t>H　運輸業・郵便業</t>
  </si>
  <si>
    <t>G　情報通信業</t>
  </si>
  <si>
    <t>F　電気・ガス・熱供給・水道業</t>
  </si>
  <si>
    <t>E　製造業</t>
  </si>
  <si>
    <t>D　建設業</t>
  </si>
  <si>
    <t>C　鉱業</t>
  </si>
  <si>
    <t xml:space="preserve">
B　漁業
</t>
  </si>
  <si>
    <t>Ａ農業，林業</t>
  </si>
  <si>
    <t>７５．町丁，産業中分類別事業所数及び従業者数（平成21年7月１日）</t>
  </si>
  <si>
    <t>組織形態別林業経営体数 （平成22年2月1日）</t>
  </si>
  <si>
    <t>農家別経営耕地面積 （平成22年2月1日）</t>
  </si>
  <si>
    <t>総農家数 （平成22年2月1日）</t>
  </si>
  <si>
    <t>農林業センサス</t>
  </si>
  <si>
    <t>経営耕地面積が30ａ未満かつ調査期日前１年間の農産物販売金額が50万円未満の農家</t>
  </si>
  <si>
    <t>・自 給 的 農 家</t>
  </si>
  <si>
    <t>経営耕地面積が30ａ以上又は調査期日前１年間の農産物販売金額が50万円以上の農家</t>
  </si>
  <si>
    <t>・販　売　農　家</t>
  </si>
  <si>
    <t>経営耕地面積が10ａ以上又は調査期日前１年間の農産物販売金額が15万円以上の農業を営む世帯</t>
  </si>
  <si>
    <t>・農　　　　　　地</t>
  </si>
  <si>
    <t>借りている耕地を含む。</t>
  </si>
  <si>
    <t>経営する耕地（田、畑及び樹園地の計）の面積。貸し付けている耕地と耕作放棄地を除き、</t>
  </si>
  <si>
    <t>・経営耕地面積</t>
  </si>
  <si>
    <t>５　用語の説明</t>
  </si>
  <si>
    <t>山林面積、林業労働力、林産物、その他</t>
  </si>
  <si>
    <t>・林   業</t>
  </si>
  <si>
    <t>農業経営、耕地面積、農業用機械、農業労働力、農産物、その他</t>
  </si>
  <si>
    <t>・農   業</t>
  </si>
  <si>
    <t>経営の形態、家族による経営を行っている場合の世帯員の状態</t>
  </si>
  <si>
    <t>・農林業</t>
  </si>
  <si>
    <t>４　調査項目（農林業経営体調査）</t>
  </si>
  <si>
    <t>　農林産物の生産を行うか又は委託を受けて農林業作業を行い、生産又は作業に係る面積・頭数が一定規模以上の「農林業生産活動を行う者（組織の場合は代表者）」</t>
  </si>
  <si>
    <t>３　調査の対象</t>
  </si>
  <si>
    <t>　平成22年2月1日</t>
  </si>
  <si>
    <t>２　調査期日</t>
  </si>
  <si>
    <t>　食料・農業・農村基本計画及び森林・林業基本計画に基づく諸施策並びに農林業に関する諸統計調査に必要な基礎資料を整備するとともに、地域の農林業の実態を明らかにすることを目的として、農業センサスは昭和25年から、林業センサスは昭和35年から実施している。その後、国際条約に基づき10年毎に世界農林業センサスとして実施するとともに、その中間年次に我が国独自の立場で農業センサスとして実施した。今回から、これまで10年周期で実施してきた林業センサスを農業センサスと統合し、農林業センサスとして５年周期で実施することとなった。</t>
  </si>
  <si>
    <t>１　調査の沿革及び目的</t>
  </si>
  <si>
    <t>農林業センサスの概要</t>
  </si>
  <si>
    <t>（５） 農 林 業 セ ン サ ス</t>
  </si>
  <si>
    <t>資料   東京都総務局統計部経済統計課 「２０１０年　農林業センサス　東京都調査結果報告」</t>
  </si>
  <si>
    <t>-</t>
  </si>
  <si>
    <t>平成22年</t>
  </si>
  <si>
    <t>家　族　法　人　経　営</t>
  </si>
  <si>
    <t>家　族　経　営</t>
  </si>
  <si>
    <t>自　給　的　農　家</t>
  </si>
  <si>
    <t>販　売　農　家</t>
  </si>
  <si>
    <t>総　農　家</t>
  </si>
  <si>
    <t>年次</t>
  </si>
  <si>
    <t>７６．総農家数 （平成２２年２月１日）</t>
  </si>
  <si>
    <t>資料   東京都総務局統計部経済統計課 「２０１０年　農林業センサス　東京都調査結果報告」</t>
  </si>
  <si>
    <t>平成22年</t>
  </si>
  <si>
    <t>農家１戸当たり</t>
  </si>
  <si>
    <t>総面積</t>
  </si>
  <si>
    <t>農家１戸当たり</t>
  </si>
  <si>
    <t>総面積</t>
  </si>
  <si>
    <t>自 給 的 農 家</t>
  </si>
  <si>
    <t>販 売 農 家</t>
  </si>
  <si>
    <t>総 農 家</t>
  </si>
  <si>
    <t>年    次</t>
  </si>
  <si>
    <t>(単位    面積 ａ）</t>
  </si>
  <si>
    <t>７７．農家別経営耕地面積 （平成２２年２月１日）</t>
  </si>
  <si>
    <t>その他の
法人</t>
  </si>
  <si>
    <t>各種団体
（農協など）</t>
  </si>
  <si>
    <t>相互会社</t>
  </si>
  <si>
    <t>合名・合資
会社</t>
  </si>
  <si>
    <t>有限会社</t>
  </si>
  <si>
    <t>株式会社</t>
  </si>
  <si>
    <t>農事組合法人</t>
  </si>
  <si>
    <t>法人化して
いない</t>
  </si>
  <si>
    <t>地方公共
団体・財産区</t>
  </si>
  <si>
    <t>法　人　化　し　て　い　る</t>
  </si>
  <si>
    <t>年　 次</t>
  </si>
  <si>
    <t>７８．組織形態別林業経営体数 （平成２２年２月１日）</t>
  </si>
  <si>
    <t>町丁，産業小分類別商店数及び従業者数 (平成19年6月1日）</t>
  </si>
  <si>
    <t>産業小分類別商店数(従業者規模別)，従業者数，年間販売額及び売場面積（平成19年6月1日）</t>
  </si>
  <si>
    <t>地域,卸売・小売業別商店数（本支店別）,従業者数及び年間販売額（平成16年6月1日）</t>
  </si>
  <si>
    <t>売場面積規模別小売業商店数，従業者数及び年間販売額（平成9～平成19年）</t>
  </si>
  <si>
    <t>年間販売額規模別小売業商店数，従業者数及び年間販売額（平成9～平成19年）</t>
  </si>
  <si>
    <t>年間販売額規模別卸売業商店数,従業者数及び年間販売額（平成9～平成19年）</t>
  </si>
  <si>
    <t>産業小分類別商店数,従業者数及び年間販売額（卸売・小売業）（平成9～平成19年）</t>
  </si>
  <si>
    <t>商業統計調査</t>
  </si>
  <si>
    <t>○年間販売額　平成1８年４月１日から平成１９年３月３１日までの１年間の「商品販売額」をいう。なお、年間商品販売額には消費税額を含む。</t>
  </si>
  <si>
    <t>○従業者　業者調査期日現在、その事業所の業務に従事している個人業主及び無給家族従業者、常用雇用者、法人又は団体の有給役員をいう。</t>
  </si>
  <si>
    <t xml:space="preserve">  キ.    別経営の事業所（官公庁、会社、工場、団体、遊園地などの中にある売店等で他の事業者によって経営されている場合はそれぞれ独立した事業所として小売業に分類する。）</t>
  </si>
  <si>
    <t>　カ．   主として無店舗販売を行う事業所で、主として個人又は家庭用消費者に販売する事業所</t>
  </si>
  <si>
    <t>　オ．   ガソリンスタンド</t>
  </si>
  <si>
    <t>　エ．   製造小売事業所（自店で製造した商品をその場所で個人又は家庭用消費者に販売する事業所）</t>
  </si>
  <si>
    <t>　ウ．    商品を販売し、かつ同種商品の修理を行う事業所</t>
  </si>
  <si>
    <t>　イ．    産業用使用者に少量又は小額に商品を販売する事業所</t>
  </si>
  <si>
    <t>　ア．   個人（個人経営の農林漁家への販売を含む。）又は家庭用消費のために商品を販売する事業所</t>
  </si>
  <si>
    <t>○小売業　主として次の業務を行う事業所をいう。</t>
  </si>
  <si>
    <t>　カ．  主として手数料を得て他の事業所のために商品の売買の代理又は仲立を行う事業所</t>
  </si>
  <si>
    <t>　オ．  商品を卸売し、かつ、同種製品の修理を行う事業所</t>
  </si>
  <si>
    <t>　エ．  製造業者が別の場所に経営している事業所で、自社製品を卸売する事業所</t>
  </si>
  <si>
    <t>　ウ．  主として業務用に使用される商品などを販売する事業所</t>
  </si>
  <si>
    <t>　イ．   産業用使用者（建設業、製造業、運輸業、飲食店、宿泊業、病院、学校、官公庁等）に業務用として商品を大量又は多額に販売する事業所</t>
  </si>
  <si>
    <t>　ア．  小売業者又は他の卸売業に商品を販売する事業所</t>
  </si>
  <si>
    <t>○卸売業　主として次の業務を行う事業所をいう。</t>
  </si>
  <si>
    <t>７　用語の説明</t>
  </si>
  <si>
    <t>※１個人経営の事業所は除く。※２小売業のみ。</t>
  </si>
  <si>
    <t>　名称及び電話番号、所在地、経営組織及び資本金額又は出資金額、本所・支所の別、開設時期、従業者数等、企業の常用雇用者数等※１、年間商品販売額等、売場面積※２、セルフサービス方式採用の有無※２、営業時間等※２</t>
  </si>
  <si>
    <t>６　調査項目（平成１９年）</t>
  </si>
  <si>
    <t>　事業所単位の調査である。したがって、経営者が同一であっても異なった場所で商業事業を営んでいる場合は、本店、支店、営業所などそれぞれの場所ごとに調査対象となる。</t>
  </si>
  <si>
    <t>５　調査の単位</t>
  </si>
  <si>
    <t>（３）事業所の配送所、サービスセンター、商品展示場等、サービス業となるもの</t>
  </si>
  <si>
    <t>（２）休業中、清算中、季節営業の事業所で調査日に専従の従業者がいないもの</t>
  </si>
  <si>
    <t>（１）劇場内、運動競技場内、有料施設内に設けられている事業所（ただし、公園、遊園地、テーマパーク、駅改札内※、有料道路内※にある別経営の事業所は調査の対象とする。）
 ※については、平成１９年調査より調査を開始した。</t>
  </si>
  <si>
    <t>　日本標準産業分類「大分類Ｊ－卸売・小売業」に属する事業所。ただし、次に掲げる事業所は調査の対象から除かれている。</t>
  </si>
  <si>
    <t>４　調査の範囲</t>
  </si>
  <si>
    <t>　平成19年商業統計調査は、平成１９年６月1日現在で実施した。</t>
  </si>
  <si>
    <t>３　調査期日</t>
  </si>
  <si>
    <t>　全国の卸売・小売事業所の分布状況、販売活動を把握し、さらに業種別、規模別、地域別などに区別し、商業の実態を明らかにすることを目的としている。</t>
  </si>
  <si>
    <t>２　調査の目的</t>
  </si>
  <si>
    <t>　この調査は、統計法に基づく指定統計第２３号として、第１回調査が昭和２７年に実施された。その後昭和５１年までは２年ごとに、昭和５４年から平成９年までは３年ごとに、平成９年以降は５年ごとに本調査が実施され、その中間年（調査後の２年目）に簡易な調査が実施されるようになった。昭和６３年、平成３年は卸売・小売業調査が、平成４年は飲食店調査、平成６年以降は卸売・小売業調査が実施され、今回の調査は簡易調査として実施する第２回目の調査である。平成16年調査は、事業所・企業統計調査、商業統計調査及びサービス業基本調査が実施される年にあたることから、記入者負担の軽減及び調査の効率的実施を図るため3調査を1枚の調査票で同時に実施した。なお、第11回日本標準産業分類の改訂（平成１４年３月）に伴い、飲食店は大分類「卸売・小売業」から分離した。</t>
  </si>
  <si>
    <t>１　調査の沿革</t>
  </si>
  <si>
    <t>商業統計調査の概要</t>
  </si>
  <si>
    <t>（６）商業統計調査</t>
  </si>
  <si>
    <t>資料　東京都総務局統計部商工統計課｢商業統計調査報告（卸売・小売業）」</t>
  </si>
  <si>
    <t>注　年間販売額については、十万円単位を四捨五入し百万円単位で表示したため，内訳合計の金額と総額は必ずしも一致しない。</t>
  </si>
  <si>
    <t>609他に分類されない小売業</t>
  </si>
  <si>
    <t>607時計・眼鏡・光学器械小売業</t>
  </si>
  <si>
    <t>606写真機・写真材料小売業</t>
  </si>
  <si>
    <t>605スポーツ用品・がん具・娯楽用品・楽器小売業</t>
  </si>
  <si>
    <t>604書籍・文房具小売業</t>
  </si>
  <si>
    <t>603燃料小売業</t>
  </si>
  <si>
    <t>ｘ</t>
  </si>
  <si>
    <t>602農耕用品小売業</t>
  </si>
  <si>
    <t>601医薬品・化粧品小売業</t>
  </si>
  <si>
    <t>60その他の小売業</t>
  </si>
  <si>
    <t>599その他のじゅう器小売業</t>
  </si>
  <si>
    <t>592機械器具小売業</t>
  </si>
  <si>
    <t>591家具・建具・畳小売業</t>
  </si>
  <si>
    <t>59家具･じゅう器･機械器具小売業</t>
  </si>
  <si>
    <t>582自転車小売業</t>
  </si>
  <si>
    <t>581自動車小売業</t>
  </si>
  <si>
    <t>58自動車・自転車小売業</t>
  </si>
  <si>
    <t>579その他の飲食料品小売業</t>
  </si>
  <si>
    <t>577米穀類小売業</t>
  </si>
  <si>
    <t>576菓子・パン小売業</t>
  </si>
  <si>
    <t>575野菜・果実小売業</t>
  </si>
  <si>
    <t>574鮮魚小売業</t>
  </si>
  <si>
    <t>573食肉小売業</t>
  </si>
  <si>
    <t>572酒小売業</t>
  </si>
  <si>
    <t>571各種食料品小売業</t>
  </si>
  <si>
    <t>57飲食料品小売業</t>
  </si>
  <si>
    <t>569その他の織物・衣服・身の回り品小売業</t>
  </si>
  <si>
    <t>564靴・履物小売業</t>
  </si>
  <si>
    <t>563婦人・子供服小売業</t>
  </si>
  <si>
    <t>562男子服小売業</t>
  </si>
  <si>
    <t>561呉服・服地・寝具小売業</t>
  </si>
  <si>
    <t>56織物・衣服・身の回り品小売業</t>
  </si>
  <si>
    <t>559その他の各種商品小売業(従業者が常時５０人未満のもの）</t>
  </si>
  <si>
    <t>551百貨店・総合スーパー</t>
  </si>
  <si>
    <t>55各種商品小売業</t>
  </si>
  <si>
    <t>小売業</t>
  </si>
  <si>
    <t>54Ｂ他に分類されないその他の卸売業</t>
  </si>
  <si>
    <t>54A代理商・仲立業</t>
  </si>
  <si>
    <t>542医薬品・化粧品等卸売業</t>
  </si>
  <si>
    <t>ｘ</t>
  </si>
  <si>
    <t>541家具・建具・じゅう器等卸売業</t>
  </si>
  <si>
    <t>54その他の卸売業</t>
  </si>
  <si>
    <t>539その他の機械器具卸売業</t>
  </si>
  <si>
    <t>533電気機械器具卸売業</t>
  </si>
  <si>
    <t>532自動車卸売業</t>
  </si>
  <si>
    <t>531一般機械器具卸売業</t>
  </si>
  <si>
    <t>53機械器具卸売業</t>
  </si>
  <si>
    <t>524再生資源卸売業</t>
  </si>
  <si>
    <t>523鉱物・金属材料卸売業</t>
  </si>
  <si>
    <t>522化学製品卸売業</t>
  </si>
  <si>
    <t>521建築材料卸売業</t>
  </si>
  <si>
    <t>52建築材料・鉱物･金属材料等卸売業</t>
  </si>
  <si>
    <t>512食料・飲料卸売業</t>
  </si>
  <si>
    <t>511農畜産物・水産物卸売業</t>
  </si>
  <si>
    <t>51飲食料品卸売業</t>
  </si>
  <si>
    <t>502衣服・身の回り品卸売業</t>
  </si>
  <si>
    <t>501繊維品卸売業（衣服，身の回り品を除く）</t>
  </si>
  <si>
    <t>50繊維，衣服等卸売業</t>
  </si>
  <si>
    <t>491各種商品卸売業</t>
  </si>
  <si>
    <t>49各種商品卸売業</t>
  </si>
  <si>
    <t>卸売業</t>
  </si>
  <si>
    <t>総数</t>
  </si>
  <si>
    <t>年間販売額</t>
  </si>
  <si>
    <t>従業者数</t>
  </si>
  <si>
    <t>商店数</t>
  </si>
  <si>
    <t>平成１９年</t>
  </si>
  <si>
    <t>平成１６年</t>
  </si>
  <si>
    <t>平成１４年</t>
  </si>
  <si>
    <t>平成１１年</t>
  </si>
  <si>
    <t>平成９年</t>
  </si>
  <si>
    <t>産業分類</t>
  </si>
  <si>
    <t>（単位　金額　百万円）</t>
  </si>
  <si>
    <t>７９．産業小分類別商店数,従業者数及び年間販売額（卸売・小売業）（平成９～平成１９年）</t>
  </si>
  <si>
    <t>　資料　東京都総務局統計部商工統計課 「商業統計調査報告（卸売・小売業）」</t>
  </si>
  <si>
    <t>19</t>
  </si>
  <si>
    <t>16</t>
  </si>
  <si>
    <t>14</t>
  </si>
  <si>
    <t>11</t>
  </si>
  <si>
    <t>平成９年</t>
  </si>
  <si>
    <t>百万円</t>
  </si>
  <si>
    <t>人</t>
  </si>
  <si>
    <t>店</t>
  </si>
  <si>
    <t>支店</t>
  </si>
  <si>
    <t>本店</t>
  </si>
  <si>
    <t>単独店</t>
  </si>
  <si>
    <t>年間販売額</t>
  </si>
  <si>
    <t>従業者数</t>
  </si>
  <si>
    <t>商　　　　　　　　　　店　　　　　　　　　　数</t>
  </si>
  <si>
    <t>従業者数</t>
  </si>
  <si>
    <t>商　　　　　　　　　店　　　　　　　　　数</t>
  </si>
  <si>
    <t>小　　　　　　　　　　　　　　　売　　　　　　　　　　　　　　　業</t>
  </si>
  <si>
    <t>卸　　　　　　　　　　　　売　　　　　　　　　　　　　業</t>
  </si>
  <si>
    <t>年　次</t>
  </si>
  <si>
    <t>８０．卸売・小売業別商店数（本支店別），従業者数及び年間販売額（平成９年～平成１９年）</t>
  </si>
  <si>
    <t>x</t>
  </si>
  <si>
    <t>小売業（飲食店を除く）</t>
  </si>
  <si>
    <t>卸売業</t>
  </si>
  <si>
    <t>年間販売額</t>
  </si>
  <si>
    <t>商店数</t>
  </si>
  <si>
    <t>従業者数</t>
  </si>
  <si>
    <t>１００人以上</t>
  </si>
  <si>
    <t>５０～９９人</t>
  </si>
  <si>
    <t>３０～４９人</t>
  </si>
  <si>
    <t>２０～２９人</t>
  </si>
  <si>
    <t>１０～１９人</t>
  </si>
  <si>
    <t>５～９人</t>
  </si>
  <si>
    <t>３～４人</t>
  </si>
  <si>
    <t>１～２人</t>
  </si>
  <si>
    <t>年次</t>
  </si>
  <si>
    <t xml:space="preserve"> （単位　金額　百万円）</t>
  </si>
  <si>
    <t>８１. 従業者規模別商店数，従業者数及び年間販売額 （平９～平成１９年）</t>
  </si>
  <si>
    <t>資料　東京都総務局統計部商工統計課「商業統計調査報告（卸売・小売業）」</t>
  </si>
  <si>
    <t>注　　 年間販売額のない「代理商，仲立業」を除く。</t>
  </si>
  <si>
    <t>百万円</t>
  </si>
  <si>
    <t>人</t>
  </si>
  <si>
    <t>店</t>
  </si>
  <si>
    <t>年間販売額</t>
  </si>
  <si>
    <t>商店数</t>
  </si>
  <si>
    <t>年間販売額</t>
  </si>
  <si>
    <t>500億円以上</t>
  </si>
  <si>
    <t>100億円以上500億円未満</t>
  </si>
  <si>
    <t>５0億円以上100億円未満</t>
  </si>
  <si>
    <t>10億円以上５0億円未満</t>
  </si>
  <si>
    <t>５億円以上10億円未満</t>
  </si>
  <si>
    <t>１億円以上５億円未満</t>
  </si>
  <si>
    <t>5,000万円以上１億円未満</t>
  </si>
  <si>
    <t>1,000万円以上5,000万円未満</t>
  </si>
  <si>
    <t>1,000万円未満</t>
  </si>
  <si>
    <t>８２.年間販売額規模別卸売業商店数,従業者数及び年間販売額（平成９～平成１９年）</t>
  </si>
  <si>
    <t>５０億円以上</t>
  </si>
  <si>
    <t>10億円以上50億円未満</t>
  </si>
  <si>
    <t>5億円以上10億円未満</t>
  </si>
  <si>
    <t>1億円以上5億円未満</t>
  </si>
  <si>
    <t>5000万円以上1億円未満</t>
  </si>
  <si>
    <t>1000万円以上５000万円未満</t>
  </si>
  <si>
    <t>５00万円以上1000万円未満</t>
  </si>
  <si>
    <t>100万円以上５00万円未満</t>
  </si>
  <si>
    <t>１００万円未満</t>
  </si>
  <si>
    <t>８３.年間販売額規模別小売業商店数，従業者数及び年間販売額（平成９～平成１９年）</t>
  </si>
  <si>
    <t>注　「不詳」は、売場面積の調査を行っていない牛乳小売業、自動車小売業（新車・中古）、建具小売業，畳小売業、ガソリンスタンド、新聞小売業の事業所並びに店頭販のない通信・カタログ販売等の事業所を集計した。</t>
  </si>
  <si>
    <t>不詳</t>
  </si>
  <si>
    <t>１０００㎡以上</t>
  </si>
  <si>
    <t>５００～９９９㎡</t>
  </si>
  <si>
    <t>１００～４９９㎡</t>
  </si>
  <si>
    <t>５０～９９㎡</t>
  </si>
  <si>
    <t>３０～４９㎡</t>
  </si>
  <si>
    <t>２０～２９㎡</t>
  </si>
  <si>
    <t>１０～１９㎡</t>
  </si>
  <si>
    <t>１～９㎡</t>
  </si>
  <si>
    <t>８４.売場面積規模別小売業商店数，従業者数及び年間販売額（平成９～平成１９年）</t>
  </si>
  <si>
    <t>資料　東京都総務局統計部商工統計課「商業統計調査報告（卸売・小売業）」</t>
  </si>
  <si>
    <t>　　     年間販売額については，十万円単位を四捨五入し百万円単位で表示したため，内訳合計の金額と総額は必ずしも一致しない。</t>
  </si>
  <si>
    <t>注　    境界未定地域…千代田区，中央区，港区の境界線上にある地域。</t>
  </si>
  <si>
    <t>X</t>
  </si>
  <si>
    <t>小笠原</t>
  </si>
  <si>
    <t>八丈</t>
  </si>
  <si>
    <t>三宅</t>
  </si>
  <si>
    <t>大島</t>
  </si>
  <si>
    <t>島部</t>
  </si>
  <si>
    <t>奥多摩町</t>
  </si>
  <si>
    <t>檜原村</t>
  </si>
  <si>
    <t>日の出町</t>
  </si>
  <si>
    <t>瑞穂町</t>
  </si>
  <si>
    <t>郡部</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</si>
  <si>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</si>
  <si>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</si>
  <si>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</si>
  <si>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</si>
  <si>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</si>
  <si>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</si>
  <si>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</si>
  <si>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</si>
  <si>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</si>
  <si>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</si>
  <si>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</si>
  <si>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</si>
  <si>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</si>
  <si>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</si>
  <si>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</si>
  <si>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</si>
  <si>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</si>
  <si>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</si>
  <si>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</si>
  <si>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</si>
  <si>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府中市</t>
  </si>
  <si>
    <t>青梅市</t>
  </si>
  <si>
    <t>三鷹市</t>
  </si>
  <si>
    <t>武蔵野市</t>
  </si>
  <si>
    <t>立川市</t>
  </si>
  <si>
    <t>八王子市</t>
  </si>
  <si>
    <t>市部</t>
  </si>
  <si>
    <t>境界未定地域</t>
  </si>
  <si>
    <t>江戸川区</t>
  </si>
  <si>
    <t>葛飾区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</si>
  <si>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</si>
  <si>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</si>
  <si>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</si>
  <si>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</si>
  <si>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</si>
  <si>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</si>
  <si>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</si>
  <si>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</si>
  <si>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</si>
  <si>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</si>
  <si>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</si>
  <si>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</si>
  <si>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</si>
  <si>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</si>
  <si>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</si>
  <si>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</si>
  <si>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</si>
  <si>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</si>
  <si>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</si>
  <si>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</si>
  <si>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</si>
  <si>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区部</t>
  </si>
  <si>
    <t>人</t>
  </si>
  <si>
    <t>支店</t>
  </si>
  <si>
    <t>本店</t>
  </si>
  <si>
    <t>単独店</t>
  </si>
  <si>
    <t>総数</t>
  </si>
  <si>
    <t>年間販売額</t>
  </si>
  <si>
    <t>派遣・下請
従業者数</t>
  </si>
  <si>
    <t>臨時雇用者数</t>
  </si>
  <si>
    <t>商店数</t>
  </si>
  <si>
    <t>商店</t>
  </si>
  <si>
    <t>区市町村</t>
  </si>
  <si>
    <t>８５.地域,卸売・小売業別商店数（本支店別）,従業者数及び年間販売額（平成１９年６月１日）</t>
  </si>
  <si>
    <t>資料　東京都総務局統計部商工統計課「商業統計調査報告(卸売・小売業）」</t>
  </si>
  <si>
    <t>注　牛乳小売業．自動車小売業（新車・中古）．建具小売業．畳小売業．ガソリンスタンド．新聞小売業．通信・カタログ販売等の事業所については、売場面積の調査を行っていない。</t>
  </si>
  <si>
    <t>60Ｆ他に分類されないその他の小売業</t>
  </si>
  <si>
    <t>60Ｅ中古品小売業</t>
  </si>
  <si>
    <t>60Ｄ花・植木小売業</t>
  </si>
  <si>
    <t>60Ｐたばこ・喫煙具専門小売業</t>
  </si>
  <si>
    <t>607時計･眼鏡・光学機械小売業</t>
  </si>
  <si>
    <t>606写真機･写真材料小売業</t>
  </si>
  <si>
    <t>60Ｃ楽器小売業</t>
  </si>
  <si>
    <t>60Ｂがん具･娯楽用品小売業</t>
  </si>
  <si>
    <t>60Ａスポーツ用品小売業</t>
  </si>
  <si>
    <t>605スポーツ用品･がん具･娯楽用品･楽器小売業</t>
  </si>
  <si>
    <t>60Ｎ新聞小売業</t>
  </si>
  <si>
    <t>60Ｍ書籍・雑誌・紙・文具小売業</t>
  </si>
  <si>
    <t>604書籍･文房具小売業</t>
  </si>
  <si>
    <t>60Ｌ燃料小売業（ガソリンスタンドを除く）</t>
  </si>
  <si>
    <t>60Ｋガソリンスタンド</t>
  </si>
  <si>
    <t>602農耕用品小売業</t>
  </si>
  <si>
    <t>60Ｊ化粧品小売業</t>
  </si>
  <si>
    <t>60H調剤薬局</t>
  </si>
  <si>
    <t>60Ｇ医薬品小売業（調剤薬局を除く）</t>
  </si>
  <si>
    <t>601医薬品･化粧品小売業</t>
  </si>
  <si>
    <t>59Ｆ他に分類されないじゅう器小売業</t>
  </si>
  <si>
    <t>59Ｅ金物・荒物小売業</t>
  </si>
  <si>
    <t>59Ｄその他の機械器具小売業</t>
  </si>
  <si>
    <t>59Ｃ電気機械器具小売業</t>
  </si>
  <si>
    <t>59Ｂ建具・畳・宗教用具小売業</t>
  </si>
  <si>
    <t>59Ａ家具小売業</t>
  </si>
  <si>
    <t>591家具･建具･畳小売業</t>
  </si>
  <si>
    <t>59家具･じゅう器･家庭用機械器具小売業</t>
  </si>
  <si>
    <t>58Ｃ二輪自動車小売業(原動機付自転車を含む）</t>
  </si>
  <si>
    <t>58Ｂ自動車部分品・付属品小売業</t>
  </si>
  <si>
    <t>58D中古自動車小売業</t>
  </si>
  <si>
    <t>58Ａ自動車（新車）小売業</t>
  </si>
  <si>
    <t>57B他に分類されない飲食料品小売業</t>
  </si>
  <si>
    <t>57A料理品小売業</t>
  </si>
  <si>
    <t>57C牛乳・飲料・茶類小売業</t>
  </si>
  <si>
    <t>57Dコンビニエンスストア（飲食料品を中心とするものに限る）</t>
  </si>
  <si>
    <t>579その他の飲食料品小売業</t>
  </si>
  <si>
    <t>57飲食料品小売業</t>
  </si>
  <si>
    <t>569その他の織物･衣服･身の回り品小売業</t>
  </si>
  <si>
    <t>563婦人･子供服小売業</t>
  </si>
  <si>
    <t>559その他の各種商品小売業（従業者が常時50人未満のもの）</t>
  </si>
  <si>
    <t>551百貨店，総合スーパー</t>
  </si>
  <si>
    <t>55～60小売業</t>
  </si>
  <si>
    <t>549他に分類されない卸売業</t>
  </si>
  <si>
    <t>x</t>
  </si>
  <si>
    <t>52建築材料、鉱物・金属材料等卸売業</t>
  </si>
  <si>
    <t>5１2食料・飲料卸売業</t>
  </si>
  <si>
    <t>5１Ｅその他の農畜産物・水産物卸売業</t>
  </si>
  <si>
    <t>5１Ｄ生鮮魚介卸売業</t>
  </si>
  <si>
    <t>5１Ｃ食肉卸売業</t>
  </si>
  <si>
    <t>5１Ｂ野菜・果実卸売業</t>
  </si>
  <si>
    <t>5１Ａ米穀類卸売業</t>
  </si>
  <si>
    <t>51飲食料品卸売業</t>
  </si>
  <si>
    <t>502衣服･身の回り品卸売業</t>
  </si>
  <si>
    <t>50繊維・衣服等卸売業</t>
  </si>
  <si>
    <t>491各種商品卸売業</t>
  </si>
  <si>
    <t>49各種商品卸売業</t>
  </si>
  <si>
    <t>49～54卸売業</t>
  </si>
  <si>
    <t>49～60総数</t>
  </si>
  <si>
    <t>㎡</t>
  </si>
  <si>
    <t>１００人以上</t>
  </si>
  <si>
    <t>１～２人</t>
  </si>
  <si>
    <t>従業者規模</t>
  </si>
  <si>
    <t>売場面積</t>
  </si>
  <si>
    <t>年間販売額</t>
  </si>
  <si>
    <t>８６．産業小分類別商店数(従業者規模別)，従業者数，年間販売額及び売場面積（平成１９年６月１日）</t>
  </si>
  <si>
    <t>資料　総務分野（東京都総務局統計部商工統計課「平成１９年商業統計調査町丁目別集計」をもとに作成。）</t>
  </si>
  <si>
    <t>上鷺宮五丁目</t>
  </si>
  <si>
    <t>上鷺宮四丁目</t>
  </si>
  <si>
    <t>上鷺宮三丁目</t>
  </si>
  <si>
    <t>上鷺宮二丁目</t>
  </si>
  <si>
    <t>上鷺宮一丁目</t>
  </si>
  <si>
    <t>上 鷺 宮</t>
  </si>
  <si>
    <t>上鷺宮総数</t>
  </si>
  <si>
    <t>鷺宮六丁目</t>
  </si>
  <si>
    <t>鷺宮五丁目</t>
  </si>
  <si>
    <t>鷺宮四丁目</t>
  </si>
  <si>
    <t>鷺宮三丁目</t>
  </si>
  <si>
    <t>鷺宮二丁目</t>
  </si>
  <si>
    <t>鷺宮一丁目</t>
  </si>
  <si>
    <t>鷺  宮</t>
  </si>
  <si>
    <t>鷺宮総数</t>
  </si>
  <si>
    <t>白鷺三丁目</t>
  </si>
  <si>
    <t>白鷺二丁目</t>
  </si>
  <si>
    <t>白鷺一丁目</t>
  </si>
  <si>
    <t>白  鷺</t>
  </si>
  <si>
    <t>白鷺総数</t>
  </si>
  <si>
    <t>若宮三丁目</t>
  </si>
  <si>
    <t>若宮二丁目</t>
  </si>
  <si>
    <t>若宮一丁目</t>
  </si>
  <si>
    <t>若  宮</t>
  </si>
  <si>
    <t>若宮総数</t>
  </si>
  <si>
    <t>大和町四丁目</t>
  </si>
  <si>
    <t>大和町三丁目</t>
  </si>
  <si>
    <t>大和町二丁目</t>
  </si>
  <si>
    <t>大和町一丁目</t>
  </si>
  <si>
    <t>大 和 町</t>
  </si>
  <si>
    <t>大和町総数</t>
  </si>
  <si>
    <t>野方六丁目</t>
  </si>
  <si>
    <t>野方五丁目</t>
  </si>
  <si>
    <t>野方四丁目</t>
  </si>
  <si>
    <t>野方三丁目</t>
  </si>
  <si>
    <t>野方二丁目</t>
  </si>
  <si>
    <t>野方一丁目</t>
  </si>
  <si>
    <t>野  方</t>
  </si>
  <si>
    <t>野方総数</t>
  </si>
  <si>
    <t>丸山二丁目</t>
  </si>
  <si>
    <t>丸山一丁目</t>
  </si>
  <si>
    <t>丸  山</t>
  </si>
  <si>
    <t>丸山総数</t>
  </si>
  <si>
    <t>江古田四丁目</t>
  </si>
  <si>
    <t>江古田三丁目</t>
  </si>
  <si>
    <t>江古田二丁目</t>
  </si>
  <si>
    <t>江古田一丁目</t>
  </si>
  <si>
    <t>江 古 田</t>
  </si>
  <si>
    <t>江古田総数</t>
  </si>
  <si>
    <t>江原町三丁目</t>
  </si>
  <si>
    <t>江原町二丁目</t>
  </si>
  <si>
    <t>江原町一丁目</t>
  </si>
  <si>
    <t>江 原 町</t>
  </si>
  <si>
    <t>江原町総数</t>
  </si>
  <si>
    <t>松が丘二丁目</t>
  </si>
  <si>
    <t>松が丘一丁目</t>
  </si>
  <si>
    <t>松 が 丘</t>
  </si>
  <si>
    <t>松が丘総数</t>
  </si>
  <si>
    <t>沼袋四丁目</t>
  </si>
  <si>
    <t>沼袋三丁目</t>
  </si>
  <si>
    <t>沼袋二丁目</t>
  </si>
  <si>
    <t>沼袋一丁目</t>
  </si>
  <si>
    <t>沼  袋</t>
  </si>
  <si>
    <t>沼袋総数</t>
  </si>
  <si>
    <t>新井五丁目</t>
  </si>
  <si>
    <t>新井四丁目</t>
  </si>
  <si>
    <t>新井三丁目</t>
  </si>
  <si>
    <t>新井二丁目</t>
  </si>
  <si>
    <t>新井一丁目</t>
  </si>
  <si>
    <t>新   井</t>
  </si>
  <si>
    <t>新井総数</t>
  </si>
  <si>
    <t>上高田五丁目</t>
  </si>
  <si>
    <t>上高田四丁目</t>
  </si>
  <si>
    <t>上高田三丁目</t>
  </si>
  <si>
    <t>上高田二丁目</t>
  </si>
  <si>
    <t>上高田一丁目</t>
  </si>
  <si>
    <t>上 高 田</t>
  </si>
  <si>
    <t>上高田総数</t>
  </si>
  <si>
    <t>中野六丁目</t>
  </si>
  <si>
    <t>中野五丁目</t>
  </si>
  <si>
    <t>中野四丁目</t>
  </si>
  <si>
    <t>中野三丁目</t>
  </si>
  <si>
    <t>中野二丁目</t>
  </si>
  <si>
    <t>中野一丁目</t>
  </si>
  <si>
    <t>中   野</t>
  </si>
  <si>
    <t>中野総数</t>
  </si>
  <si>
    <t>東中野五丁目</t>
  </si>
  <si>
    <t>東中野四丁目</t>
  </si>
  <si>
    <t>東中野三丁目</t>
  </si>
  <si>
    <t>東中野二丁目</t>
  </si>
  <si>
    <t>東中野一丁目</t>
  </si>
  <si>
    <t>東 中 野</t>
  </si>
  <si>
    <t>東中野総数</t>
  </si>
  <si>
    <t>中央五丁目</t>
  </si>
  <si>
    <t>中央四丁目</t>
  </si>
  <si>
    <t>中央三丁目</t>
  </si>
  <si>
    <t>中央二丁目</t>
  </si>
  <si>
    <t>中央一丁目</t>
  </si>
  <si>
    <t>中  央</t>
  </si>
  <si>
    <t>中央総数</t>
  </si>
  <si>
    <t>本町六丁目</t>
  </si>
  <si>
    <t>本町五丁目</t>
  </si>
  <si>
    <t>本町四丁目</t>
  </si>
  <si>
    <t>本町三丁目</t>
  </si>
  <si>
    <t>本町二丁目</t>
  </si>
  <si>
    <t>本町一丁目</t>
  </si>
  <si>
    <t>本   町</t>
  </si>
  <si>
    <t>本町総数</t>
  </si>
  <si>
    <t>弥生町六丁目</t>
  </si>
  <si>
    <t>弥生町五丁目</t>
  </si>
  <si>
    <t>弥生町四丁目</t>
  </si>
  <si>
    <t>弥生町三丁目</t>
  </si>
  <si>
    <t>弥生町二丁目</t>
  </si>
  <si>
    <t>弥生町一丁目</t>
  </si>
  <si>
    <t>弥 生 町</t>
  </si>
  <si>
    <t>弥生町総数</t>
  </si>
  <si>
    <t>南台五丁目</t>
  </si>
  <si>
    <t>南台四丁目</t>
  </si>
  <si>
    <t>南台三丁目</t>
  </si>
  <si>
    <t>南台二丁目</t>
  </si>
  <si>
    <t>南台一丁目</t>
  </si>
  <si>
    <t>南   台</t>
  </si>
  <si>
    <t>南台総数</t>
  </si>
  <si>
    <t>中　野　区</t>
  </si>
  <si>
    <t>609他に分類されない小売業</t>
  </si>
  <si>
    <t>607時計・眼鏡・光学機械</t>
  </si>
  <si>
    <t>606写真機・写真材料</t>
  </si>
  <si>
    <t>605スポーツ用品・がん具・娯楽用品・楽器</t>
  </si>
  <si>
    <t>604書籍・文房具</t>
  </si>
  <si>
    <t>603燃料</t>
  </si>
  <si>
    <t>602農耕用品</t>
  </si>
  <si>
    <t>601医薬品・化粧品</t>
  </si>
  <si>
    <t>599その他のじゅう器</t>
  </si>
  <si>
    <t>592機械器具</t>
  </si>
  <si>
    <t>591家具・建具・畳</t>
  </si>
  <si>
    <t>582自転車</t>
  </si>
  <si>
    <t>581自動車</t>
  </si>
  <si>
    <t>579その他の飲食料品</t>
  </si>
  <si>
    <t>577米穀類</t>
  </si>
  <si>
    <t>576菓子・パン</t>
  </si>
  <si>
    <t>575野菜・果実</t>
  </si>
  <si>
    <t>574鮮魚</t>
  </si>
  <si>
    <t>573食肉</t>
  </si>
  <si>
    <t>572酒</t>
  </si>
  <si>
    <t>571各種食料品</t>
  </si>
  <si>
    <t>569その他の織物・衣服・身の回り品</t>
  </si>
  <si>
    <t>564靴・履物</t>
  </si>
  <si>
    <t>563婦人・子供服</t>
  </si>
  <si>
    <t>562男子服</t>
  </si>
  <si>
    <t>561呉服・服地・寝具</t>
  </si>
  <si>
    <t>559その他の各種商品</t>
  </si>
  <si>
    <t>551百貨店、総合ｽｰﾊﾟｰ</t>
  </si>
  <si>
    <t>549他に分類されない卸売業</t>
  </si>
  <si>
    <t>542医薬品・化粧品等</t>
  </si>
  <si>
    <t>541家具・建具・じゅう器等</t>
  </si>
  <si>
    <t>539その他の機械器具</t>
  </si>
  <si>
    <t>533電気機械器具</t>
  </si>
  <si>
    <t>532自動車</t>
  </si>
  <si>
    <t>531一般機械器具</t>
  </si>
  <si>
    <t>524再生資源</t>
  </si>
  <si>
    <t>523鉱物・金属材料</t>
  </si>
  <si>
    <t>522化学製品</t>
  </si>
  <si>
    <t>521建築材料</t>
  </si>
  <si>
    <t>512食料・飲料</t>
  </si>
  <si>
    <t>511農畜産物・水産物</t>
  </si>
  <si>
    <t>502衣服・身の回り品</t>
  </si>
  <si>
    <t>501繊維品（衣服・身の回り品を除く）</t>
  </si>
  <si>
    <t>491各種商品</t>
  </si>
  <si>
    <t>６０その他の小売業</t>
  </si>
  <si>
    <t>５９家具・じゅう器・家庭用機械器具小売業</t>
  </si>
  <si>
    <t>５８自動車・自転車小売業</t>
  </si>
  <si>
    <t>５７飲食料品小売業</t>
  </si>
  <si>
    <t>５６織物・衣服・身の回り品小売業</t>
  </si>
  <si>
    <t>５５各種商品小売業</t>
  </si>
  <si>
    <t>４９～５４　卸売業</t>
  </si>
  <si>
    <t>町丁別</t>
  </si>
  <si>
    <t>小売業</t>
  </si>
  <si>
    <t>卸売</t>
  </si>
  <si>
    <t>８７．町丁，産業小分類別商店数及び従業者数 (平成１９年６月１日）</t>
  </si>
  <si>
    <t>産業中分類別，従業者規模別工場数，従業者数，製造品出荷額等（平成１８～平成２２年）</t>
  </si>
  <si>
    <t>工業統計調査</t>
  </si>
  <si>
    <t>　平成22年以降　　　　　　　　　　　　　　　　　　　　　　　　  従業者数４人以上の事業所が対象</t>
  </si>
  <si>
    <t>　　　　　　　　　　　　西暦末尾が１，２，４，６，７，９の年　　 従業者数４人以上の事業所が対象</t>
  </si>
  <si>
    <t>　平成21年以前　　西暦末尾が０，３，５，８の年　　　　　  全ての事業所が対象</t>
  </si>
  <si>
    <t>＊　工業統計調査の対象事業所</t>
  </si>
  <si>
    <t>平成22年１年間における製造品出荷額、加工賃収入額及びその他収入額の計</t>
  </si>
  <si>
    <t>　製造品出荷額等</t>
  </si>
  <si>
    <t>平成22年１年間における原材料使用額、燃料使用額、電力使用額及び委託生産費等の計</t>
  </si>
  <si>
    <t xml:space="preserve">  原材料使用額等</t>
  </si>
  <si>
    <t>個人事業主及び無給家族従業者、常用労働者の計</t>
  </si>
  <si>
    <t xml:space="preserve">  従業者</t>
  </si>
  <si>
    <t xml:space="preserve"> ８　用語の説明</t>
  </si>
  <si>
    <t xml:space="preserve"> ７　調 査 項 目</t>
  </si>
  <si>
    <t xml:space="preserve">       乙調査   従業者２９人以下の事業所を対象。 (製造、加工又は修理を行っていない本社、本店等の事業所を除く。）</t>
  </si>
  <si>
    <t xml:space="preserve">       甲調査   従業者３０人以上の事業所を対象。 (製造、加工又は修理を行っていない本社、本店等の事業所を除く。）</t>
  </si>
  <si>
    <t xml:space="preserve"> ６   調査の種類及び調査対象</t>
  </si>
  <si>
    <t xml:space="preserve"> ５   調査の単位   事業所（一区画を占めて経済活動を行っている場所）単位</t>
  </si>
  <si>
    <t xml:space="preserve"> ４   調査の対象   日本標準産業分類による「大分類E－製造業」に属する事業所。ただし、国に属する事業所
　　は除く。</t>
  </si>
  <si>
    <t xml:space="preserve"> ３   調 査 期 日   平成２２年１２月３１日</t>
  </si>
  <si>
    <t xml:space="preserve"> ２   調査の目的   工業の実態を明らかにし、工業に関する施策の基礎資料を得る。</t>
  </si>
  <si>
    <t xml:space="preserve"> １   調査の沿革   この調査は，統計法に基づく指定統計第１０号として、経済産業省により実施されている。</t>
  </si>
  <si>
    <t>平成２２年工業統計調査の概要</t>
  </si>
  <si>
    <t xml:space="preserve"> （ ７） 工  業  統  計  調  査</t>
  </si>
  <si>
    <t>資料　東京都総務局統計部商工統計課 「東京の工業(平成２２年工業統計調査報告）｣</t>
  </si>
  <si>
    <t>２００人以上</t>
  </si>
  <si>
    <t>１００～１９９人</t>
  </si>
  <si>
    <t>５０～９９人</t>
  </si>
  <si>
    <t>３０～４９人</t>
  </si>
  <si>
    <t>２０～２９人</t>
  </si>
  <si>
    <t>１０～１９人</t>
  </si>
  <si>
    <t>４～９人</t>
  </si>
  <si>
    <t>…</t>
  </si>
  <si>
    <t>…</t>
  </si>
  <si>
    <t>１～３人</t>
  </si>
  <si>
    <t>　　　　　　規　　　　　　　　模　　　　　　　　別</t>
  </si>
  <si>
    <t>従            　業            　者</t>
  </si>
  <si>
    <t>電子部品・デバイス製造業</t>
  </si>
  <si>
    <t>プラスチック製品製造業</t>
  </si>
  <si>
    <t>印刷・同関連産業</t>
  </si>
  <si>
    <t>繊維工業（衣服，その他の繊維製品を除く）</t>
  </si>
  <si>
    <t>09</t>
  </si>
  <si>
    <t>09～32総数</t>
  </si>
  <si>
    <t>万円</t>
  </si>
  <si>
    <t>製造品出荷額等</t>
  </si>
  <si>
    <t>従業者数</t>
  </si>
  <si>
    <t>事業所数</t>
  </si>
  <si>
    <t>製造品出荷額等</t>
  </si>
  <si>
    <t>平成２２年</t>
  </si>
  <si>
    <t>平成２１年</t>
  </si>
  <si>
    <t>平成２０年</t>
  </si>
  <si>
    <t>平成１９年</t>
  </si>
  <si>
    <t>平成１８年</t>
  </si>
  <si>
    <t>産業中分類</t>
  </si>
  <si>
    <t>８８．産業中分類別，従業者規模別工場数，従業者数，製造品出荷額等（平成１８～平成２２年）</t>
  </si>
  <si>
    <t xml:space="preserve"> 93 485 138</t>
  </si>
  <si>
    <t xml:space="preserve"> 10 733 157</t>
  </si>
  <si>
    <t xml:space="preserve"> 5 660 761</t>
  </si>
  <si>
    <t xml:space="preserve"> 250 324 039</t>
  </si>
  <si>
    <t xml:space="preserve"> 266 724 628</t>
  </si>
  <si>
    <t xml:space="preserve"> 170 675 209</t>
  </si>
  <si>
    <t xml:space="preserve"> 30 787 715</t>
  </si>
  <si>
    <t xml:space="preserve">  49 146</t>
  </si>
  <si>
    <t>１０００人以上</t>
  </si>
  <si>
    <t xml:space="preserve"> 14 292 236</t>
  </si>
  <si>
    <t xml:space="preserve">  83 995</t>
  </si>
  <si>
    <t xml:space="preserve">  320 902</t>
  </si>
  <si>
    <t xml:space="preserve"> 46 602 733</t>
  </si>
  <si>
    <t xml:space="preserve"> 48 226 707</t>
  </si>
  <si>
    <t xml:space="preserve"> 33 475 218</t>
  </si>
  <si>
    <t xml:space="preserve"> 5 725 365</t>
  </si>
  <si>
    <t xml:space="preserve">  9 485</t>
  </si>
  <si>
    <t>５００～９９９人</t>
  </si>
  <si>
    <t xml:space="preserve"> 32 889 176</t>
  </si>
  <si>
    <t xml:space="preserve">  19 804</t>
  </si>
  <si>
    <t xml:space="preserve">  180 981</t>
  </si>
  <si>
    <t xml:space="preserve"> 74 026 304</t>
  </si>
  <si>
    <t xml:space="preserve"> 80 185 926</t>
  </si>
  <si>
    <t xml:space="preserve"> 46 313 380</t>
  </si>
  <si>
    <t xml:space="preserve"> 12 729 174</t>
  </si>
  <si>
    <t xml:space="preserve">  23 910</t>
  </si>
  <si>
    <t>３００～４９９人</t>
  </si>
  <si>
    <t xml:space="preserve"> 13 066 502</t>
  </si>
  <si>
    <t xml:space="preserve"> 1 463 543</t>
  </si>
  <si>
    <t xml:space="preserve">  19 098</t>
  </si>
  <si>
    <t xml:space="preserve">  141 130</t>
  </si>
  <si>
    <t xml:space="preserve">  926 652</t>
  </si>
  <si>
    <t xml:space="preserve"> 25 735 662</t>
  </si>
  <si>
    <t xml:space="preserve"> 28 286 085</t>
  </si>
  <si>
    <t xml:space="preserve"> 14 738 542</t>
  </si>
  <si>
    <t xml:space="preserve"> 5 839 776</t>
  </si>
  <si>
    <t xml:space="preserve">  11 891</t>
  </si>
  <si>
    <t>２００～２９９人</t>
  </si>
  <si>
    <t xml:space="preserve"> 35 319 244</t>
  </si>
  <si>
    <t xml:space="preserve"> 2 861 446</t>
  </si>
  <si>
    <t xml:space="preserve">  2 510</t>
  </si>
  <si>
    <t xml:space="preserve">  417 129</t>
  </si>
  <si>
    <t xml:space="preserve"> 3 810 435</t>
  </si>
  <si>
    <t xml:space="preserve"> 69 343 665</t>
  </si>
  <si>
    <t xml:space="preserve"> 76 435 185</t>
  </si>
  <si>
    <t xml:space="preserve"> 36 860 196</t>
  </si>
  <si>
    <t xml:space="preserve"> 11 617 719</t>
  </si>
  <si>
    <t xml:space="preserve">  25 010</t>
  </si>
  <si>
    <t xml:space="preserve"> 29 342 822</t>
  </si>
  <si>
    <t xml:space="preserve"> 3 094 181</t>
  </si>
  <si>
    <t xml:space="preserve">  10 752</t>
  </si>
  <si>
    <t xml:space="preserve">  287 325</t>
  </si>
  <si>
    <t xml:space="preserve"> 5 775 776</t>
  </si>
  <si>
    <t xml:space="preserve"> 67 116 654</t>
  </si>
  <si>
    <t xml:space="preserve"> 76 284 688</t>
  </si>
  <si>
    <t xml:space="preserve"> 45 667 715</t>
  </si>
  <si>
    <t xml:space="preserve"> 15 220 355</t>
  </si>
  <si>
    <t xml:space="preserve">  34 003</t>
  </si>
  <si>
    <t xml:space="preserve"> 24 745 420</t>
  </si>
  <si>
    <t xml:space="preserve"> 2 845 631</t>
  </si>
  <si>
    <t xml:space="preserve">  2 480</t>
  </si>
  <si>
    <t xml:space="preserve">  185 027</t>
  </si>
  <si>
    <t xml:space="preserve"> 4 726 370</t>
  </si>
  <si>
    <t xml:space="preserve"> 51 246 691</t>
  </si>
  <si>
    <t xml:space="preserve"> 59 006 199</t>
  </si>
  <si>
    <t xml:space="preserve"> 33 156 741</t>
  </si>
  <si>
    <t xml:space="preserve"> 11 057 458</t>
  </si>
  <si>
    <t xml:space="preserve">  25 961</t>
  </si>
  <si>
    <t xml:space="preserve"> 27 052 691</t>
  </si>
  <si>
    <t xml:space="preserve"> 2 069 104</t>
  </si>
  <si>
    <t xml:space="preserve">  14 721</t>
  </si>
  <si>
    <t xml:space="preserve">  221 528</t>
  </si>
  <si>
    <t xml:space="preserve"> 7 311 737</t>
  </si>
  <si>
    <t xml:space="preserve"> 49 539 527</t>
  </si>
  <si>
    <t xml:space="preserve"> 59 156 617</t>
  </si>
  <si>
    <t xml:space="preserve"> 30 789 236</t>
  </si>
  <si>
    <t xml:space="preserve"> 13 390 589</t>
  </si>
  <si>
    <t xml:space="preserve">  32 379</t>
  </si>
  <si>
    <t xml:space="preserve">  32 380</t>
  </si>
  <si>
    <t xml:space="preserve">  1 340</t>
  </si>
  <si>
    <t xml:space="preserve"> 35 234 796</t>
  </si>
  <si>
    <t xml:space="preserve"> 2 156 464</t>
  </si>
  <si>
    <t xml:space="preserve">  10 166</t>
  </si>
  <si>
    <t xml:space="preserve">  353 435</t>
  </si>
  <si>
    <t xml:space="preserve"> 11 378 154</t>
  </si>
  <si>
    <t xml:space="preserve"> 60 256 460</t>
  </si>
  <si>
    <t xml:space="preserve"> 74 154 679</t>
  </si>
  <si>
    <t xml:space="preserve"> 37 190 517</t>
  </si>
  <si>
    <t xml:space="preserve"> 18 173 360</t>
  </si>
  <si>
    <t xml:space="preserve">  47 109</t>
  </si>
  <si>
    <t xml:space="preserve">  47 137</t>
  </si>
  <si>
    <t xml:space="preserve">  3 482</t>
  </si>
  <si>
    <t xml:space="preserve"> 28 727 502</t>
  </si>
  <si>
    <t xml:space="preserve"> 1 748 887</t>
  </si>
  <si>
    <t xml:space="preserve">  3 602</t>
  </si>
  <si>
    <t xml:space="preserve">  227 984</t>
  </si>
  <si>
    <t xml:space="preserve"> 11 772 323</t>
  </si>
  <si>
    <t xml:space="preserve"> 42 004 068</t>
  </si>
  <si>
    <t xml:space="preserve"> 55 756 864</t>
  </si>
  <si>
    <t xml:space="preserve"> 25 583 239</t>
  </si>
  <si>
    <t xml:space="preserve"> 16 760 136</t>
  </si>
  <si>
    <t xml:space="preserve">  1 067</t>
  </si>
  <si>
    <t xml:space="preserve">  50 032</t>
  </si>
  <si>
    <t xml:space="preserve">  51 099</t>
  </si>
  <si>
    <t xml:space="preserve">  8 771</t>
  </si>
  <si>
    <t xml:space="preserve"> 334 155 527</t>
  </si>
  <si>
    <t xml:space="preserve"> 29 359 198</t>
  </si>
  <si>
    <t xml:space="preserve">  89 804</t>
  </si>
  <si>
    <t xml:space="preserve"> 7 759 295</t>
  </si>
  <si>
    <t xml:space="preserve"> 50 813 478</t>
  </si>
  <si>
    <t xml:space="preserve"> 736 195 803</t>
  </si>
  <si>
    <t xml:space="preserve"> 824 217 578</t>
  </si>
  <si>
    <t xml:space="preserve"> 474 449 993</t>
  </si>
  <si>
    <t xml:space="preserve"> 141 301 647</t>
  </si>
  <si>
    <t xml:space="preserve">  1 096</t>
  </si>
  <si>
    <t xml:space="preserve">  308 926</t>
  </si>
  <si>
    <t xml:space="preserve">  310 022</t>
  </si>
  <si>
    <t xml:space="preserve">  15 082</t>
  </si>
  <si>
    <t>東京都</t>
  </si>
  <si>
    <t xml:space="preserve">  9 219</t>
  </si>
  <si>
    <t xml:space="preserve"> 5 749 477</t>
  </si>
  <si>
    <t xml:space="preserve"> 24 997 466</t>
  </si>
  <si>
    <t xml:space="preserve"> 25 013 340</t>
  </si>
  <si>
    <t xml:space="preserve"> 18 987 530</t>
  </si>
  <si>
    <t xml:space="preserve"> 1 774 483</t>
  </si>
  <si>
    <t xml:space="preserve">  2 749</t>
  </si>
  <si>
    <t xml:space="preserve">  7 602</t>
  </si>
  <si>
    <t xml:space="preserve">  767 789</t>
  </si>
  <si>
    <t xml:space="preserve">  93 874</t>
  </si>
  <si>
    <t xml:space="preserve">  757 858</t>
  </si>
  <si>
    <t xml:space="preserve">  5 635</t>
  </si>
  <si>
    <t xml:space="preserve"> 12 604 365</t>
  </si>
  <si>
    <t xml:space="preserve"> 1 179 626</t>
  </si>
  <si>
    <t xml:space="preserve">  96 293</t>
  </si>
  <si>
    <t xml:space="preserve"> 2 867 633</t>
  </si>
  <si>
    <t xml:space="preserve"> 25 914 035</t>
  </si>
  <si>
    <t xml:space="preserve"> 30 058 293</t>
  </si>
  <si>
    <t xml:space="preserve"> 16 918 807</t>
  </si>
  <si>
    <t xml:space="preserve"> 6 303 712</t>
  </si>
  <si>
    <t xml:space="preserve">  12 697</t>
  </si>
  <si>
    <t xml:space="preserve"> 20 551 560</t>
  </si>
  <si>
    <t xml:space="preserve"> 2 446 133</t>
  </si>
  <si>
    <t xml:space="preserve">  8 134</t>
  </si>
  <si>
    <t xml:space="preserve">  187 069</t>
  </si>
  <si>
    <t xml:space="preserve"> 4 177 573</t>
  </si>
  <si>
    <t xml:space="preserve"> 37 551 250</t>
  </si>
  <si>
    <t xml:space="preserve"> 44 370 159</t>
  </si>
  <si>
    <t xml:space="preserve"> 22 888 161</t>
  </si>
  <si>
    <t xml:space="preserve"> 9 699 243</t>
  </si>
  <si>
    <t xml:space="preserve">  21 132</t>
  </si>
  <si>
    <t xml:space="preserve"> 16 650 272</t>
  </si>
  <si>
    <t xml:space="preserve"> 2 155 861</t>
  </si>
  <si>
    <t xml:space="preserve">  63 927</t>
  </si>
  <si>
    <t xml:space="preserve"> 3 007 622</t>
  </si>
  <si>
    <t xml:space="preserve"> 34 416 384</t>
  </si>
  <si>
    <t xml:space="preserve"> 39 644 743</t>
  </si>
  <si>
    <t xml:space="preserve"> 22 236 217</t>
  </si>
  <si>
    <t xml:space="preserve"> 7 588 267</t>
  </si>
  <si>
    <t xml:space="preserve">  17 659</t>
  </si>
  <si>
    <t xml:space="preserve"> 20 013 583</t>
  </si>
  <si>
    <t xml:space="preserve"> 1 406 584</t>
  </si>
  <si>
    <t xml:space="preserve">  14 539</t>
  </si>
  <si>
    <t xml:space="preserve">  168 900</t>
  </si>
  <si>
    <t xml:space="preserve"> 5 585 703</t>
  </si>
  <si>
    <t xml:space="preserve"> 36 766 712</t>
  </si>
  <si>
    <t xml:space="preserve"> 43 942 438</t>
  </si>
  <si>
    <t xml:space="preserve"> 22 962 182</t>
  </si>
  <si>
    <t xml:space="preserve"> 9 896 540</t>
  </si>
  <si>
    <t xml:space="preserve">  23 628</t>
  </si>
  <si>
    <t xml:space="preserve">  23 629</t>
  </si>
  <si>
    <t xml:space="preserve"> 27 521 905</t>
  </si>
  <si>
    <t xml:space="preserve"> 1 556 327</t>
  </si>
  <si>
    <t xml:space="preserve">  9 522</t>
  </si>
  <si>
    <t xml:space="preserve">  266 859</t>
  </si>
  <si>
    <t xml:space="preserve"> 9 110 897</t>
  </si>
  <si>
    <t xml:space="preserve"> 47 209 402</t>
  </si>
  <si>
    <t xml:space="preserve"> 58 153 007</t>
  </si>
  <si>
    <t xml:space="preserve"> 29 277 415</t>
  </si>
  <si>
    <t xml:space="preserve"> 14 341 121</t>
  </si>
  <si>
    <t xml:space="preserve">  36 343</t>
  </si>
  <si>
    <t xml:space="preserve">  36 363</t>
  </si>
  <si>
    <t xml:space="preserve">  2 701</t>
  </si>
  <si>
    <t xml:space="preserve"> 23 878 211</t>
  </si>
  <si>
    <t xml:space="preserve"> 1 322 900</t>
  </si>
  <si>
    <t xml:space="preserve">  2 990</t>
  </si>
  <si>
    <t xml:space="preserve">  186 060</t>
  </si>
  <si>
    <t xml:space="preserve"> 10 110 105</t>
  </si>
  <si>
    <t xml:space="preserve"> 34 839 693</t>
  </si>
  <si>
    <t xml:space="preserve"> 46 461 748</t>
  </si>
  <si>
    <t xml:space="preserve"> 21 396 972</t>
  </si>
  <si>
    <t xml:space="preserve"> 14 027 812</t>
  </si>
  <si>
    <t xml:space="preserve">  41 513</t>
  </si>
  <si>
    <t xml:space="preserve">  42 367</t>
  </si>
  <si>
    <t xml:space="preserve">  7 323</t>
  </si>
  <si>
    <t xml:space="preserve"> 154 674 914</t>
  </si>
  <si>
    <t xml:space="preserve"> 11 746 556</t>
  </si>
  <si>
    <t xml:space="preserve">  82 413</t>
  </si>
  <si>
    <t xml:space="preserve"> 1 062 982</t>
  </si>
  <si>
    <t xml:space="preserve"> 37 982 271</t>
  </si>
  <si>
    <t xml:space="preserve"> 301 399 405</t>
  </si>
  <si>
    <t xml:space="preserve"> 352 273 627</t>
  </si>
  <si>
    <t xml:space="preserve"> 190 408 951</t>
  </si>
  <si>
    <t xml:space="preserve"> 77 018 661</t>
  </si>
  <si>
    <t xml:space="preserve">  178 177</t>
  </si>
  <si>
    <t xml:space="preserve">  179 052</t>
  </si>
  <si>
    <t xml:space="preserve">  11 921</t>
  </si>
  <si>
    <t>区部</t>
  </si>
  <si>
    <t>-</t>
  </si>
  <si>
    <t>万円</t>
  </si>
  <si>
    <t>その他の収入額</t>
  </si>
  <si>
    <t>くず・廃物出荷額</t>
  </si>
  <si>
    <t>修理料収入額</t>
  </si>
  <si>
    <t>加工賃収入額</t>
  </si>
  <si>
    <t>製造品出荷額</t>
  </si>
  <si>
    <t>総額</t>
  </si>
  <si>
    <t>個人事業主及び無給家族従業者</t>
  </si>
  <si>
    <t>常用労働者</t>
  </si>
  <si>
    <t>粗付加価値額</t>
  </si>
  <si>
    <t>製造品出荷額等</t>
  </si>
  <si>
    <t>原材料使用額等</t>
  </si>
  <si>
    <t>現金給与総額</t>
  </si>
  <si>
    <t>事業所数</t>
  </si>
  <si>
    <t>区分</t>
  </si>
  <si>
    <t>８９．従業者規模別工場数，従業者数，製造品出荷額等（平成２２年１２月３１日）</t>
  </si>
  <si>
    <t>東京都総務局統計部商工統計課「東京の工業（平成２２年工業統計調査報告）」</t>
  </si>
  <si>
    <t>資料</t>
  </si>
  <si>
    <t>他に分類されない製造業</t>
  </si>
  <si>
    <t>329</t>
  </si>
  <si>
    <t>ペン・鉛筆・絵画用品・その他の事務用品製造業</t>
  </si>
  <si>
    <t>326</t>
  </si>
  <si>
    <t>その他の製造業</t>
  </si>
  <si>
    <t>自動車・同附属品製造業</t>
  </si>
  <si>
    <t>311</t>
  </si>
  <si>
    <t>輸送用機械器具製造業</t>
  </si>
  <si>
    <t>映像・音響機械器具製造業</t>
  </si>
  <si>
    <t>302</t>
  </si>
  <si>
    <t>情報通信機械器具製造業</t>
  </si>
  <si>
    <t>電気計測器製造業</t>
  </si>
  <si>
    <t>297</t>
  </si>
  <si>
    <t>電球・電気照明器具製造業</t>
  </si>
  <si>
    <t>294</t>
  </si>
  <si>
    <t>民生用電気機械器具製造業</t>
  </si>
  <si>
    <t>293</t>
  </si>
  <si>
    <t>発電用・送電用・配電用電気機械器具製造業</t>
  </si>
  <si>
    <t>291</t>
  </si>
  <si>
    <t>その他の電子部品・デバイス・電子回路製造業</t>
  </si>
  <si>
    <t>289</t>
  </si>
  <si>
    <t>電子回路製造業</t>
  </si>
  <si>
    <t>284</t>
  </si>
  <si>
    <t>電子部品製造業</t>
  </si>
  <si>
    <t>電子デバイス製造業</t>
  </si>
  <si>
    <t>281</t>
  </si>
  <si>
    <t>電子部品・デバイス・電子回路製造業</t>
  </si>
  <si>
    <t>光学機械器具・レンズ製造業</t>
  </si>
  <si>
    <t>275</t>
  </si>
  <si>
    <t>医療用機械器具・医療用品製造業</t>
  </si>
  <si>
    <t>274</t>
  </si>
  <si>
    <t>サービス用・娯楽用機械器具製造業</t>
  </si>
  <si>
    <t>業務用機械器具製造業</t>
  </si>
  <si>
    <t>半導体・フラットパネルディスプレイ製造装置製造業</t>
  </si>
  <si>
    <t>267</t>
  </si>
  <si>
    <t>金属加工機械製造業</t>
  </si>
  <si>
    <t>生活関連産業用機械製造業</t>
  </si>
  <si>
    <t>264</t>
  </si>
  <si>
    <t>生産用機械器具製造業</t>
  </si>
  <si>
    <t>金属被覆・彫刻業,熱処理業（ほうろう鉄器を除く）</t>
  </si>
  <si>
    <t>246</t>
  </si>
  <si>
    <t>金属素形材製品製造業</t>
  </si>
  <si>
    <t>245</t>
  </si>
  <si>
    <t>建設用・建築用金属製品製造業（製缶板企業を含む）</t>
  </si>
  <si>
    <t>244</t>
  </si>
  <si>
    <t>金属製品製造業</t>
  </si>
  <si>
    <t>ガラス・同製品製造業</t>
  </si>
  <si>
    <t>211</t>
  </si>
  <si>
    <t>窯業・土石製品製造業</t>
  </si>
  <si>
    <t>袋物製造業</t>
  </si>
  <si>
    <t>207</t>
  </si>
  <si>
    <t>なめし革・同製品・毛皮製造業</t>
  </si>
  <si>
    <t>その他のプラスチック製品製造業</t>
  </si>
  <si>
    <t>189</t>
  </si>
  <si>
    <t>プラスチック板・棒・管・継手・異形押出製品製造業</t>
  </si>
  <si>
    <t>181</t>
  </si>
  <si>
    <t>プラスチック製品製造業（別掲を除く）</t>
  </si>
  <si>
    <t>その他の化学工業</t>
  </si>
  <si>
    <t>169</t>
  </si>
  <si>
    <t>化粧品・歯磨・その他の化粧用調整品製造業</t>
  </si>
  <si>
    <t>166</t>
  </si>
  <si>
    <t>印刷業</t>
  </si>
  <si>
    <t>151</t>
  </si>
  <si>
    <t>印刷・同関連業</t>
  </si>
  <si>
    <t>その他のパルプ・紙・紙加工品製造業</t>
  </si>
  <si>
    <t>149</t>
  </si>
  <si>
    <t>紙製容器製造業</t>
  </si>
  <si>
    <t>加工紙製造業</t>
  </si>
  <si>
    <t>143</t>
  </si>
  <si>
    <t>家具製造業</t>
  </si>
  <si>
    <t>131</t>
  </si>
  <si>
    <t>その他の繊維製品製造業</t>
  </si>
  <si>
    <t>和装製品・その他の衣服・繊維製身の回り品製造業</t>
  </si>
  <si>
    <t>118</t>
  </si>
  <si>
    <t>外衣・シャツ製造業（和式を除く）</t>
  </si>
  <si>
    <t>116</t>
  </si>
  <si>
    <t>染色整理業</t>
  </si>
  <si>
    <t>114</t>
  </si>
  <si>
    <t>織物業</t>
  </si>
  <si>
    <t>112</t>
  </si>
  <si>
    <t>103</t>
  </si>
  <si>
    <t>101</t>
  </si>
  <si>
    <t>099</t>
  </si>
  <si>
    <t>097</t>
  </si>
  <si>
    <t>調味料製造業</t>
  </si>
  <si>
    <t>人</t>
  </si>
  <si>
    <t>製造品出荷額等</t>
  </si>
  <si>
    <t>原材料使用額等</t>
  </si>
  <si>
    <t>現金給与総額</t>
  </si>
  <si>
    <t>産業小分類</t>
  </si>
  <si>
    <t>９０．産業小分類別工場数及び従業者数等（平成２２年１２月３１日）</t>
  </si>
  <si>
    <t>概要はこちら</t>
  </si>
  <si>
    <t>目次に戻る</t>
  </si>
  <si>
    <t>表に移動</t>
  </si>
  <si>
    <t>卸売・小売業別商店数（本支店別），従業者数及び年間販売額（平成9～平成19年）</t>
  </si>
  <si>
    <t>従業者規模別商店数，従業者数及び年間販売額 （平成9～平成19年）</t>
  </si>
  <si>
    <t xml:space="preserve">      事業所の名称及び所在地、経営組織、資本金額、従業者数、現金給与総額、原材料使用額、製造品出荷額、作業工程等</t>
  </si>
  <si>
    <t>従業者規模別工場数，従業者数，製造品出荷額等（平成２２年１２月３１日）</t>
  </si>
  <si>
    <t>産業小分類別工場数及び従業者数等（平成２２年１２月３１日）</t>
  </si>
  <si>
    <t xml:space="preserve">            名称、電話番号、所在地、開設時期、従業者数、事業の種類、業態</t>
  </si>
  <si>
    <t>資料　企画分野（「平成21年経済センサス－基礎調査　東京都結果報告　町丁目編をもとに作成。）</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</si>
</sst>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 ###\ ##0\ \ \ "/>
    <numFmt numFmtId="195" formatCode="0.0_);[Red]\(0.0\)"/>
    <numFmt numFmtId="196" formatCode="###\ ###\ \ "/>
    <numFmt numFmtId="197" formatCode="&quot;Yes&quot;;&quot;Yes&quot;;&quot;No&quot;"/>
    <numFmt numFmtId="198" formatCode="&quot;True&quot;;&quot;True&quot;;&quot;False&quot;"/>
    <numFmt numFmtId="199" formatCode="&quot;On&quot;;&quot;On&quot;;&quot;Off&quot;"/>
    <numFmt numFmtId="200" formatCode="[$€-2]\ #,##0.00_);[Red]\([$€-2]\ #,##0.00\)"/>
    <numFmt numFmtId="201" formatCode="0.0_ "/>
    <numFmt numFmtId="202" formatCode="0.00_ "/>
    <numFmt numFmtId="203" formatCode="_ * #,##0.0_ ;_ * \-#,##0.0_ ;_ * &quot;-&quot;?_ ;_ @_ "/>
    <numFmt numFmtId="204" formatCode="[$-411]ggge&quot;年&quot;m&quot;月&quot;d&quot;日&quot;;@"/>
    <numFmt numFmtId="205" formatCode="#\ ###\ ##0"/>
    <numFmt numFmtId="206" formatCode="#,##0;&quot;△&quot;_ #,##0;&quot;-&quot;;@"/>
    <numFmt numFmtId="207" formatCode="###\ ###\ ###0\ \ ;;&quot;-  &quot;"/>
    <numFmt numFmtId="208" formatCode="#\ ###\ ##0\ ;;&quot;-&quot;\ "/>
    <numFmt numFmtId="209" formatCode="#\ ##0"/>
    <numFmt numFmtId="210" formatCode="_ * #\ ##0_ ;_ * \-#\ ##0_ ;_ * &quot;-&quot;_ ;_ @_ "/>
    <numFmt numFmtId="211" formatCode="###\ ###\ ;###0;&quot;- &quot;;@"/>
    <numFmt numFmtId="212" formatCode="###\ ###.#"/>
    <numFmt numFmtId="213" formatCode="_ * #\ ###\ ##0;_ * \-##\ ##0_ ;_ * &quot;-&quot;_ ;_ @_ "/>
    <numFmt numFmtId="214" formatCode="###\ ###\ ###\ ##0;&quot;△&quot;###\ ###\ ###\ ##0;&quot;－&quot;;@"/>
    <numFmt numFmtId="215" formatCode="#\ ###\ ###"/>
    <numFmt numFmtId="216" formatCode="###\ ###\ ###\ ###\ ###\ ##0\ \ ;;&quot;-&quot;\ \ "/>
    <numFmt numFmtId="217" formatCode="#\ ###\ ###\ ###\ ;###0;&quot;x  &quot;;@\ "/>
    <numFmt numFmtId="218" formatCode="###\ ###\ ###\ ;###0;&quot;x  &quot;;@\ "/>
    <numFmt numFmtId="219" formatCode="###\ ###\ \ ;###0;&quot;-  &quot;;@"/>
    <numFmt numFmtId="220" formatCode="_ * ####\ ###\ ##0.00_ ;_ * \-##\ ##0.00_ ;_ * &quot;-&quot;_ ;_ @_ "/>
    <numFmt numFmtId="221" formatCode="_ * #####\ ###\ ##0.00_ ;_ * \-###\ ##0.00_ ;_ * &quot;-&quot;_ ;_ @_ "/>
  </numFmts>
  <fonts count="98">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12"/>
      <color indexed="8"/>
      <name val="ＭＳ 明朝"/>
      <family val="1"/>
    </font>
    <font>
      <sz val="12"/>
      <name val="ＭＳ Ｐゴシック"/>
      <family val="3"/>
    </font>
    <font>
      <sz val="9"/>
      <color indexed="8"/>
      <name val="ＭＳ 明朝"/>
      <family val="1"/>
    </font>
    <font>
      <sz val="9"/>
      <name val="ＭＳ Ｐ明朝"/>
      <family val="1"/>
    </font>
    <font>
      <sz val="9"/>
      <color indexed="8"/>
      <name val="ＭＳ Ｐ明朝"/>
      <family val="1"/>
    </font>
    <font>
      <b/>
      <sz val="9"/>
      <color indexed="8"/>
      <name val="ＭＳ Ｐゴシック"/>
      <family val="3"/>
    </font>
    <font>
      <sz val="11"/>
      <name val="ＭＳ Ｐ明朝"/>
      <family val="1"/>
    </font>
    <font>
      <b/>
      <sz val="9"/>
      <name val="ＭＳ Ｐゴシック"/>
      <family val="3"/>
    </font>
    <font>
      <b/>
      <sz val="11"/>
      <name val="ＭＳ Ｐゴシック"/>
      <family val="3"/>
    </font>
    <font>
      <sz val="9"/>
      <name val="ＭＳ 明朝"/>
      <family val="1"/>
    </font>
    <font>
      <sz val="12"/>
      <color indexed="8"/>
      <name val="ＭＳ Ｐ明朝"/>
      <family val="1"/>
    </font>
    <font>
      <sz val="9"/>
      <name val="ＭＳ Ｐゴシック"/>
      <family val="3"/>
    </font>
    <font>
      <sz val="8.5"/>
      <name val="ＭＳ Ｐ明朝"/>
      <family val="1"/>
    </font>
    <font>
      <b/>
      <sz val="9"/>
      <name val="ＭＳ Ｐ明朝"/>
      <family val="1"/>
    </font>
    <font>
      <b/>
      <sz val="14"/>
      <name val="ＭＳ Ｐゴシック"/>
      <family val="3"/>
    </font>
    <font>
      <sz val="11"/>
      <color indexed="12"/>
      <name val="ＭＳ Ｐゴシック"/>
      <family val="3"/>
    </font>
    <font>
      <sz val="11"/>
      <color indexed="10"/>
      <name val="ＭＳ Ｐゴシック"/>
      <family val="3"/>
    </font>
    <font>
      <sz val="14"/>
      <name val="ＭＳ Ｐゴシック"/>
      <family val="3"/>
    </font>
    <font>
      <b/>
      <sz val="14"/>
      <name val="Century"/>
      <family val="1"/>
    </font>
    <font>
      <b/>
      <sz val="14"/>
      <name val="ＭＳ Ｐ明朝"/>
      <family val="1"/>
    </font>
    <font>
      <b/>
      <sz val="9"/>
      <name val="Century"/>
      <family val="1"/>
    </font>
    <font>
      <sz val="9"/>
      <name val="Century"/>
      <family val="1"/>
    </font>
    <font>
      <sz val="11"/>
      <color indexed="8"/>
      <name val="ＭＳ Ｐ明朝"/>
      <family val="1"/>
    </font>
    <font>
      <b/>
      <sz val="9"/>
      <color indexed="8"/>
      <name val="ＭＳ Ｐ明朝"/>
      <family val="1"/>
    </font>
    <font>
      <sz val="11"/>
      <color indexed="8"/>
      <name val="ＭＳ Ｐゴシック"/>
      <family val="3"/>
    </font>
    <font>
      <u val="single"/>
      <sz val="11"/>
      <color indexed="12"/>
      <name val="ＭＳ Ｐゴシック"/>
      <family val="3"/>
    </font>
    <font>
      <sz val="10"/>
      <name val="標準明朝"/>
      <family val="1"/>
    </font>
    <font>
      <sz val="10"/>
      <name val="ＭＳ Ｐ明朝"/>
      <family val="1"/>
    </font>
    <font>
      <sz val="6"/>
      <name val="ＭＳ Ｐ明朝"/>
      <family val="1"/>
    </font>
    <font>
      <b/>
      <sz val="12"/>
      <name val="ＭＳ Ｐゴシック"/>
      <family val="3"/>
    </font>
    <font>
      <sz val="11"/>
      <name val="ＭＳ 明朝"/>
      <family val="1"/>
    </font>
    <font>
      <sz val="7"/>
      <name val="ＭＳ 明朝"/>
      <family val="1"/>
    </font>
    <font>
      <sz val="8"/>
      <name val="ＭＳ 明朝"/>
      <family val="1"/>
    </font>
    <font>
      <sz val="9"/>
      <color indexed="8"/>
      <name val="ＭＳ Ｐゴシック"/>
      <family val="3"/>
    </font>
    <font>
      <sz val="6"/>
      <name val="標準明朝"/>
      <family val="1"/>
    </font>
    <font>
      <vertAlign val="superscript"/>
      <sz val="9"/>
      <name val="ＭＳ Ｐ明朝"/>
      <family val="1"/>
    </font>
    <font>
      <sz val="6"/>
      <name val="ＭＳ ゴシック"/>
      <family val="3"/>
    </font>
    <font>
      <sz val="8"/>
      <color indexed="8"/>
      <name val="ＭＳ Ｐ明朝"/>
      <family val="1"/>
    </font>
    <font>
      <sz val="8"/>
      <name val="ＭＳ Ｐ明朝"/>
      <family val="1"/>
    </font>
    <font>
      <sz val="10"/>
      <name val="ＭＳ 明朝"/>
      <family val="1"/>
    </font>
    <font>
      <b/>
      <sz val="11"/>
      <name val="ＭＳ 明朝"/>
      <family val="1"/>
    </font>
    <font>
      <b/>
      <sz val="9"/>
      <name val="ＭＳ 明朝"/>
      <family val="1"/>
    </font>
    <font>
      <sz val="10"/>
      <name val="ＭＳ Ｐゴシック"/>
      <family val="3"/>
    </font>
    <font>
      <sz val="8"/>
      <name val="ＭＳ Ｐゴシック"/>
      <family val="3"/>
    </font>
    <font>
      <b/>
      <sz val="8"/>
      <name val="ＭＳ Ｐゴシック"/>
      <family val="3"/>
    </font>
    <font>
      <sz val="11"/>
      <name val="Arial Narrow"/>
      <family val="2"/>
    </font>
    <font>
      <sz val="7"/>
      <name val="ＭＳ Ｐ明朝"/>
      <family val="1"/>
    </font>
    <font>
      <sz val="8"/>
      <name val="Arial Narrow"/>
      <family val="2"/>
    </font>
    <font>
      <b/>
      <sz val="10"/>
      <name val="ＭＳ Ｐゴシック"/>
      <family val="3"/>
    </font>
    <font>
      <sz val="9"/>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u val="single"/>
      <sz val="12"/>
      <color indexed="10"/>
      <name val="ＭＳ 明朝"/>
      <family val="1"/>
    </font>
    <font>
      <u val="single"/>
      <sz val="10"/>
      <color indexed="10"/>
      <name val="ＭＳ 明朝"/>
      <family val="1"/>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9"/>
      <color theme="1"/>
      <name val="ＭＳ Ｐゴシック"/>
      <family val="3"/>
    </font>
    <font>
      <b/>
      <sz val="14"/>
      <color rgb="FFFF0000"/>
      <name val="ＭＳ Ｐゴシック"/>
      <family val="3"/>
    </font>
    <font>
      <u val="single"/>
      <sz val="12"/>
      <color rgb="FFFF0000"/>
      <name val="ＭＳ 明朝"/>
      <family val="1"/>
    </font>
    <font>
      <u val="single"/>
      <sz val="10"/>
      <color rgb="FFFF0000"/>
      <name val="ＭＳ 明朝"/>
      <family val="1"/>
    </font>
    <font>
      <sz val="11"/>
      <color rgb="FFFF0000"/>
      <name val="ＭＳ Ｐゴシック"/>
      <family val="3"/>
    </font>
    <font>
      <u val="single"/>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medium"/>
      <right style="thin"/>
      <top style="thin"/>
      <bottom style="thin"/>
    </border>
    <border>
      <left style="medium"/>
      <right style="thin"/>
      <top>
        <color indexed="63"/>
      </top>
      <bottom style="medium"/>
    </border>
    <border>
      <left style="thin"/>
      <right>
        <color indexed="63"/>
      </right>
      <top>
        <color indexed="63"/>
      </top>
      <bottom style="thin"/>
    </border>
    <border>
      <left>
        <color indexed="63"/>
      </left>
      <right style="thin"/>
      <top style="medium"/>
      <bottom>
        <color indexed="63"/>
      </bottom>
    </border>
    <border>
      <left>
        <color indexed="63"/>
      </left>
      <right>
        <color indexed="63"/>
      </right>
      <top style="thin"/>
      <bottom style="medium"/>
    </border>
    <border>
      <left style="medium"/>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thin"/>
      <bottom style="medium"/>
    </border>
    <border>
      <left style="medium"/>
      <right style="thin"/>
      <top>
        <color indexed="63"/>
      </top>
      <bottom style="thin"/>
    </border>
    <border>
      <left style="thin"/>
      <right style="thin"/>
      <top style="medium"/>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color indexed="63"/>
      </left>
      <right style="thin"/>
      <top style="thin"/>
      <bottom style="medium"/>
    </border>
    <border>
      <left style="medium"/>
      <right style="thin"/>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style="thin"/>
      <right style="medium"/>
      <top style="medium"/>
      <bottom style="medium"/>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medium"/>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1" fillId="0" borderId="0">
      <alignment/>
      <protection/>
    </xf>
    <xf numFmtId="0" fontId="35" fillId="0" borderId="0">
      <alignment/>
      <protection/>
    </xf>
    <xf numFmtId="0" fontId="35"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35" fillId="0" borderId="0">
      <alignment/>
      <protection/>
    </xf>
    <xf numFmtId="0" fontId="2" fillId="0" borderId="0" applyNumberFormat="0" applyFill="0" applyBorder="0" applyAlignment="0" applyProtection="0"/>
    <xf numFmtId="0" fontId="90" fillId="32" borderId="0" applyNumberFormat="0" applyBorder="0" applyAlignment="0" applyProtection="0"/>
  </cellStyleXfs>
  <cellXfs count="1200">
    <xf numFmtId="0" fontId="0" fillId="0" borderId="0" xfId="0" applyAlignment="1">
      <alignment/>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6" fillId="0" borderId="0" xfId="0" applyNumberFormat="1" applyFont="1" applyBorder="1" applyAlignment="1">
      <alignment vertical="center"/>
    </xf>
    <xf numFmtId="177" fontId="0" fillId="0" borderId="0" xfId="0" applyNumberFormat="1" applyFill="1" applyBorder="1" applyAlignment="1">
      <alignment vertical="center"/>
    </xf>
    <xf numFmtId="177" fontId="7" fillId="0" borderId="0" xfId="0" applyNumberFormat="1" applyFont="1" applyFill="1" applyBorder="1" applyAlignment="1">
      <alignment horizontal="right" vertical="center"/>
    </xf>
    <xf numFmtId="177" fontId="0" fillId="0" borderId="0" xfId="0" applyNumberFormat="1" applyBorder="1" applyAlignment="1">
      <alignment vertical="center"/>
    </xf>
    <xf numFmtId="177" fontId="7" fillId="0" borderId="0" xfId="0" applyNumberFormat="1" applyFont="1" applyFill="1" applyBorder="1" applyAlignment="1">
      <alignment vertical="center"/>
    </xf>
    <xf numFmtId="177" fontId="11" fillId="0" borderId="0" xfId="0" applyNumberFormat="1" applyFont="1" applyBorder="1" applyAlignment="1">
      <alignment horizontal="center" vertical="center" wrapText="1"/>
    </xf>
    <xf numFmtId="177" fontId="7" fillId="0" borderId="0" xfId="0" applyNumberFormat="1" applyFont="1" applyFill="1" applyBorder="1" applyAlignment="1">
      <alignment horizontal="center" vertical="center"/>
    </xf>
    <xf numFmtId="177" fontId="0" fillId="0" borderId="0" xfId="0" applyNumberFormat="1" applyBorder="1" applyAlignment="1">
      <alignment horizontal="center" vertical="center"/>
    </xf>
    <xf numFmtId="177"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xf>
    <xf numFmtId="177" fontId="10" fillId="0" borderId="0" xfId="0" applyNumberFormat="1" applyFont="1" applyFill="1" applyBorder="1" applyAlignment="1">
      <alignment vertical="center"/>
    </xf>
    <xf numFmtId="177" fontId="8" fillId="0" borderId="11" xfId="0" applyNumberFormat="1" applyFont="1" applyFill="1" applyBorder="1" applyAlignment="1">
      <alignment horizontal="center" vertical="center"/>
    </xf>
    <xf numFmtId="177" fontId="9" fillId="0" borderId="0" xfId="0" applyNumberFormat="1" applyFont="1" applyFill="1" applyBorder="1" applyAlignment="1" quotePrefix="1">
      <alignment vertical="center"/>
    </xf>
    <xf numFmtId="177" fontId="11"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8" fillId="0" borderId="12" xfId="0" applyNumberFormat="1" applyFont="1" applyFill="1" applyBorder="1" applyAlignment="1">
      <alignment horizontal="center" vertical="center"/>
    </xf>
    <xf numFmtId="177" fontId="9" fillId="0" borderId="13" xfId="0" applyNumberFormat="1" applyFont="1" applyFill="1" applyBorder="1" applyAlignment="1">
      <alignment vertical="center"/>
    </xf>
    <xf numFmtId="177" fontId="8" fillId="0" borderId="0" xfId="0" applyNumberFormat="1" applyFont="1" applyBorder="1" applyAlignment="1">
      <alignment vertical="center"/>
    </xf>
    <xf numFmtId="177" fontId="4" fillId="0" borderId="0" xfId="0" applyNumberFormat="1" applyFont="1" applyFill="1" applyAlignment="1">
      <alignment vertical="center"/>
    </xf>
    <xf numFmtId="177" fontId="8" fillId="0" borderId="0" xfId="0" applyNumberFormat="1" applyFont="1" applyFill="1" applyAlignment="1">
      <alignment vertical="center"/>
    </xf>
    <xf numFmtId="177" fontId="0" fillId="0" borderId="0" xfId="0" applyNumberFormat="1" applyAlignment="1">
      <alignment vertical="center"/>
    </xf>
    <xf numFmtId="177" fontId="7" fillId="0" borderId="0" xfId="0" applyNumberFormat="1" applyFont="1" applyFill="1" applyAlignment="1">
      <alignment vertical="center"/>
    </xf>
    <xf numFmtId="177" fontId="9" fillId="0" borderId="0" xfId="0" applyNumberFormat="1" applyFont="1" applyFill="1" applyAlignment="1">
      <alignment vertical="center"/>
    </xf>
    <xf numFmtId="177" fontId="9" fillId="0" borderId="0" xfId="0" applyNumberFormat="1" applyFont="1" applyFill="1" applyAlignment="1">
      <alignment horizontal="right" vertical="center"/>
    </xf>
    <xf numFmtId="177" fontId="11" fillId="0" borderId="0" xfId="0" applyNumberFormat="1" applyFont="1" applyAlignment="1">
      <alignment vertical="center"/>
    </xf>
    <xf numFmtId="177" fontId="0" fillId="0" borderId="0" xfId="0" applyNumberFormat="1" applyAlignment="1">
      <alignment horizontal="center" vertical="center"/>
    </xf>
    <xf numFmtId="177" fontId="7" fillId="0" borderId="0" xfId="0" applyNumberFormat="1" applyFont="1" applyFill="1" applyAlignment="1">
      <alignment horizontal="center" vertical="center"/>
    </xf>
    <xf numFmtId="177" fontId="8" fillId="0" borderId="0" xfId="0" applyNumberFormat="1" applyFont="1" applyAlignment="1">
      <alignment horizontal="center" vertical="center"/>
    </xf>
    <xf numFmtId="177" fontId="12" fillId="0" borderId="0" xfId="0" applyNumberFormat="1" applyFont="1" applyFill="1" applyBorder="1" applyAlignment="1">
      <alignment horizontal="center" vertical="center"/>
    </xf>
    <xf numFmtId="177" fontId="10" fillId="0" borderId="14" xfId="0" applyNumberFormat="1" applyFont="1" applyFill="1" applyBorder="1" applyAlignment="1" quotePrefix="1">
      <alignment vertical="center"/>
    </xf>
    <xf numFmtId="177" fontId="10" fillId="0" borderId="0" xfId="0" applyNumberFormat="1" applyFont="1" applyFill="1" applyBorder="1" applyAlignment="1" quotePrefix="1">
      <alignment vertical="center"/>
    </xf>
    <xf numFmtId="177" fontId="13" fillId="0" borderId="0" xfId="0" applyNumberFormat="1" applyFont="1" applyAlignment="1">
      <alignment vertical="center"/>
    </xf>
    <xf numFmtId="177" fontId="8" fillId="0" borderId="0" xfId="0" applyNumberFormat="1" applyFont="1" applyFill="1" applyBorder="1" applyAlignment="1">
      <alignment horizontal="center" vertical="center"/>
    </xf>
    <xf numFmtId="177" fontId="9" fillId="0" borderId="14" xfId="0" applyNumberFormat="1" applyFont="1" applyFill="1" applyBorder="1" applyAlignment="1" quotePrefix="1">
      <alignment vertical="center"/>
    </xf>
    <xf numFmtId="177" fontId="8" fillId="0" borderId="13" xfId="0" applyNumberFormat="1" applyFont="1" applyFill="1" applyBorder="1" applyAlignment="1">
      <alignment horizontal="center" vertical="center"/>
    </xf>
    <xf numFmtId="177" fontId="9" fillId="0" borderId="15" xfId="0" applyNumberFormat="1" applyFont="1" applyFill="1" applyBorder="1" applyAlignment="1" quotePrefix="1">
      <alignment vertical="center"/>
    </xf>
    <xf numFmtId="177" fontId="9" fillId="0" borderId="13" xfId="0" applyNumberFormat="1" applyFont="1" applyFill="1" applyBorder="1" applyAlignment="1" quotePrefix="1">
      <alignment vertical="center"/>
    </xf>
    <xf numFmtId="177" fontId="8" fillId="0" borderId="0" xfId="0" applyNumberFormat="1" applyFont="1" applyAlignment="1">
      <alignment vertical="center"/>
    </xf>
    <xf numFmtId="177" fontId="15" fillId="0" borderId="0" xfId="69" applyNumberFormat="1" applyFont="1" applyFill="1" applyAlignment="1">
      <alignment vertical="center"/>
      <protection/>
    </xf>
    <xf numFmtId="177" fontId="16" fillId="0" borderId="0" xfId="0" applyNumberFormat="1" applyFont="1" applyAlignment="1">
      <alignment vertical="center"/>
    </xf>
    <xf numFmtId="177" fontId="16" fillId="0" borderId="0" xfId="0" applyNumberFormat="1" applyFont="1" applyAlignment="1">
      <alignment horizontal="center" vertical="center"/>
    </xf>
    <xf numFmtId="177" fontId="16" fillId="0" borderId="0" xfId="0" applyNumberFormat="1" applyFont="1" applyFill="1" applyAlignment="1">
      <alignment horizontal="center" vertical="center"/>
    </xf>
    <xf numFmtId="177" fontId="9" fillId="0" borderId="10" xfId="69" applyNumberFormat="1" applyFont="1" applyFill="1" applyBorder="1" applyAlignment="1">
      <alignment horizontal="center" vertical="center"/>
      <protection/>
    </xf>
    <xf numFmtId="177" fontId="9" fillId="0" borderId="10" xfId="69" applyNumberFormat="1" applyFont="1" applyFill="1" applyBorder="1" applyAlignment="1">
      <alignment horizontal="center" vertical="center" wrapText="1"/>
      <protection/>
    </xf>
    <xf numFmtId="0" fontId="9" fillId="0" borderId="10" xfId="69" applyNumberFormat="1" applyFont="1" applyFill="1" applyBorder="1" applyAlignment="1">
      <alignment horizontal="center" vertical="center"/>
      <protection/>
    </xf>
    <xf numFmtId="177" fontId="9" fillId="0" borderId="0" xfId="69" applyNumberFormat="1" applyFont="1" applyFill="1" applyBorder="1" applyAlignment="1">
      <alignment horizontal="center" vertical="center"/>
      <protection/>
    </xf>
    <xf numFmtId="177" fontId="12" fillId="0" borderId="0" xfId="69" applyNumberFormat="1" applyFont="1" applyFill="1" applyAlignment="1">
      <alignment vertical="center"/>
      <protection/>
    </xf>
    <xf numFmtId="177" fontId="10" fillId="0" borderId="16" xfId="69" applyNumberFormat="1" applyFont="1" applyFill="1" applyBorder="1" applyAlignment="1" quotePrefix="1">
      <alignment vertical="center"/>
      <protection/>
    </xf>
    <xf numFmtId="177" fontId="10" fillId="0" borderId="0" xfId="69" applyNumberFormat="1" applyFont="1" applyFill="1" applyAlignment="1" quotePrefix="1">
      <alignment vertical="center"/>
      <protection/>
    </xf>
    <xf numFmtId="177" fontId="12" fillId="0" borderId="0" xfId="0" applyNumberFormat="1" applyFont="1" applyFill="1" applyAlignment="1">
      <alignment vertical="center"/>
    </xf>
    <xf numFmtId="177" fontId="12" fillId="0" borderId="0" xfId="0" applyNumberFormat="1" applyFont="1" applyAlignment="1">
      <alignment vertical="center"/>
    </xf>
    <xf numFmtId="177" fontId="16" fillId="0" borderId="0" xfId="0" applyNumberFormat="1" applyFont="1" applyFill="1" applyAlignment="1">
      <alignment vertical="center"/>
    </xf>
    <xf numFmtId="177" fontId="8" fillId="0" borderId="0" xfId="69" applyNumberFormat="1" applyFont="1" applyFill="1" applyAlignment="1">
      <alignment vertical="center"/>
      <protection/>
    </xf>
    <xf numFmtId="177" fontId="9" fillId="0" borderId="16" xfId="69" applyNumberFormat="1" applyFont="1" applyFill="1" applyBorder="1" applyAlignment="1" quotePrefix="1">
      <alignment vertical="center"/>
      <protection/>
    </xf>
    <xf numFmtId="177" fontId="9" fillId="0" borderId="0" xfId="69" applyNumberFormat="1" applyFont="1" applyFill="1" applyAlignment="1" quotePrefix="1">
      <alignment vertical="center"/>
      <protection/>
    </xf>
    <xf numFmtId="177" fontId="9" fillId="0" borderId="0" xfId="69" applyNumberFormat="1" applyFont="1" applyFill="1" applyAlignment="1">
      <alignment vertical="center"/>
      <protection/>
    </xf>
    <xf numFmtId="177" fontId="8" fillId="0" borderId="0" xfId="69" applyNumberFormat="1" applyFont="1" applyFill="1" applyBorder="1" applyAlignment="1">
      <alignment vertical="center" wrapText="1" shrinkToFit="1"/>
      <protection/>
    </xf>
    <xf numFmtId="177" fontId="9" fillId="0" borderId="0" xfId="69" applyNumberFormat="1" applyFont="1" applyFill="1" applyBorder="1" applyAlignment="1" quotePrefix="1">
      <alignment vertical="center"/>
      <protection/>
    </xf>
    <xf numFmtId="177" fontId="9" fillId="0" borderId="0" xfId="69" applyNumberFormat="1" applyFont="1" applyFill="1" applyBorder="1" applyAlignment="1">
      <alignment vertical="center"/>
      <protection/>
    </xf>
    <xf numFmtId="177" fontId="8" fillId="0" borderId="0" xfId="69" applyNumberFormat="1" applyFont="1" applyFill="1" applyBorder="1" applyAlignment="1">
      <alignment vertical="center"/>
      <protection/>
    </xf>
    <xf numFmtId="177" fontId="8" fillId="0" borderId="13" xfId="69" applyNumberFormat="1" applyFont="1" applyFill="1" applyBorder="1" applyAlignment="1">
      <alignment vertical="center"/>
      <protection/>
    </xf>
    <xf numFmtId="177" fontId="9" fillId="0" borderId="17" xfId="69" applyNumberFormat="1" applyFont="1" applyFill="1" applyBorder="1" applyAlignment="1" quotePrefix="1">
      <alignment vertical="center"/>
      <protection/>
    </xf>
    <xf numFmtId="177" fontId="9" fillId="0" borderId="13" xfId="69" applyNumberFormat="1" applyFont="1" applyFill="1" applyBorder="1" applyAlignment="1" quotePrefix="1">
      <alignment vertical="center"/>
      <protection/>
    </xf>
    <xf numFmtId="177" fontId="9" fillId="0" borderId="13" xfId="69" applyNumberFormat="1" applyFont="1" applyFill="1" applyBorder="1" applyAlignment="1">
      <alignment vertical="center"/>
      <protection/>
    </xf>
    <xf numFmtId="177" fontId="7" fillId="0" borderId="0" xfId="69" applyNumberFormat="1" applyFont="1" applyFill="1" applyAlignment="1">
      <alignment vertical="center"/>
      <protection/>
    </xf>
    <xf numFmtId="176" fontId="4"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0" fontId="0" fillId="0" borderId="0" xfId="0" applyBorder="1" applyAlignment="1">
      <alignment/>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Border="1" applyAlignment="1">
      <alignment horizontal="center"/>
    </xf>
    <xf numFmtId="176" fontId="8" fillId="0" borderId="0" xfId="0" applyNumberFormat="1" applyFont="1" applyFill="1" applyBorder="1" applyAlignment="1">
      <alignment vertical="center"/>
    </xf>
    <xf numFmtId="178" fontId="9" fillId="0" borderId="0" xfId="0" applyNumberFormat="1" applyFont="1" applyFill="1" applyBorder="1" applyAlignment="1" quotePrefix="1">
      <alignment vertical="center"/>
    </xf>
    <xf numFmtId="178" fontId="8" fillId="0" borderId="15" xfId="0" applyNumberFormat="1" applyFont="1" applyFill="1" applyBorder="1" applyAlignment="1">
      <alignment vertical="center"/>
    </xf>
    <xf numFmtId="178" fontId="9" fillId="0" borderId="13" xfId="0" applyNumberFormat="1" applyFont="1" applyFill="1" applyBorder="1" applyAlignment="1" quotePrefix="1">
      <alignment vertical="center"/>
    </xf>
    <xf numFmtId="41" fontId="9" fillId="0" borderId="13" xfId="0" applyNumberFormat="1" applyFont="1" applyFill="1" applyBorder="1" applyAlignment="1">
      <alignment vertical="center"/>
    </xf>
    <xf numFmtId="176" fontId="8" fillId="0" borderId="0" xfId="0" applyNumberFormat="1" applyFont="1" applyAlignment="1">
      <alignment/>
    </xf>
    <xf numFmtId="178" fontId="8" fillId="0" borderId="0" xfId="0" applyNumberFormat="1" applyFont="1" applyBorder="1" applyAlignment="1">
      <alignment vertical="center"/>
    </xf>
    <xf numFmtId="178" fontId="9" fillId="0" borderId="0" xfId="0" applyNumberFormat="1" applyFont="1" applyFill="1" applyBorder="1" applyAlignment="1">
      <alignment vertical="center"/>
    </xf>
    <xf numFmtId="176" fontId="8" fillId="0" borderId="0" xfId="0" applyNumberFormat="1" applyFont="1" applyBorder="1" applyAlignment="1">
      <alignment/>
    </xf>
    <xf numFmtId="177" fontId="4" fillId="0" borderId="0" xfId="0" applyNumberFormat="1" applyFont="1" applyAlignment="1">
      <alignment vertical="center"/>
    </xf>
    <xf numFmtId="177" fontId="0" fillId="0" borderId="0" xfId="0" applyNumberFormat="1" applyAlignment="1">
      <alignment/>
    </xf>
    <xf numFmtId="177" fontId="9" fillId="0" borderId="19" xfId="0" applyNumberFormat="1" applyFont="1" applyFill="1" applyBorder="1" applyAlignment="1">
      <alignment vertical="center"/>
    </xf>
    <xf numFmtId="177" fontId="9" fillId="0" borderId="19" xfId="0" applyNumberFormat="1" applyFont="1" applyFill="1" applyBorder="1" applyAlignment="1">
      <alignment vertical="center" wrapText="1"/>
    </xf>
    <xf numFmtId="177" fontId="9" fillId="0" borderId="20" xfId="0" applyNumberFormat="1" applyFont="1" applyFill="1" applyBorder="1" applyAlignment="1">
      <alignment horizontal="center" vertical="center" wrapText="1"/>
    </xf>
    <xf numFmtId="177" fontId="8" fillId="0" borderId="0" xfId="0" applyNumberFormat="1" applyFont="1" applyFill="1" applyBorder="1" applyAlignment="1">
      <alignment vertical="center"/>
    </xf>
    <xf numFmtId="177" fontId="8" fillId="0" borderId="14" xfId="0" applyNumberFormat="1" applyFont="1" applyFill="1" applyBorder="1" applyAlignment="1">
      <alignment vertical="center"/>
    </xf>
    <xf numFmtId="177" fontId="8" fillId="0" borderId="13" xfId="0" applyNumberFormat="1" applyFont="1" applyBorder="1" applyAlignment="1">
      <alignment vertical="center"/>
    </xf>
    <xf numFmtId="177" fontId="8" fillId="0" borderId="0" xfId="0" applyNumberFormat="1" applyFont="1" applyAlignment="1">
      <alignment/>
    </xf>
    <xf numFmtId="177" fontId="9" fillId="0" borderId="0" xfId="0" applyNumberFormat="1" applyFont="1" applyFill="1" applyBorder="1" applyAlignment="1">
      <alignment horizontal="left" vertical="center"/>
    </xf>
    <xf numFmtId="177" fontId="9" fillId="0" borderId="19" xfId="0" applyNumberFormat="1" applyFont="1" applyFill="1" applyBorder="1" applyAlignment="1">
      <alignment horizontal="center" vertical="center" wrapText="1"/>
    </xf>
    <xf numFmtId="177" fontId="0" fillId="0" borderId="0" xfId="0" applyNumberFormat="1" applyAlignment="1">
      <alignment horizontal="center" vertical="center" wrapText="1"/>
    </xf>
    <xf numFmtId="177" fontId="8" fillId="0" borderId="11" xfId="0" applyNumberFormat="1" applyFont="1" applyBorder="1" applyAlignment="1">
      <alignment vertical="center"/>
    </xf>
    <xf numFmtId="177" fontId="12"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8" fillId="0" borderId="12" xfId="0" applyNumberFormat="1" applyFont="1" applyBorder="1" applyAlignment="1">
      <alignment vertical="center"/>
    </xf>
    <xf numFmtId="0" fontId="4" fillId="0" borderId="0" xfId="0" applyFont="1" applyAlignment="1">
      <alignment/>
    </xf>
    <xf numFmtId="0" fontId="8" fillId="0" borderId="0" xfId="0" applyFont="1" applyAlignment="1">
      <alignment/>
    </xf>
    <xf numFmtId="0" fontId="8" fillId="0" borderId="0" xfId="0" applyFont="1" applyBorder="1" applyAlignment="1">
      <alignment horizontal="center" vertical="center"/>
    </xf>
    <xf numFmtId="0" fontId="8" fillId="0" borderId="13" xfId="0" applyFont="1" applyBorder="1" applyAlignment="1">
      <alignment/>
    </xf>
    <xf numFmtId="0" fontId="8" fillId="0" borderId="0" xfId="0" applyFont="1" applyAlignment="1">
      <alignment horizontal="center"/>
    </xf>
    <xf numFmtId="0" fontId="8" fillId="0" borderId="0" xfId="0" applyFont="1" applyFill="1" applyBorder="1" applyAlignment="1">
      <alignment horizontal="center" vertical="center"/>
    </xf>
    <xf numFmtId="0" fontId="8" fillId="0" borderId="0" xfId="0" applyFont="1" applyFill="1" applyAlignment="1">
      <alignment/>
    </xf>
    <xf numFmtId="0" fontId="17"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xf>
    <xf numFmtId="0" fontId="8" fillId="0" borderId="21" xfId="0" applyFont="1" applyBorder="1" applyAlignment="1">
      <alignment horizontal="center" vertical="center"/>
    </xf>
    <xf numFmtId="0" fontId="8" fillId="0" borderId="19" xfId="0" applyFont="1" applyBorder="1" applyAlignment="1">
      <alignment horizontal="center" vertical="center" shrinkToFit="1"/>
    </xf>
    <xf numFmtId="0" fontId="8" fillId="0" borderId="22" xfId="0" applyFont="1" applyBorder="1" applyAlignment="1">
      <alignment vertical="center" wrapText="1"/>
    </xf>
    <xf numFmtId="182" fontId="12" fillId="0" borderId="23" xfId="0" applyNumberFormat="1" applyFont="1" applyFill="1" applyBorder="1" applyAlignment="1">
      <alignment vertical="center"/>
    </xf>
    <xf numFmtId="182" fontId="12" fillId="0" borderId="22" xfId="0" applyNumberFormat="1" applyFont="1" applyFill="1" applyBorder="1" applyAlignment="1">
      <alignment vertical="center"/>
    </xf>
    <xf numFmtId="184" fontId="12" fillId="0" borderId="0" xfId="0" applyNumberFormat="1" applyFont="1" applyFill="1" applyAlignment="1">
      <alignment vertical="center"/>
    </xf>
    <xf numFmtId="0" fontId="8" fillId="0" borderId="0" xfId="0" applyFont="1" applyFill="1" applyAlignment="1">
      <alignment vertical="center"/>
    </xf>
    <xf numFmtId="0" fontId="0" fillId="0" borderId="0" xfId="0" applyBorder="1" applyAlignment="1">
      <alignment vertical="center" shrinkToFit="1"/>
    </xf>
    <xf numFmtId="182" fontId="8" fillId="0" borderId="14" xfId="0" applyNumberFormat="1" applyFont="1" applyFill="1" applyBorder="1" applyAlignment="1">
      <alignmen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Alignment="1">
      <alignment vertical="center"/>
    </xf>
    <xf numFmtId="182" fontId="8" fillId="0" borderId="0" xfId="0" applyNumberFormat="1" applyFont="1" applyFill="1" applyBorder="1" applyAlignment="1">
      <alignment horizontal="right" vertical="center"/>
    </xf>
    <xf numFmtId="41" fontId="8" fillId="0" borderId="0" xfId="0" applyNumberFormat="1" applyFont="1" applyFill="1" applyBorder="1" applyAlignment="1">
      <alignment vertical="center"/>
    </xf>
    <xf numFmtId="0" fontId="8" fillId="0" borderId="13" xfId="0" applyFont="1" applyBorder="1" applyAlignment="1">
      <alignment vertical="center"/>
    </xf>
    <xf numFmtId="182" fontId="8" fillId="0" borderId="15" xfId="0" applyNumberFormat="1" applyFont="1" applyFill="1" applyBorder="1" applyAlignment="1">
      <alignment vertical="center"/>
    </xf>
    <xf numFmtId="182" fontId="8" fillId="0" borderId="13" xfId="0" applyNumberFormat="1" applyFont="1" applyFill="1" applyBorder="1" applyAlignment="1">
      <alignment vertical="center"/>
    </xf>
    <xf numFmtId="41" fontId="8" fillId="0" borderId="13" xfId="0" applyNumberFormat="1" applyFont="1" applyFill="1" applyBorder="1" applyAlignment="1">
      <alignment vertical="center"/>
    </xf>
    <xf numFmtId="184" fontId="8" fillId="0" borderId="13" xfId="0" applyNumberFormat="1" applyFont="1" applyFill="1" applyBorder="1" applyAlignment="1">
      <alignment vertical="center"/>
    </xf>
    <xf numFmtId="0" fontId="4" fillId="0" borderId="0" xfId="0" applyFont="1" applyAlignment="1">
      <alignment vertical="center"/>
    </xf>
    <xf numFmtId="0" fontId="0" fillId="0" borderId="0" xfId="0" applyAlignment="1">
      <alignment vertical="center"/>
    </xf>
    <xf numFmtId="182" fontId="12" fillId="0" borderId="0" xfId="0" applyNumberFormat="1" applyFont="1" applyFill="1" applyBorder="1" applyAlignment="1">
      <alignment vertical="center"/>
    </xf>
    <xf numFmtId="0" fontId="8" fillId="0" borderId="0" xfId="0" applyFont="1" applyAlignment="1">
      <alignment horizontal="distributed" vertical="center"/>
    </xf>
    <xf numFmtId="0" fontId="12" fillId="0" borderId="0" xfId="0" applyFont="1" applyAlignment="1">
      <alignment vertical="center"/>
    </xf>
    <xf numFmtId="182" fontId="0" fillId="0" borderId="0" xfId="0" applyNumberFormat="1" applyFill="1" applyBorder="1" applyAlignment="1">
      <alignment vertical="center"/>
    </xf>
    <xf numFmtId="0" fontId="8" fillId="0" borderId="24"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26" xfId="0" applyFont="1" applyBorder="1" applyAlignment="1">
      <alignment horizontal="distributed" vertical="center" wrapText="1"/>
    </xf>
    <xf numFmtId="0" fontId="8" fillId="0" borderId="0" xfId="0" applyFont="1" applyAlignment="1">
      <alignment vertical="center" wrapText="1"/>
    </xf>
    <xf numFmtId="182" fontId="0" fillId="0" borderId="0" xfId="0" applyNumberFormat="1" applyFill="1" applyBorder="1" applyAlignment="1">
      <alignment vertical="center" wrapText="1"/>
    </xf>
    <xf numFmtId="182" fontId="12" fillId="0" borderId="14" xfId="0" applyNumberFormat="1" applyFont="1" applyFill="1" applyBorder="1" applyAlignment="1">
      <alignment vertical="center"/>
    </xf>
    <xf numFmtId="179" fontId="12" fillId="0" borderId="0" xfId="0" applyNumberFormat="1" applyFont="1" applyFill="1" applyBorder="1" applyAlignment="1">
      <alignment vertical="center"/>
    </xf>
    <xf numFmtId="179" fontId="8" fillId="0" borderId="0" xfId="0" applyNumberFormat="1" applyFont="1" applyFill="1" applyAlignment="1">
      <alignment vertical="center"/>
    </xf>
    <xf numFmtId="182" fontId="8" fillId="0" borderId="0" xfId="0" applyNumberFormat="1" applyFont="1" applyFill="1" applyAlignment="1">
      <alignment vertical="center"/>
    </xf>
    <xf numFmtId="179" fontId="8" fillId="0" borderId="13" xfId="0" applyNumberFormat="1" applyFont="1" applyFill="1" applyBorder="1" applyAlignment="1">
      <alignment vertical="center"/>
    </xf>
    <xf numFmtId="0" fontId="8" fillId="0" borderId="0" xfId="0" applyFont="1" applyFill="1" applyBorder="1" applyAlignment="1">
      <alignment vertical="center" wrapText="1"/>
    </xf>
    <xf numFmtId="0" fontId="18" fillId="0" borderId="0" xfId="0" applyFont="1" applyBorder="1" applyAlignment="1">
      <alignment vertical="center"/>
    </xf>
    <xf numFmtId="183" fontId="12" fillId="0" borderId="14" xfId="0" applyNumberFormat="1" applyFont="1" applyFill="1" applyBorder="1" applyAlignment="1">
      <alignment vertical="center"/>
    </xf>
    <xf numFmtId="183" fontId="12" fillId="0" borderId="0" xfId="0" applyNumberFormat="1" applyFont="1" applyFill="1" applyBorder="1" applyAlignment="1">
      <alignment vertical="center"/>
    </xf>
    <xf numFmtId="0" fontId="12" fillId="0" borderId="0" xfId="0" applyFont="1" applyBorder="1" applyAlignment="1">
      <alignment vertical="center"/>
    </xf>
    <xf numFmtId="183" fontId="8" fillId="0" borderId="14" xfId="0" applyNumberFormat="1" applyFont="1" applyFill="1" applyBorder="1" applyAlignment="1">
      <alignment horizontal="right" vertical="center"/>
    </xf>
    <xf numFmtId="183" fontId="8" fillId="0" borderId="0" xfId="0" applyNumberFormat="1" applyFont="1" applyFill="1" applyBorder="1" applyAlignment="1">
      <alignment vertical="center"/>
    </xf>
    <xf numFmtId="183" fontId="8" fillId="0" borderId="14" xfId="0" applyNumberFormat="1" applyFont="1" applyFill="1" applyBorder="1" applyAlignment="1">
      <alignment vertical="center"/>
    </xf>
    <xf numFmtId="0" fontId="8" fillId="0" borderId="0" xfId="0" applyFont="1" applyAlignment="1">
      <alignment vertical="center" shrinkToFit="1"/>
    </xf>
    <xf numFmtId="183" fontId="8" fillId="0" borderId="15" xfId="0" applyNumberFormat="1" applyFont="1" applyFill="1" applyBorder="1" applyAlignment="1">
      <alignment vertical="center"/>
    </xf>
    <xf numFmtId="183" fontId="8" fillId="0" borderId="13" xfId="0" applyNumberFormat="1" applyFont="1" applyFill="1" applyBorder="1" applyAlignment="1">
      <alignment vertical="center"/>
    </xf>
    <xf numFmtId="185" fontId="6" fillId="0" borderId="0" xfId="0" applyNumberFormat="1" applyFont="1" applyAlignment="1">
      <alignment vertical="center"/>
    </xf>
    <xf numFmtId="185" fontId="8" fillId="0" borderId="0" xfId="0" applyNumberFormat="1" applyFont="1" applyFill="1" applyAlignment="1">
      <alignment vertical="center"/>
    </xf>
    <xf numFmtId="185" fontId="16" fillId="0" borderId="0" xfId="0" applyNumberFormat="1" applyFont="1" applyAlignment="1">
      <alignment vertical="center"/>
    </xf>
    <xf numFmtId="185" fontId="7" fillId="0" borderId="0" xfId="0" applyNumberFormat="1" applyFont="1" applyFill="1" applyBorder="1" applyAlignment="1">
      <alignment horizontal="right" vertical="center"/>
    </xf>
    <xf numFmtId="185" fontId="16" fillId="0" borderId="0" xfId="0" applyNumberFormat="1" applyFont="1" applyBorder="1" applyAlignment="1">
      <alignment vertical="center"/>
    </xf>
    <xf numFmtId="185" fontId="0" fillId="0" borderId="0" xfId="0" applyNumberFormat="1" applyAlignment="1">
      <alignment horizontal="center" vertical="center" wrapText="1"/>
    </xf>
    <xf numFmtId="185" fontId="8" fillId="0" borderId="0" xfId="0" applyNumberFormat="1" applyFont="1" applyAlignment="1">
      <alignment horizontal="center" vertical="center" wrapText="1"/>
    </xf>
    <xf numFmtId="185" fontId="16" fillId="0" borderId="0" xfId="0" applyNumberFormat="1" applyFont="1" applyAlignment="1">
      <alignment horizontal="center" vertical="center" wrapText="1"/>
    </xf>
    <xf numFmtId="185" fontId="8" fillId="0" borderId="20" xfId="0" applyNumberFormat="1" applyFont="1" applyBorder="1" applyAlignment="1">
      <alignment horizontal="center" vertical="center" wrapText="1"/>
    </xf>
    <xf numFmtId="185" fontId="8" fillId="0" borderId="20" xfId="0" applyNumberFormat="1" applyFont="1" applyBorder="1" applyAlignment="1">
      <alignment horizontal="distributed" vertical="center" wrapText="1"/>
    </xf>
    <xf numFmtId="185" fontId="9" fillId="0" borderId="20" xfId="0" applyNumberFormat="1" applyFont="1" applyFill="1" applyBorder="1" applyAlignment="1">
      <alignment horizontal="distributed" vertical="center" wrapText="1"/>
    </xf>
    <xf numFmtId="185" fontId="16" fillId="0" borderId="22" xfId="0" applyNumberFormat="1" applyFont="1" applyBorder="1" applyAlignment="1">
      <alignment vertical="center"/>
    </xf>
    <xf numFmtId="185" fontId="8" fillId="0" borderId="23" xfId="0" applyNumberFormat="1" applyFont="1" applyBorder="1" applyAlignment="1">
      <alignment horizontal="left" vertical="center"/>
    </xf>
    <xf numFmtId="185" fontId="8" fillId="0" borderId="22" xfId="0" applyNumberFormat="1" applyFont="1" applyBorder="1" applyAlignment="1">
      <alignment horizontal="left" vertical="center"/>
    </xf>
    <xf numFmtId="185" fontId="9" fillId="0" borderId="22" xfId="0" applyNumberFormat="1" applyFont="1" applyFill="1" applyBorder="1" applyAlignment="1">
      <alignment horizontal="left" vertical="center"/>
    </xf>
    <xf numFmtId="185" fontId="8" fillId="0" borderId="0" xfId="0" applyNumberFormat="1" applyFont="1" applyAlignment="1">
      <alignment horizontal="left" vertical="center"/>
    </xf>
    <xf numFmtId="185" fontId="12" fillId="0" borderId="0" xfId="0" applyNumberFormat="1" applyFont="1" applyBorder="1" applyAlignment="1">
      <alignment vertical="center"/>
    </xf>
    <xf numFmtId="185" fontId="10" fillId="0" borderId="14" xfId="0" applyNumberFormat="1" applyFont="1" applyFill="1" applyBorder="1" applyAlignment="1">
      <alignment vertical="center"/>
    </xf>
    <xf numFmtId="185" fontId="10" fillId="0" borderId="0" xfId="0" applyNumberFormat="1" applyFont="1" applyFill="1" applyBorder="1" applyAlignment="1">
      <alignment vertical="center"/>
    </xf>
    <xf numFmtId="185" fontId="16" fillId="0" borderId="0" xfId="0" applyNumberFormat="1" applyFont="1" applyAlignment="1">
      <alignment horizontal="left" vertical="center"/>
    </xf>
    <xf numFmtId="185" fontId="9" fillId="0" borderId="14" xfId="0" applyNumberFormat="1" applyFont="1" applyFill="1" applyBorder="1" applyAlignment="1" quotePrefix="1">
      <alignment vertical="center"/>
    </xf>
    <xf numFmtId="185" fontId="9" fillId="0" borderId="0" xfId="0" applyNumberFormat="1" applyFont="1" applyFill="1" applyBorder="1" applyAlignment="1">
      <alignment vertical="center"/>
    </xf>
    <xf numFmtId="185" fontId="8" fillId="0" borderId="0" xfId="0" applyNumberFormat="1" applyFont="1" applyAlignment="1">
      <alignment vertical="center"/>
    </xf>
    <xf numFmtId="185" fontId="16" fillId="0" borderId="14" xfId="0" applyNumberFormat="1" applyFont="1" applyBorder="1" applyAlignment="1">
      <alignment vertical="center"/>
    </xf>
    <xf numFmtId="185" fontId="8" fillId="0" borderId="14" xfId="0" applyNumberFormat="1" applyFont="1" applyBorder="1" applyAlignment="1">
      <alignment horizontal="left" vertical="center"/>
    </xf>
    <xf numFmtId="185" fontId="8" fillId="0" borderId="0" xfId="0" applyNumberFormat="1" applyFont="1" applyBorder="1" applyAlignment="1">
      <alignment horizontal="left" vertical="center"/>
    </xf>
    <xf numFmtId="185" fontId="9" fillId="0" borderId="0" xfId="0" applyNumberFormat="1" applyFont="1" applyFill="1" applyBorder="1" applyAlignment="1">
      <alignment horizontal="left" vertical="center"/>
    </xf>
    <xf numFmtId="185" fontId="9" fillId="0" borderId="0" xfId="0" applyNumberFormat="1" applyFont="1" applyFill="1" applyBorder="1" applyAlignment="1">
      <alignment horizontal="center" vertical="center"/>
    </xf>
    <xf numFmtId="185" fontId="16" fillId="0" borderId="13" xfId="0" applyNumberFormat="1" applyFont="1" applyBorder="1" applyAlignment="1">
      <alignment vertical="center"/>
    </xf>
    <xf numFmtId="185" fontId="9" fillId="0" borderId="15" xfId="0" applyNumberFormat="1" applyFont="1" applyFill="1" applyBorder="1" applyAlignment="1" quotePrefix="1">
      <alignment vertical="center"/>
    </xf>
    <xf numFmtId="185" fontId="9" fillId="0" borderId="13" xfId="0" applyNumberFormat="1" applyFont="1" applyFill="1" applyBorder="1" applyAlignment="1">
      <alignment vertical="center"/>
    </xf>
    <xf numFmtId="185" fontId="8" fillId="0" borderId="0" xfId="0" applyNumberFormat="1" applyFont="1" applyBorder="1" applyAlignment="1">
      <alignment horizontal="center"/>
    </xf>
    <xf numFmtId="185" fontId="8" fillId="0" borderId="0" xfId="0" applyNumberFormat="1" applyFont="1" applyAlignment="1">
      <alignment/>
    </xf>
    <xf numFmtId="185" fontId="16" fillId="0" borderId="0" xfId="0" applyNumberFormat="1" applyFont="1" applyBorder="1" applyAlignment="1">
      <alignment/>
    </xf>
    <xf numFmtId="185" fontId="16" fillId="0" borderId="0" xfId="0" applyNumberFormat="1" applyFont="1" applyAlignment="1">
      <alignment/>
    </xf>
    <xf numFmtId="185" fontId="7" fillId="0" borderId="0" xfId="69" applyNumberFormat="1" applyFont="1" applyFill="1" applyAlignment="1">
      <alignment vertical="center"/>
      <protection/>
    </xf>
    <xf numFmtId="0" fontId="0" fillId="0" borderId="0" xfId="0"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xf>
    <xf numFmtId="0" fontId="19" fillId="0" borderId="0" xfId="0" applyFont="1" applyAlignment="1">
      <alignment vertical="center"/>
    </xf>
    <xf numFmtId="0" fontId="6" fillId="0" borderId="27" xfId="0" applyNumberFormat="1" applyFont="1" applyFill="1" applyBorder="1" applyAlignment="1">
      <alignment horizontal="center" vertical="center" wrapText="1"/>
    </xf>
    <xf numFmtId="0" fontId="22" fillId="0" borderId="28" xfId="0" applyNumberFormat="1" applyFont="1" applyFill="1" applyBorder="1" applyAlignment="1">
      <alignment horizontal="center" vertical="center"/>
    </xf>
    <xf numFmtId="0" fontId="24" fillId="0" borderId="0" xfId="0" applyFont="1" applyAlignment="1">
      <alignment horizontal="center" wrapText="1"/>
    </xf>
    <xf numFmtId="0" fontId="0" fillId="0" borderId="0" xfId="0" applyAlignment="1">
      <alignment wrapText="1"/>
    </xf>
    <xf numFmtId="0" fontId="12" fillId="0" borderId="0" xfId="0" applyFont="1" applyAlignment="1">
      <alignment horizontal="justify" wrapText="1"/>
    </xf>
    <xf numFmtId="0" fontId="25" fillId="0" borderId="0" xfId="0" applyFont="1" applyAlignment="1">
      <alignment horizontal="justify" wrapText="1"/>
    </xf>
    <xf numFmtId="0" fontId="8" fillId="0" borderId="0" xfId="0" applyFont="1" applyAlignment="1">
      <alignment horizontal="justify" wrapText="1"/>
    </xf>
    <xf numFmtId="0" fontId="9" fillId="0" borderId="0" xfId="0" applyFont="1" applyAlignment="1">
      <alignment horizontal="justify" wrapText="1"/>
    </xf>
    <xf numFmtId="0" fontId="22" fillId="0" borderId="29" xfId="0" applyNumberFormat="1" applyFont="1" applyFill="1" applyBorder="1" applyAlignment="1">
      <alignment horizontal="center" vertical="center"/>
    </xf>
    <xf numFmtId="186" fontId="0" fillId="0" borderId="30" xfId="43" applyNumberFormat="1" applyFont="1" applyFill="1" applyBorder="1" applyAlignment="1" applyProtection="1">
      <alignment vertical="center" wrapText="1"/>
      <protection/>
    </xf>
    <xf numFmtId="186" fontId="0" fillId="0" borderId="18" xfId="43" applyNumberFormat="1" applyFont="1" applyFill="1" applyBorder="1" applyAlignment="1" applyProtection="1">
      <alignment vertical="center" wrapText="1"/>
      <protection/>
    </xf>
    <xf numFmtId="186" fontId="0" fillId="0" borderId="20" xfId="43" applyNumberFormat="1" applyFont="1" applyFill="1" applyBorder="1" applyAlignment="1" applyProtection="1">
      <alignment vertical="center" wrapText="1"/>
      <protection/>
    </xf>
    <xf numFmtId="177" fontId="9" fillId="0" borderId="13" xfId="0" applyNumberFormat="1" applyFont="1" applyFill="1" applyBorder="1" applyAlignment="1">
      <alignment horizontal="right" vertical="center"/>
    </xf>
    <xf numFmtId="177" fontId="28" fillId="0" borderId="0" xfId="69" applyNumberFormat="1" applyFont="1" applyFill="1" applyAlignment="1">
      <alignment vertical="center"/>
      <protection/>
    </xf>
    <xf numFmtId="0" fontId="8" fillId="0" borderId="31" xfId="0" applyFont="1" applyBorder="1" applyAlignment="1">
      <alignment horizontal="center" vertical="center"/>
    </xf>
    <xf numFmtId="0" fontId="8" fillId="0" borderId="11" xfId="0" applyFont="1" applyBorder="1" applyAlignment="1">
      <alignment horizontal="center" vertical="center"/>
    </xf>
    <xf numFmtId="201" fontId="12" fillId="0" borderId="22" xfId="0" applyNumberFormat="1" applyFont="1" applyFill="1" applyBorder="1" applyAlignment="1">
      <alignment vertical="center"/>
    </xf>
    <xf numFmtId="0" fontId="8" fillId="0" borderId="32"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vertical="center" wrapText="1"/>
    </xf>
    <xf numFmtId="41" fontId="8" fillId="0" borderId="0" xfId="0" applyNumberFormat="1" applyFont="1" applyFill="1" applyBorder="1" applyAlignment="1">
      <alignment horizontal="right" vertical="center"/>
    </xf>
    <xf numFmtId="0" fontId="8" fillId="0" borderId="13" xfId="0" applyFont="1" applyBorder="1" applyAlignment="1">
      <alignment horizontal="center" vertical="center"/>
    </xf>
    <xf numFmtId="182" fontId="8" fillId="0" borderId="15" xfId="0" applyNumberFormat="1" applyFont="1" applyFill="1" applyBorder="1" applyAlignment="1">
      <alignment/>
    </xf>
    <xf numFmtId="182" fontId="8" fillId="0" borderId="13" xfId="0" applyNumberFormat="1" applyFont="1" applyFill="1" applyBorder="1" applyAlignment="1">
      <alignment/>
    </xf>
    <xf numFmtId="182" fontId="8" fillId="0" borderId="23" xfId="0" applyNumberFormat="1" applyFont="1" applyBorder="1" applyAlignment="1">
      <alignment vertical="center"/>
    </xf>
    <xf numFmtId="182" fontId="8" fillId="0" borderId="14" xfId="0" applyNumberFormat="1" applyFont="1" applyBorder="1" applyAlignment="1">
      <alignment vertical="center"/>
    </xf>
    <xf numFmtId="182" fontId="8" fillId="0" borderId="22" xfId="0" applyNumberFormat="1" applyFont="1" applyFill="1" applyBorder="1" applyAlignment="1">
      <alignment vertical="center"/>
    </xf>
    <xf numFmtId="41" fontId="8" fillId="0" borderId="22" xfId="0" applyNumberFormat="1" applyFont="1" applyFill="1" applyBorder="1" applyAlignment="1">
      <alignment horizontal="right" vertical="center"/>
    </xf>
    <xf numFmtId="41" fontId="8" fillId="0" borderId="13" xfId="0" applyNumberFormat="1" applyFont="1" applyFill="1" applyBorder="1" applyAlignment="1">
      <alignment horizontal="right"/>
    </xf>
    <xf numFmtId="0" fontId="8" fillId="0" borderId="28" xfId="0" applyFont="1" applyBorder="1" applyAlignment="1">
      <alignment horizontal="center" vertical="center" wrapText="1"/>
    </xf>
    <xf numFmtId="176" fontId="8" fillId="0" borderId="13" xfId="0" applyNumberFormat="1" applyFont="1" applyFill="1" applyBorder="1" applyAlignment="1">
      <alignment horizontal="center" vertical="center"/>
    </xf>
    <xf numFmtId="178" fontId="9" fillId="0" borderId="13" xfId="0" applyNumberFormat="1" applyFont="1" applyFill="1" applyBorder="1" applyAlignment="1">
      <alignment vertical="center"/>
    </xf>
    <xf numFmtId="201" fontId="8" fillId="0" borderId="0" xfId="0" applyNumberFormat="1" applyFont="1" applyFill="1" applyBorder="1" applyAlignment="1">
      <alignment vertical="center"/>
    </xf>
    <xf numFmtId="201" fontId="8" fillId="0" borderId="0" xfId="0" applyNumberFormat="1" applyFont="1" applyFill="1" applyBorder="1" applyAlignment="1">
      <alignment horizontal="left" vertical="center" indent="2"/>
    </xf>
    <xf numFmtId="0" fontId="22" fillId="0" borderId="33" xfId="0" applyNumberFormat="1" applyFont="1" applyFill="1" applyBorder="1" applyAlignment="1">
      <alignment horizontal="center" vertical="center"/>
    </xf>
    <xf numFmtId="0" fontId="9"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horizontal="justify" vertical="top"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8" xfId="0" applyFont="1" applyBorder="1" applyAlignment="1">
      <alignment horizontal="center" vertical="center"/>
    </xf>
    <xf numFmtId="0" fontId="8" fillId="0" borderId="0" xfId="0" applyFont="1" applyAlignment="1">
      <alignment vertical="top" wrapText="1"/>
    </xf>
    <xf numFmtId="186" fontId="6" fillId="0" borderId="26" xfId="43" applyNumberFormat="1" applyFont="1" applyFill="1" applyBorder="1" applyAlignment="1" applyProtection="1">
      <alignment vertical="center"/>
      <protection/>
    </xf>
    <xf numFmtId="0" fontId="22" fillId="0" borderId="27" xfId="0" applyNumberFormat="1" applyFont="1" applyFill="1" applyBorder="1" applyAlignment="1">
      <alignment horizontal="center" vertical="center"/>
    </xf>
    <xf numFmtId="204" fontId="8" fillId="0" borderId="0" xfId="0" applyNumberFormat="1" applyFont="1" applyAlignment="1">
      <alignment horizontal="justify" wrapText="1"/>
    </xf>
    <xf numFmtId="0" fontId="26" fillId="0" borderId="0" xfId="0" applyFont="1" applyAlignment="1">
      <alignment horizontal="justify" wrapText="1"/>
    </xf>
    <xf numFmtId="205" fontId="8" fillId="0" borderId="0" xfId="0" applyNumberFormat="1" applyFont="1" applyAlignment="1">
      <alignment vertical="center"/>
    </xf>
    <xf numFmtId="205" fontId="8" fillId="0" borderId="0" xfId="0" applyNumberFormat="1" applyFont="1" applyAlignment="1">
      <alignment horizontal="center" vertical="center"/>
    </xf>
    <xf numFmtId="205" fontId="8" fillId="0" borderId="0" xfId="0" applyNumberFormat="1" applyFont="1" applyAlignment="1">
      <alignment horizontal="left" vertical="center"/>
    </xf>
    <xf numFmtId="205" fontId="32" fillId="0" borderId="0" xfId="0" applyNumberFormat="1" applyFont="1" applyAlignment="1">
      <alignment vertical="center"/>
    </xf>
    <xf numFmtId="205" fontId="8" fillId="0" borderId="0" xfId="0" applyNumberFormat="1" applyFont="1" applyAlignment="1">
      <alignment horizontal="right" vertical="center"/>
    </xf>
    <xf numFmtId="205" fontId="32" fillId="0" borderId="0" xfId="0" applyNumberFormat="1" applyFont="1" applyAlignment="1">
      <alignment horizontal="right" vertical="center"/>
    </xf>
    <xf numFmtId="205" fontId="18" fillId="0" borderId="0" xfId="0" applyNumberFormat="1" applyFont="1" applyAlignment="1">
      <alignment vertical="center"/>
    </xf>
    <xf numFmtId="205" fontId="18" fillId="0" borderId="0" xfId="0" applyNumberFormat="1" applyFont="1" applyAlignment="1">
      <alignment horizontal="center" vertical="center"/>
    </xf>
    <xf numFmtId="205" fontId="18" fillId="0" borderId="0" xfId="0" applyNumberFormat="1" applyFont="1" applyAlignment="1">
      <alignment horizontal="right" vertical="center"/>
    </xf>
    <xf numFmtId="205" fontId="18" fillId="0" borderId="0" xfId="0" applyNumberFormat="1" applyFont="1" applyAlignment="1">
      <alignment horizontal="left" vertical="center"/>
    </xf>
    <xf numFmtId="205" fontId="32" fillId="0" borderId="0" xfId="0" applyNumberFormat="1" applyFont="1" applyAlignment="1">
      <alignment horizontal="left" vertical="center"/>
    </xf>
    <xf numFmtId="205" fontId="18" fillId="0" borderId="0" xfId="0" applyNumberFormat="1" applyFont="1" applyAlignment="1" quotePrefix="1">
      <alignment horizontal="left" vertical="center"/>
    </xf>
    <xf numFmtId="205" fontId="8" fillId="0" borderId="0" xfId="0" applyNumberFormat="1" applyFont="1" applyAlignment="1" quotePrefix="1">
      <alignment horizontal="left" vertical="center"/>
    </xf>
    <xf numFmtId="205" fontId="8" fillId="0" borderId="13" xfId="0" applyNumberFormat="1" applyFont="1" applyBorder="1" applyAlignment="1">
      <alignment horizontal="right" vertical="center"/>
    </xf>
    <xf numFmtId="205" fontId="8" fillId="0" borderId="13" xfId="62" applyNumberFormat="1" applyFont="1" applyBorder="1" applyAlignment="1">
      <alignment horizontal="right" vertical="center"/>
      <protection/>
    </xf>
    <xf numFmtId="205" fontId="8" fillId="0" borderId="13" xfId="62" applyNumberFormat="1" applyFont="1" applyBorder="1" applyAlignment="1">
      <alignment vertical="center"/>
      <protection/>
    </xf>
    <xf numFmtId="205" fontId="8" fillId="0" borderId="13" xfId="0" applyNumberFormat="1" applyFont="1" applyBorder="1" applyAlignment="1">
      <alignment vertical="center"/>
    </xf>
    <xf numFmtId="205" fontId="8" fillId="0" borderId="15" xfId="0" applyNumberFormat="1" applyFont="1" applyBorder="1" applyAlignment="1">
      <alignment vertical="center"/>
    </xf>
    <xf numFmtId="205" fontId="11" fillId="0" borderId="13" xfId="62" applyNumberFormat="1" applyFont="1" applyBorder="1" applyAlignment="1">
      <alignment horizontal="left" vertical="center"/>
      <protection/>
    </xf>
    <xf numFmtId="205" fontId="11" fillId="0" borderId="13" xfId="0" applyNumberFormat="1" applyFont="1" applyBorder="1" applyAlignment="1">
      <alignment horizontal="center" vertical="center"/>
    </xf>
    <xf numFmtId="205" fontId="8" fillId="0" borderId="13" xfId="62" applyNumberFormat="1" applyFont="1" applyBorder="1" applyAlignment="1">
      <alignment horizontal="center" vertical="center"/>
      <protection/>
    </xf>
    <xf numFmtId="205" fontId="8" fillId="0" borderId="0" xfId="0" applyNumberFormat="1" applyFont="1" applyBorder="1" applyAlignment="1">
      <alignment horizontal="right" vertical="center"/>
    </xf>
    <xf numFmtId="205" fontId="8" fillId="0" borderId="0" xfId="62" applyNumberFormat="1" applyFont="1" applyBorder="1" applyAlignment="1">
      <alignment horizontal="right" vertical="center"/>
      <protection/>
    </xf>
    <xf numFmtId="205" fontId="8" fillId="0" borderId="0" xfId="62" applyNumberFormat="1" applyFont="1" applyBorder="1" applyAlignment="1">
      <alignment vertical="center"/>
      <protection/>
    </xf>
    <xf numFmtId="205" fontId="8" fillId="0" borderId="0" xfId="0" applyNumberFormat="1" applyFont="1" applyBorder="1" applyAlignment="1">
      <alignment vertical="center"/>
    </xf>
    <xf numFmtId="205" fontId="8" fillId="0" borderId="14" xfId="0" applyNumberFormat="1" applyFont="1" applyBorder="1" applyAlignment="1">
      <alignment vertical="center"/>
    </xf>
    <xf numFmtId="205" fontId="11" fillId="0" borderId="0" xfId="62" applyNumberFormat="1" applyFont="1" applyBorder="1" applyAlignment="1">
      <alignment horizontal="left" vertical="center"/>
      <protection/>
    </xf>
    <xf numFmtId="205" fontId="11" fillId="0" borderId="0" xfId="0" applyNumberFormat="1" applyFont="1" applyAlignment="1">
      <alignment horizontal="center" vertical="center"/>
    </xf>
    <xf numFmtId="205" fontId="8" fillId="0" borderId="0" xfId="62" applyNumberFormat="1" applyFont="1" applyAlignment="1">
      <alignment horizontal="center" vertical="center"/>
      <protection/>
    </xf>
    <xf numFmtId="205" fontId="12" fillId="0" borderId="0" xfId="0" applyNumberFormat="1" applyFont="1" applyAlignment="1">
      <alignment horizontal="right" vertical="center"/>
    </xf>
    <xf numFmtId="205" fontId="12" fillId="0" borderId="0" xfId="0" applyNumberFormat="1" applyFont="1" applyBorder="1" applyAlignment="1">
      <alignment horizontal="right" vertical="center"/>
    </xf>
    <xf numFmtId="205" fontId="12" fillId="0" borderId="0" xfId="62" applyNumberFormat="1" applyFont="1" applyBorder="1" applyAlignment="1">
      <alignment horizontal="right" vertical="center"/>
      <protection/>
    </xf>
    <xf numFmtId="205" fontId="12" fillId="0" borderId="0" xfId="62" applyNumberFormat="1" applyFont="1" applyBorder="1" applyAlignment="1">
      <alignment vertical="center"/>
      <protection/>
    </xf>
    <xf numFmtId="205" fontId="12" fillId="0" borderId="0" xfId="0" applyNumberFormat="1" applyFont="1" applyBorder="1" applyAlignment="1">
      <alignment vertical="center"/>
    </xf>
    <xf numFmtId="205" fontId="12" fillId="0" borderId="14" xfId="0" applyNumberFormat="1" applyFont="1" applyBorder="1" applyAlignment="1">
      <alignment vertical="center"/>
    </xf>
    <xf numFmtId="205" fontId="34" fillId="0" borderId="0" xfId="0" applyNumberFormat="1" applyFont="1" applyBorder="1" applyAlignment="1" quotePrefix="1">
      <alignment horizontal="left" vertical="center"/>
    </xf>
    <xf numFmtId="205" fontId="32" fillId="0" borderId="0" xfId="0" applyNumberFormat="1" applyFont="1" applyAlignment="1">
      <alignment horizontal="center" vertical="center"/>
    </xf>
    <xf numFmtId="205" fontId="34" fillId="0" borderId="0" xfId="62" applyNumberFormat="1" applyFont="1" applyAlignment="1">
      <alignment horizontal="center" vertical="center"/>
      <protection/>
    </xf>
    <xf numFmtId="205" fontId="11" fillId="0" borderId="0" xfId="62" applyNumberFormat="1" applyFont="1" applyAlignment="1">
      <alignment horizontal="left" vertical="center"/>
      <protection/>
    </xf>
    <xf numFmtId="205" fontId="12" fillId="0" borderId="0" xfId="0" applyNumberFormat="1" applyFont="1" applyAlignment="1">
      <alignment vertical="center"/>
    </xf>
    <xf numFmtId="205" fontId="34" fillId="0" borderId="0" xfId="0" applyNumberFormat="1" applyFont="1" applyAlignment="1" quotePrefix="1">
      <alignment horizontal="left" vertical="center"/>
    </xf>
    <xf numFmtId="205" fontId="12" fillId="0" borderId="14" xfId="0" applyNumberFormat="1" applyFont="1" applyBorder="1" applyAlignment="1">
      <alignment horizontal="right" vertical="center"/>
    </xf>
    <xf numFmtId="205" fontId="16" fillId="0" borderId="0" xfId="62" applyNumberFormat="1" applyFont="1" applyBorder="1" applyAlignment="1">
      <alignment vertical="center"/>
      <protection/>
    </xf>
    <xf numFmtId="205" fontId="18" fillId="0" borderId="0" xfId="62" applyNumberFormat="1" applyFont="1" applyBorder="1" applyAlignment="1">
      <alignment horizontal="center" vertical="center"/>
      <protection/>
    </xf>
    <xf numFmtId="205" fontId="11" fillId="0" borderId="0" xfId="0" applyNumberFormat="1" applyFont="1" applyBorder="1" applyAlignment="1">
      <alignment horizontal="center" vertical="center"/>
    </xf>
    <xf numFmtId="205" fontId="8" fillId="0" borderId="14" xfId="0" applyNumberFormat="1" applyFont="1" applyBorder="1" applyAlignment="1">
      <alignment horizontal="right" vertical="center"/>
    </xf>
    <xf numFmtId="205" fontId="8" fillId="0" borderId="0" xfId="0" applyNumberFormat="1" applyFont="1" applyFill="1" applyAlignment="1">
      <alignment vertical="center"/>
    </xf>
    <xf numFmtId="205" fontId="12" fillId="0" borderId="0" xfId="0" applyNumberFormat="1" applyFont="1" applyFill="1" applyBorder="1" applyAlignment="1">
      <alignment vertical="center"/>
    </xf>
    <xf numFmtId="205" fontId="12" fillId="0" borderId="0" xfId="62" applyNumberFormat="1" applyFont="1" applyFill="1" applyBorder="1" applyAlignment="1">
      <alignment vertical="center"/>
      <protection/>
    </xf>
    <xf numFmtId="205" fontId="12" fillId="0" borderId="14" xfId="0" applyNumberFormat="1" applyFont="1" applyFill="1" applyBorder="1" applyAlignment="1">
      <alignment vertical="center"/>
    </xf>
    <xf numFmtId="205" fontId="34" fillId="0" borderId="0" xfId="62" applyNumberFormat="1" applyFont="1" applyFill="1" applyAlignment="1">
      <alignment horizontal="center" vertical="center"/>
      <protection/>
    </xf>
    <xf numFmtId="205" fontId="11" fillId="0" borderId="0" xfId="0" applyNumberFormat="1" applyFont="1" applyAlignment="1">
      <alignment horizontal="left" vertical="center"/>
    </xf>
    <xf numFmtId="205" fontId="11" fillId="0" borderId="0" xfId="0" applyNumberFormat="1" applyFont="1" applyBorder="1" applyAlignment="1">
      <alignment horizontal="left" vertical="center"/>
    </xf>
    <xf numFmtId="205" fontId="34" fillId="0" borderId="0" xfId="0" applyNumberFormat="1" applyFont="1" applyAlignment="1">
      <alignment horizontal="center" vertical="center"/>
    </xf>
    <xf numFmtId="205" fontId="34" fillId="0" borderId="0" xfId="0" applyNumberFormat="1" applyFont="1" applyBorder="1" applyAlignment="1">
      <alignment horizontal="left" vertical="center"/>
    </xf>
    <xf numFmtId="205" fontId="12" fillId="0" borderId="0" xfId="0" applyNumberFormat="1" applyFont="1" applyAlignment="1">
      <alignment horizontal="center" vertical="center"/>
    </xf>
    <xf numFmtId="205" fontId="8" fillId="0" borderId="0" xfId="0" applyNumberFormat="1" applyFont="1" applyAlignment="1" quotePrefix="1">
      <alignment horizontal="right" vertical="center"/>
    </xf>
    <xf numFmtId="205" fontId="11" fillId="0" borderId="0" xfId="0" applyNumberFormat="1" applyFont="1" applyAlignment="1" quotePrefix="1">
      <alignment horizontal="center" vertical="center"/>
    </xf>
    <xf numFmtId="205" fontId="11" fillId="0" borderId="0" xfId="0" applyNumberFormat="1" applyFont="1" applyAlignment="1" quotePrefix="1">
      <alignment horizontal="left" vertical="center"/>
    </xf>
    <xf numFmtId="205" fontId="8" fillId="0" borderId="0" xfId="0" applyNumberFormat="1" applyFont="1" applyBorder="1" applyAlignment="1" quotePrefix="1">
      <alignment horizontal="right" vertical="center"/>
    </xf>
    <xf numFmtId="205" fontId="11" fillId="0" borderId="0" xfId="0" applyNumberFormat="1" applyFont="1" applyBorder="1" applyAlignment="1" quotePrefix="1">
      <alignment horizontal="center" vertical="center"/>
    </xf>
    <xf numFmtId="205" fontId="12" fillId="0" borderId="35" xfId="62" applyNumberFormat="1" applyFont="1" applyBorder="1" applyAlignment="1">
      <alignment vertical="center"/>
      <protection/>
    </xf>
    <xf numFmtId="205" fontId="12" fillId="0" borderId="35" xfId="0" applyNumberFormat="1" applyFont="1" applyBorder="1" applyAlignment="1">
      <alignment vertical="center"/>
    </xf>
    <xf numFmtId="205" fontId="12" fillId="0" borderId="36" xfId="0" applyNumberFormat="1" applyFont="1" applyBorder="1" applyAlignment="1">
      <alignment vertical="center"/>
    </xf>
    <xf numFmtId="205" fontId="34" fillId="0" borderId="35" xfId="0" applyNumberFormat="1" applyFont="1" applyBorder="1" applyAlignment="1" quotePrefix="1">
      <alignment horizontal="left" vertical="center"/>
    </xf>
    <xf numFmtId="205" fontId="8" fillId="0" borderId="30" xfId="0" applyNumberFormat="1" applyFont="1" applyBorder="1" applyAlignment="1">
      <alignment horizontal="center" vertical="center"/>
    </xf>
    <xf numFmtId="205" fontId="8" fillId="0" borderId="18" xfId="0" applyNumberFormat="1" applyFont="1" applyBorder="1" applyAlignment="1">
      <alignment horizontal="center" vertical="center"/>
    </xf>
    <xf numFmtId="205" fontId="8" fillId="0" borderId="10" xfId="62" applyNumberFormat="1" applyFont="1" applyBorder="1" applyAlignment="1">
      <alignment horizontal="center" vertical="center"/>
      <protection/>
    </xf>
    <xf numFmtId="205" fontId="8" fillId="0" borderId="30" xfId="62" applyNumberFormat="1" applyFont="1" applyBorder="1" applyAlignment="1">
      <alignment horizontal="center" vertical="center"/>
      <protection/>
    </xf>
    <xf numFmtId="205" fontId="8" fillId="0" borderId="37" xfId="62" applyNumberFormat="1" applyFont="1" applyBorder="1" applyAlignment="1">
      <alignment horizontal="center" vertical="center"/>
      <protection/>
    </xf>
    <xf numFmtId="205" fontId="8" fillId="0" borderId="10" xfId="0" applyNumberFormat="1" applyFont="1" applyBorder="1" applyAlignment="1">
      <alignment horizontal="center" vertical="center"/>
    </xf>
    <xf numFmtId="205" fontId="8" fillId="0" borderId="13" xfId="0" applyNumberFormat="1" applyFont="1" applyBorder="1" applyAlignment="1">
      <alignment horizontal="center" vertical="center"/>
    </xf>
    <xf numFmtId="205" fontId="8" fillId="0" borderId="0" xfId="62" applyNumberFormat="1" applyFont="1" applyAlignment="1">
      <alignment vertical="center"/>
      <protection/>
    </xf>
    <xf numFmtId="205" fontId="8" fillId="0" borderId="13" xfId="62" applyNumberFormat="1" applyFont="1" applyBorder="1" applyAlignment="1">
      <alignment horizontal="centerContinuous" vertical="center"/>
      <protection/>
    </xf>
    <xf numFmtId="205" fontId="8" fillId="0" borderId="13" xfId="0" applyNumberFormat="1" applyFont="1" applyBorder="1" applyAlignment="1">
      <alignment horizontal="centerContinuous" vertical="center"/>
    </xf>
    <xf numFmtId="205" fontId="21" fillId="0" borderId="0" xfId="43" applyNumberFormat="1" applyFont="1" applyAlignment="1" applyProtection="1">
      <alignment horizontal="left" vertical="center"/>
      <protection/>
    </xf>
    <xf numFmtId="205" fontId="8" fillId="0" borderId="0" xfId="62" applyNumberFormat="1" applyFont="1" applyAlignment="1">
      <alignment horizontal="right" vertical="center"/>
      <protection/>
    </xf>
    <xf numFmtId="205" fontId="4" fillId="0" borderId="0" xfId="0" applyNumberFormat="1" applyFont="1" applyAlignment="1">
      <alignment vertical="center"/>
    </xf>
    <xf numFmtId="186" fontId="6" fillId="0" borderId="20" xfId="43" applyNumberFormat="1" applyFont="1" applyFill="1" applyBorder="1" applyAlignment="1" applyProtection="1">
      <alignment vertical="center"/>
      <protection/>
    </xf>
    <xf numFmtId="0" fontId="22" fillId="0" borderId="38" xfId="0" applyNumberFormat="1" applyFont="1" applyFill="1" applyBorder="1" applyAlignment="1">
      <alignment horizontal="center" vertical="center"/>
    </xf>
    <xf numFmtId="186" fontId="6" fillId="0" borderId="30" xfId="43" applyNumberFormat="1" applyFont="1" applyFill="1" applyBorder="1" applyAlignment="1" applyProtection="1">
      <alignment vertical="center"/>
      <protection/>
    </xf>
    <xf numFmtId="0" fontId="22" fillId="0" borderId="39" xfId="0" applyNumberFormat="1" applyFont="1" applyFill="1" applyBorder="1" applyAlignment="1">
      <alignment horizontal="center" vertical="center"/>
    </xf>
    <xf numFmtId="0" fontId="8" fillId="0" borderId="0" xfId="0" applyFont="1" applyAlignment="1">
      <alignment horizontal="justify"/>
    </xf>
    <xf numFmtId="0" fontId="12" fillId="0" borderId="0" xfId="0" applyFont="1" applyAlignment="1">
      <alignment horizontal="justify"/>
    </xf>
    <xf numFmtId="49" fontId="8" fillId="0" borderId="0" xfId="0" applyNumberFormat="1" applyFont="1" applyAlignment="1">
      <alignment horizontal="left"/>
    </xf>
    <xf numFmtId="0" fontId="11" fillId="0" borderId="0" xfId="0" applyFont="1" applyAlignment="1">
      <alignment wrapText="1"/>
    </xf>
    <xf numFmtId="0" fontId="8" fillId="0" borderId="0" xfId="0" applyFont="1" applyAlignment="1">
      <alignment wrapText="1"/>
    </xf>
    <xf numFmtId="0" fontId="25" fillId="0" borderId="0" xfId="0" applyFont="1" applyAlignment="1">
      <alignment horizontal="justify"/>
    </xf>
    <xf numFmtId="0" fontId="18" fillId="0" borderId="0" xfId="0" applyFont="1" applyAlignment="1">
      <alignment horizontal="justify"/>
    </xf>
    <xf numFmtId="0" fontId="24" fillId="0" borderId="0" xfId="0" applyFont="1" applyAlignment="1">
      <alignment horizontal="center"/>
    </xf>
    <xf numFmtId="0" fontId="35" fillId="0" borderId="0" xfId="82" applyFont="1" applyBorder="1" applyAlignment="1">
      <alignment vertical="center"/>
      <protection/>
    </xf>
    <xf numFmtId="49" fontId="36" fillId="0" borderId="0" xfId="82" applyNumberFormat="1" applyFont="1" applyBorder="1" applyAlignment="1">
      <alignment vertical="center"/>
      <protection/>
    </xf>
    <xf numFmtId="49" fontId="36" fillId="0" borderId="0" xfId="82" applyNumberFormat="1" applyFont="1" applyBorder="1" applyAlignment="1">
      <alignment horizontal="center" vertical="center"/>
      <protection/>
    </xf>
    <xf numFmtId="205" fontId="8" fillId="0" borderId="0" xfId="82" applyNumberFormat="1" applyFont="1" applyBorder="1" applyAlignment="1">
      <alignment horizontal="right" vertical="top"/>
      <protection/>
    </xf>
    <xf numFmtId="49" fontId="8" fillId="0" borderId="0" xfId="0" applyNumberFormat="1" applyFont="1" applyBorder="1" applyAlignment="1">
      <alignment vertical="center" wrapText="1"/>
    </xf>
    <xf numFmtId="0" fontId="8" fillId="0" borderId="0" xfId="0" applyFont="1" applyAlignment="1">
      <alignment horizontal="left" vertical="top"/>
    </xf>
    <xf numFmtId="0" fontId="9" fillId="0" borderId="0" xfId="0" applyFont="1" applyBorder="1" applyAlignment="1">
      <alignment horizontal="left" vertical="top" wrapText="1"/>
    </xf>
    <xf numFmtId="0" fontId="9" fillId="0" borderId="14" xfId="70" applyFont="1" applyFill="1" applyBorder="1" applyAlignment="1">
      <alignment horizontal="left" vertical="top" wrapText="1"/>
      <protection/>
    </xf>
    <xf numFmtId="49" fontId="37" fillId="0" borderId="0" xfId="0" applyNumberFormat="1" applyFont="1" applyBorder="1" applyAlignment="1">
      <alignment vertical="center" wrapText="1"/>
    </xf>
    <xf numFmtId="0" fontId="9" fillId="0" borderId="0" xfId="70" applyFont="1" applyFill="1" applyBorder="1" applyAlignment="1">
      <alignment horizontal="left" vertical="top"/>
      <protection/>
    </xf>
    <xf numFmtId="0" fontId="28" fillId="0" borderId="0" xfId="70" applyFont="1" applyFill="1" applyBorder="1" applyAlignment="1">
      <alignment horizontal="left" vertical="top"/>
      <protection/>
    </xf>
    <xf numFmtId="205" fontId="12" fillId="0" borderId="0" xfId="82" applyNumberFormat="1" applyFont="1" applyBorder="1" applyAlignment="1">
      <alignment horizontal="right" vertical="top"/>
      <protection/>
    </xf>
    <xf numFmtId="0" fontId="12" fillId="0" borderId="0" xfId="0" applyFont="1" applyAlignment="1">
      <alignment/>
    </xf>
    <xf numFmtId="0" fontId="10" fillId="0" borderId="0" xfId="70" applyFont="1" applyFill="1" applyBorder="1" applyAlignment="1">
      <alignment horizontal="left" vertical="top"/>
      <protection/>
    </xf>
    <xf numFmtId="0" fontId="10" fillId="0" borderId="14" xfId="70" applyFont="1" applyFill="1" applyBorder="1" applyAlignment="1">
      <alignment horizontal="left" vertical="top" wrapText="1"/>
      <protection/>
    </xf>
    <xf numFmtId="49" fontId="8" fillId="0" borderId="0" xfId="82" applyNumberFormat="1" applyFont="1" applyBorder="1" applyAlignment="1">
      <alignment vertical="top"/>
      <protection/>
    </xf>
    <xf numFmtId="49" fontId="8" fillId="0" borderId="14" xfId="82" applyNumberFormat="1" applyFont="1" applyBorder="1" applyAlignment="1">
      <alignment horizontal="left" vertical="top"/>
      <protection/>
    </xf>
    <xf numFmtId="0" fontId="38" fillId="0" borderId="14" xfId="70" applyFont="1" applyFill="1" applyBorder="1" applyAlignment="1">
      <alignment horizontal="left" vertical="top"/>
      <protection/>
    </xf>
    <xf numFmtId="0" fontId="10" fillId="0" borderId="14" xfId="70" applyFont="1" applyFill="1" applyBorder="1" applyAlignment="1">
      <alignment horizontal="left" vertical="top"/>
      <protection/>
    </xf>
    <xf numFmtId="0" fontId="9" fillId="0" borderId="14" xfId="70" applyFont="1" applyFill="1" applyBorder="1" applyAlignment="1">
      <alignment horizontal="left" vertical="top"/>
      <protection/>
    </xf>
    <xf numFmtId="0" fontId="28" fillId="0" borderId="14" xfId="70" applyFont="1" applyFill="1" applyBorder="1" applyAlignment="1">
      <alignment horizontal="left" vertical="top"/>
      <protection/>
    </xf>
    <xf numFmtId="0" fontId="38" fillId="0" borderId="0" xfId="70" applyFont="1" applyFill="1" applyBorder="1" applyAlignment="1">
      <alignment horizontal="left" vertical="top"/>
      <protection/>
    </xf>
    <xf numFmtId="0" fontId="42" fillId="0" borderId="0" xfId="70" applyFont="1" applyFill="1" applyBorder="1" applyAlignment="1">
      <alignment horizontal="left" vertical="top"/>
      <protection/>
    </xf>
    <xf numFmtId="0" fontId="43" fillId="0" borderId="0" xfId="0" applyFont="1" applyAlignment="1">
      <alignment/>
    </xf>
    <xf numFmtId="0" fontId="43" fillId="0" borderId="0" xfId="0" applyFont="1" applyAlignment="1">
      <alignment horizontal="left" vertical="top"/>
    </xf>
    <xf numFmtId="0" fontId="9" fillId="0" borderId="0" xfId="82" applyFont="1" applyBorder="1" applyAlignment="1">
      <alignment horizontal="left" vertical="top"/>
      <protection/>
    </xf>
    <xf numFmtId="0" fontId="10" fillId="0" borderId="0" xfId="82" applyFont="1" applyBorder="1" applyAlignment="1">
      <alignment horizontal="left" vertical="top"/>
      <protection/>
    </xf>
    <xf numFmtId="0" fontId="42" fillId="0" borderId="0" xfId="82" applyFont="1" applyBorder="1" applyAlignment="1">
      <alignment horizontal="left" vertical="top"/>
      <protection/>
    </xf>
    <xf numFmtId="0" fontId="28" fillId="0" borderId="0" xfId="82" applyFont="1" applyBorder="1" applyAlignment="1">
      <alignment horizontal="left" vertical="top"/>
      <protection/>
    </xf>
    <xf numFmtId="49" fontId="43" fillId="0" borderId="0" xfId="0" applyNumberFormat="1" applyFont="1" applyBorder="1" applyAlignment="1">
      <alignment vertical="center"/>
    </xf>
    <xf numFmtId="0" fontId="9" fillId="0" borderId="0" xfId="70" applyFont="1" applyFill="1" applyBorder="1" applyAlignment="1">
      <alignment horizontal="left" vertical="top" shrinkToFit="1"/>
      <protection/>
    </xf>
    <xf numFmtId="49" fontId="8" fillId="0" borderId="0" xfId="0" applyNumberFormat="1" applyFont="1" applyBorder="1" applyAlignment="1">
      <alignment vertical="center"/>
    </xf>
    <xf numFmtId="0" fontId="8" fillId="0" borderId="0" xfId="82" applyFont="1" applyBorder="1" applyAlignment="1">
      <alignment/>
      <protection/>
    </xf>
    <xf numFmtId="0" fontId="8" fillId="0" borderId="14" xfId="82" applyFont="1" applyBorder="1" applyAlignment="1">
      <alignment/>
      <protection/>
    </xf>
    <xf numFmtId="49" fontId="8" fillId="0" borderId="14" xfId="0" applyNumberFormat="1" applyFont="1" applyBorder="1" applyAlignment="1">
      <alignment vertical="top" wrapText="1"/>
    </xf>
    <xf numFmtId="49" fontId="8" fillId="0" borderId="0" xfId="0" applyNumberFormat="1" applyFont="1" applyBorder="1" applyAlignment="1">
      <alignment vertical="top" wrapText="1"/>
    </xf>
    <xf numFmtId="0" fontId="28" fillId="0" borderId="0" xfId="0" applyFont="1" applyBorder="1" applyAlignment="1">
      <alignment horizontal="left" vertical="top" wrapText="1"/>
    </xf>
    <xf numFmtId="0" fontId="28" fillId="0" borderId="14" xfId="70" applyFont="1" applyFill="1" applyBorder="1" applyAlignment="1">
      <alignment horizontal="left" vertical="top" wrapText="1"/>
      <protection/>
    </xf>
    <xf numFmtId="0" fontId="44" fillId="0" borderId="0" xfId="82" applyFont="1" applyBorder="1" applyAlignment="1">
      <alignment vertical="center"/>
      <protection/>
    </xf>
    <xf numFmtId="0" fontId="45" fillId="0" borderId="0" xfId="82" applyFont="1" applyBorder="1" applyAlignment="1">
      <alignment vertical="center"/>
      <protection/>
    </xf>
    <xf numFmtId="0" fontId="8" fillId="0" borderId="0" xfId="82" applyFont="1" applyBorder="1" applyAlignment="1">
      <alignment shrinkToFit="1"/>
      <protection/>
    </xf>
    <xf numFmtId="0" fontId="8" fillId="0" borderId="14" xfId="82" applyFont="1" applyBorder="1" applyAlignment="1">
      <alignment shrinkToFit="1"/>
      <protection/>
    </xf>
    <xf numFmtId="0" fontId="8" fillId="0" borderId="0" xfId="82" applyFont="1" applyBorder="1" applyAlignment="1">
      <alignment horizontal="left" vertical="top" shrinkToFit="1"/>
      <protection/>
    </xf>
    <xf numFmtId="0" fontId="8" fillId="0" borderId="0" xfId="82" applyFont="1" applyBorder="1" applyAlignment="1">
      <alignment horizontal="left" vertical="top"/>
      <protection/>
    </xf>
    <xf numFmtId="0" fontId="44" fillId="0" borderId="0" xfId="82" applyFont="1" applyBorder="1" applyAlignment="1">
      <alignment horizontal="left" vertical="top"/>
      <protection/>
    </xf>
    <xf numFmtId="0" fontId="12" fillId="0" borderId="0" xfId="82" applyFont="1" applyBorder="1" applyAlignment="1">
      <alignment horizontal="right" vertical="top" shrinkToFit="1"/>
      <protection/>
    </xf>
    <xf numFmtId="0" fontId="12" fillId="0" borderId="0" xfId="82" applyFont="1" applyBorder="1" applyAlignment="1">
      <alignment horizontal="left" vertical="top" shrinkToFit="1"/>
      <protection/>
    </xf>
    <xf numFmtId="0" fontId="9" fillId="0" borderId="0" xfId="70" applyFont="1" applyFill="1" applyBorder="1" applyAlignment="1">
      <alignment vertical="top" shrinkToFit="1"/>
      <protection/>
    </xf>
    <xf numFmtId="0" fontId="43" fillId="0" borderId="0" xfId="82" applyFont="1" applyBorder="1" applyAlignment="1">
      <alignment horizontal="left" vertical="top"/>
      <protection/>
    </xf>
    <xf numFmtId="205" fontId="18" fillId="0" borderId="0" xfId="82" applyNumberFormat="1" applyFont="1" applyBorder="1" applyAlignment="1">
      <alignment horizontal="right" vertical="top"/>
      <protection/>
    </xf>
    <xf numFmtId="205" fontId="8" fillId="0" borderId="0" xfId="82" applyNumberFormat="1" applyFont="1" applyBorder="1" applyAlignment="1">
      <alignment horizontal="right" vertical="top" shrinkToFit="1"/>
      <protection/>
    </xf>
    <xf numFmtId="0" fontId="38" fillId="0" borderId="0" xfId="70" applyFont="1" applyFill="1" applyBorder="1" applyAlignment="1">
      <alignment horizontal="left" vertical="top" shrinkToFit="1"/>
      <protection/>
    </xf>
    <xf numFmtId="205" fontId="12" fillId="0" borderId="0" xfId="82" applyNumberFormat="1" applyFont="1" applyBorder="1" applyAlignment="1">
      <alignment horizontal="right" vertical="top" shrinkToFit="1"/>
      <protection/>
    </xf>
    <xf numFmtId="0" fontId="10" fillId="0" borderId="0" xfId="70" applyFont="1" applyFill="1" applyBorder="1" applyAlignment="1">
      <alignment horizontal="left" vertical="top" shrinkToFit="1"/>
      <protection/>
    </xf>
    <xf numFmtId="0" fontId="28" fillId="0" borderId="0" xfId="70" applyFont="1" applyFill="1" applyBorder="1" applyAlignment="1">
      <alignment horizontal="left" vertical="top" shrinkToFit="1"/>
      <protection/>
    </xf>
    <xf numFmtId="0" fontId="10" fillId="0" borderId="0" xfId="70" applyFont="1" applyFill="1" applyBorder="1" applyAlignment="1">
      <alignment horizontal="center" vertical="top" shrinkToFit="1"/>
      <protection/>
    </xf>
    <xf numFmtId="0" fontId="46" fillId="0" borderId="0" xfId="82" applyFont="1" applyBorder="1" applyAlignment="1">
      <alignment vertical="center"/>
      <protection/>
    </xf>
    <xf numFmtId="49" fontId="8" fillId="0" borderId="0" xfId="82" applyNumberFormat="1" applyFont="1" applyBorder="1" applyAlignment="1">
      <alignment horizontal="center" vertical="top" shrinkToFit="1"/>
      <protection/>
    </xf>
    <xf numFmtId="49" fontId="8" fillId="0" borderId="14" xfId="82" applyNumberFormat="1" applyFont="1" applyBorder="1" applyAlignment="1">
      <alignment vertical="top" shrinkToFit="1"/>
      <protection/>
    </xf>
    <xf numFmtId="0" fontId="9" fillId="0" borderId="0" xfId="70" applyFont="1" applyFill="1" applyBorder="1" applyAlignment="1">
      <alignment horizontal="center" vertical="top" shrinkToFit="1"/>
      <protection/>
    </xf>
    <xf numFmtId="0" fontId="9" fillId="0" borderId="14" xfId="70" applyFont="1" applyFill="1" applyBorder="1" applyAlignment="1">
      <alignment horizontal="left" vertical="top" shrinkToFit="1"/>
      <protection/>
    </xf>
    <xf numFmtId="0" fontId="8" fillId="0" borderId="0" xfId="82" applyFont="1" applyBorder="1" applyAlignment="1">
      <alignment horizontal="center" shrinkToFit="1"/>
      <protection/>
    </xf>
    <xf numFmtId="0" fontId="38" fillId="0" borderId="14" xfId="70" applyFont="1" applyFill="1" applyBorder="1" applyAlignment="1">
      <alignment horizontal="left" vertical="top" shrinkToFit="1"/>
      <protection/>
    </xf>
    <xf numFmtId="0" fontId="28" fillId="0" borderId="0" xfId="70" applyFont="1" applyFill="1" applyBorder="1" applyAlignment="1">
      <alignment horizontal="center" vertical="top" shrinkToFit="1"/>
      <protection/>
    </xf>
    <xf numFmtId="0" fontId="47" fillId="0" borderId="0" xfId="82" applyFont="1" applyBorder="1" applyAlignment="1">
      <alignment vertical="center"/>
      <protection/>
    </xf>
    <xf numFmtId="0" fontId="9" fillId="0" borderId="0" xfId="70" applyFont="1" applyFill="1" applyBorder="1" applyAlignment="1">
      <alignment vertical="center" shrinkToFit="1"/>
      <protection/>
    </xf>
    <xf numFmtId="0" fontId="14" fillId="0" borderId="0" xfId="82" applyFont="1" applyBorder="1" applyAlignment="1">
      <alignment vertical="center"/>
      <protection/>
    </xf>
    <xf numFmtId="0" fontId="10" fillId="0" borderId="14" xfId="70" applyFont="1" applyFill="1" applyBorder="1" applyAlignment="1">
      <alignment horizontal="left" vertical="top" shrinkToFit="1"/>
      <protection/>
    </xf>
    <xf numFmtId="0" fontId="28" fillId="0" borderId="14" xfId="70" applyFont="1" applyFill="1" applyBorder="1" applyAlignment="1">
      <alignment horizontal="left" vertical="top" shrinkToFit="1"/>
      <protection/>
    </xf>
    <xf numFmtId="0" fontId="9" fillId="0" borderId="0" xfId="70" applyFont="1" applyFill="1" applyBorder="1" applyAlignment="1">
      <alignment horizontal="center" vertical="top" wrapText="1"/>
      <protection/>
    </xf>
    <xf numFmtId="0" fontId="16" fillId="0" borderId="0" xfId="82" applyFont="1" applyBorder="1" applyAlignment="1">
      <alignment vertical="center"/>
      <protection/>
    </xf>
    <xf numFmtId="49" fontId="10" fillId="0" borderId="0" xfId="70" applyNumberFormat="1" applyFont="1" applyFill="1" applyBorder="1" applyAlignment="1">
      <alignment horizontal="center" vertical="top" shrinkToFit="1"/>
      <protection/>
    </xf>
    <xf numFmtId="0" fontId="38" fillId="0" borderId="14" xfId="70" applyFont="1" applyFill="1" applyBorder="1" applyAlignment="1">
      <alignment horizontal="left" vertical="top" wrapText="1"/>
      <protection/>
    </xf>
    <xf numFmtId="0" fontId="42" fillId="0" borderId="0" xfId="70" applyFont="1" applyFill="1" applyBorder="1" applyAlignment="1">
      <alignment vertical="center" shrinkToFit="1"/>
      <protection/>
    </xf>
    <xf numFmtId="49" fontId="28" fillId="0" borderId="0" xfId="70" applyNumberFormat="1" applyFont="1" applyFill="1" applyBorder="1" applyAlignment="1">
      <alignment horizontal="center" vertical="top" shrinkToFit="1"/>
      <protection/>
    </xf>
    <xf numFmtId="0" fontId="9" fillId="0" borderId="0" xfId="70" applyFont="1" applyFill="1" applyBorder="1" applyAlignment="1">
      <alignment horizontal="left" vertical="top" wrapText="1"/>
      <protection/>
    </xf>
    <xf numFmtId="0" fontId="38" fillId="0" borderId="0" xfId="70" applyFont="1" applyFill="1" applyBorder="1" applyAlignment="1">
      <alignment horizontal="left" vertical="top" wrapText="1"/>
      <protection/>
    </xf>
    <xf numFmtId="49" fontId="9" fillId="0" borderId="0" xfId="70" applyNumberFormat="1" applyFont="1" applyFill="1" applyBorder="1" applyAlignment="1">
      <alignment vertical="center" shrinkToFit="1"/>
      <protection/>
    </xf>
    <xf numFmtId="206" fontId="8" fillId="0" borderId="0" xfId="0" applyNumberFormat="1" applyFont="1" applyAlignment="1">
      <alignment horizontal="right" vertical="center"/>
    </xf>
    <xf numFmtId="206" fontId="12" fillId="0" borderId="0" xfId="0" applyNumberFormat="1" applyFont="1" applyAlignment="1">
      <alignment horizontal="right" vertical="center"/>
    </xf>
    <xf numFmtId="0" fontId="4" fillId="0" borderId="0" xfId="82" applyFont="1" applyBorder="1" applyAlignment="1">
      <alignment vertical="center"/>
      <protection/>
    </xf>
    <xf numFmtId="0" fontId="8" fillId="0" borderId="0" xfId="82" applyNumberFormat="1" applyFont="1" applyBorder="1" applyAlignment="1">
      <alignment horizontal="distributed" vertical="center" shrinkToFit="1"/>
      <protection/>
    </xf>
    <xf numFmtId="49" fontId="8" fillId="0" borderId="0" xfId="82" applyNumberFormat="1" applyFont="1" applyBorder="1" applyAlignment="1">
      <alignment horizontal="distributed" vertical="center" indent="2" shrinkToFit="1"/>
      <protection/>
    </xf>
    <xf numFmtId="49" fontId="8" fillId="0" borderId="0" xfId="82" applyNumberFormat="1" applyFont="1" applyBorder="1" applyAlignment="1">
      <alignment horizontal="center" vertical="center" shrinkToFit="1"/>
      <protection/>
    </xf>
    <xf numFmtId="0" fontId="11" fillId="0" borderId="0" xfId="82" applyFont="1" applyBorder="1" applyAlignment="1">
      <alignment vertical="center"/>
      <protection/>
    </xf>
    <xf numFmtId="0" fontId="8" fillId="0" borderId="40" xfId="82" applyNumberFormat="1" applyFont="1" applyBorder="1" applyAlignment="1">
      <alignment horizontal="distributed" vertical="center" shrinkToFit="1"/>
      <protection/>
    </xf>
    <xf numFmtId="207" fontId="8" fillId="0" borderId="0" xfId="0" applyNumberFormat="1" applyFont="1" applyAlignment="1">
      <alignment/>
    </xf>
    <xf numFmtId="207" fontId="8" fillId="0" borderId="0" xfId="62" applyNumberFormat="1" applyFont="1">
      <alignment/>
      <protection/>
    </xf>
    <xf numFmtId="207" fontId="8" fillId="0" borderId="0" xfId="62" applyNumberFormat="1" applyFont="1" applyAlignment="1">
      <alignment horizontal="center"/>
      <protection/>
    </xf>
    <xf numFmtId="207" fontId="8" fillId="0" borderId="0" xfId="62" applyNumberFormat="1" applyFont="1" applyAlignment="1">
      <alignment horizontal="right"/>
      <protection/>
    </xf>
    <xf numFmtId="0" fontId="0" fillId="0" borderId="0" xfId="43" applyFont="1" applyAlignment="1" applyProtection="1">
      <alignment vertical="center"/>
      <protection/>
    </xf>
    <xf numFmtId="207" fontId="4" fillId="0" borderId="0" xfId="0" applyNumberFormat="1" applyFont="1" applyAlignment="1">
      <alignment/>
    </xf>
    <xf numFmtId="0" fontId="16" fillId="0" borderId="0" xfId="0" applyFont="1" applyFill="1" applyAlignment="1">
      <alignment vertical="center"/>
    </xf>
    <xf numFmtId="208" fontId="8" fillId="0" borderId="13" xfId="0" applyNumberFormat="1" applyFont="1" applyBorder="1" applyAlignment="1">
      <alignment horizontal="right" vertical="top"/>
    </xf>
    <xf numFmtId="209" fontId="8" fillId="0" borderId="13" xfId="0" applyNumberFormat="1" applyFont="1" applyFill="1" applyBorder="1" applyAlignment="1">
      <alignment horizontal="distributed" vertical="center"/>
    </xf>
    <xf numFmtId="208" fontId="8" fillId="0" borderId="0" xfId="0" applyNumberFormat="1" applyFont="1" applyAlignment="1">
      <alignment horizontal="right" vertical="top"/>
    </xf>
    <xf numFmtId="208" fontId="8" fillId="0" borderId="0" xfId="0" applyNumberFormat="1" applyFont="1" applyBorder="1" applyAlignment="1">
      <alignment horizontal="right" vertical="top"/>
    </xf>
    <xf numFmtId="209" fontId="8" fillId="0" borderId="0" xfId="0" applyNumberFormat="1" applyFont="1" applyFill="1" applyBorder="1" applyAlignment="1">
      <alignment horizontal="distributed" vertical="center"/>
    </xf>
    <xf numFmtId="208" fontId="12" fillId="0" borderId="0" xfId="0" applyNumberFormat="1" applyFont="1" applyAlignment="1">
      <alignment horizontal="right" vertical="top"/>
    </xf>
    <xf numFmtId="208" fontId="12" fillId="0" borderId="0" xfId="0" applyNumberFormat="1" applyFont="1" applyBorder="1" applyAlignment="1">
      <alignment horizontal="right" vertical="top"/>
    </xf>
    <xf numFmtId="209" fontId="12" fillId="0" borderId="0" xfId="0" applyNumberFormat="1" applyFont="1" applyFill="1" applyBorder="1" applyAlignment="1">
      <alignment horizontal="distributed" vertical="center"/>
    </xf>
    <xf numFmtId="0" fontId="0" fillId="0" borderId="0" xfId="0" applyFill="1" applyAlignment="1">
      <alignment vertical="center"/>
    </xf>
    <xf numFmtId="208" fontId="12" fillId="0" borderId="0" xfId="0" applyNumberFormat="1" applyFont="1" applyAlignment="1">
      <alignment vertical="top"/>
    </xf>
    <xf numFmtId="210" fontId="16" fillId="0" borderId="0" xfId="0" applyNumberFormat="1" applyFont="1" applyBorder="1" applyAlignment="1">
      <alignment vertical="center"/>
    </xf>
    <xf numFmtId="210" fontId="16" fillId="0" borderId="0" xfId="0" applyNumberFormat="1" applyFont="1" applyFill="1" applyAlignment="1">
      <alignment vertical="center"/>
    </xf>
    <xf numFmtId="210" fontId="16" fillId="0" borderId="0" xfId="0" applyNumberFormat="1" applyFont="1" applyAlignment="1">
      <alignment vertical="center"/>
    </xf>
    <xf numFmtId="210" fontId="8" fillId="0" borderId="0" xfId="50" applyNumberFormat="1" applyFont="1" applyFill="1" applyAlignment="1">
      <alignment vertical="center"/>
    </xf>
    <xf numFmtId="210" fontId="12" fillId="0" borderId="0" xfId="50" applyNumberFormat="1" applyFont="1" applyFill="1" applyAlignment="1">
      <alignment vertical="center"/>
    </xf>
    <xf numFmtId="210" fontId="18" fillId="0" borderId="0" xfId="0" applyNumberFormat="1" applyFont="1" applyFill="1" applyAlignment="1">
      <alignment vertical="center"/>
    </xf>
    <xf numFmtId="210" fontId="18" fillId="0" borderId="0" xfId="0" applyNumberFormat="1" applyFont="1" applyFill="1" applyBorder="1" applyAlignment="1">
      <alignment vertical="center"/>
    </xf>
    <xf numFmtId="208" fontId="8" fillId="0" borderId="0" xfId="50" applyNumberFormat="1" applyFont="1" applyFill="1" applyBorder="1" applyAlignment="1">
      <alignment/>
    </xf>
    <xf numFmtId="208" fontId="8" fillId="0" borderId="0" xfId="50" applyNumberFormat="1" applyFont="1" applyFill="1" applyAlignment="1">
      <alignment/>
    </xf>
    <xf numFmtId="208" fontId="12" fillId="0" borderId="0" xfId="50" applyNumberFormat="1" applyFont="1" applyFill="1" applyAlignment="1">
      <alignment/>
    </xf>
    <xf numFmtId="208" fontId="18" fillId="0" borderId="0" xfId="0" applyNumberFormat="1" applyFont="1" applyFill="1" applyAlignment="1">
      <alignment/>
    </xf>
    <xf numFmtId="208" fontId="18" fillId="0" borderId="0" xfId="0" applyNumberFormat="1" applyFont="1" applyFill="1" applyBorder="1" applyAlignment="1">
      <alignment/>
    </xf>
    <xf numFmtId="209" fontId="18" fillId="0" borderId="0" xfId="0" applyNumberFormat="1" applyFont="1" applyFill="1" applyBorder="1" applyAlignment="1">
      <alignment horizontal="distributed" vertical="center"/>
    </xf>
    <xf numFmtId="182" fontId="12" fillId="0" borderId="0" xfId="0" applyNumberFormat="1" applyFont="1" applyFill="1" applyBorder="1" applyAlignment="1">
      <alignment horizontal="distributed" vertical="center"/>
    </xf>
    <xf numFmtId="0" fontId="0" fillId="0" borderId="0" xfId="0" applyAlignment="1">
      <alignment horizontal="distributed"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distributed" vertical="center" shrinkToFit="1"/>
    </xf>
    <xf numFmtId="209" fontId="8" fillId="0" borderId="10" xfId="0" applyNumberFormat="1" applyFont="1" applyFill="1" applyBorder="1" applyAlignment="1">
      <alignment horizontal="distributed" vertical="center"/>
    </xf>
    <xf numFmtId="0" fontId="47" fillId="0" borderId="0" xfId="0" applyFont="1" applyAlignment="1">
      <alignment horizontal="distributed" vertical="center"/>
    </xf>
    <xf numFmtId="0" fontId="0" fillId="0" borderId="0" xfId="0" applyFont="1" applyAlignment="1">
      <alignment horizontal="distributed" vertical="center"/>
    </xf>
    <xf numFmtId="0" fontId="16" fillId="0" borderId="0" xfId="0" applyFont="1" applyFill="1" applyBorder="1" applyAlignment="1">
      <alignment vertical="center"/>
    </xf>
    <xf numFmtId="209" fontId="8" fillId="0" borderId="0" xfId="0" applyNumberFormat="1" applyFont="1" applyFill="1" applyBorder="1" applyAlignment="1">
      <alignment vertical="center"/>
    </xf>
    <xf numFmtId="209" fontId="8" fillId="0" borderId="0" xfId="0" applyNumberFormat="1" applyFont="1" applyFill="1" applyAlignment="1">
      <alignment vertical="center"/>
    </xf>
    <xf numFmtId="0" fontId="4" fillId="0" borderId="0" xfId="0" applyFont="1" applyFill="1" applyAlignment="1">
      <alignment vertical="center"/>
    </xf>
    <xf numFmtId="0" fontId="8" fillId="0" borderId="0" xfId="0" applyFont="1" applyAlignment="1">
      <alignment/>
    </xf>
    <xf numFmtId="0" fontId="8" fillId="0" borderId="0" xfId="0" applyFont="1" applyFill="1" applyAlignment="1">
      <alignment/>
    </xf>
    <xf numFmtId="183" fontId="8" fillId="0" borderId="13" xfId="0" applyNumberFormat="1" applyFont="1" applyFill="1" applyBorder="1" applyAlignment="1">
      <alignment horizontal="right" vertical="center"/>
    </xf>
    <xf numFmtId="183" fontId="8" fillId="0" borderId="15" xfId="0" applyNumberFormat="1" applyFont="1" applyFill="1" applyBorder="1" applyAlignment="1">
      <alignment horizontal="right" vertical="center"/>
    </xf>
    <xf numFmtId="209" fontId="8" fillId="0" borderId="12" xfId="0" applyNumberFormat="1" applyFont="1" applyBorder="1" applyAlignment="1">
      <alignment horizontal="distributed"/>
    </xf>
    <xf numFmtId="183" fontId="8" fillId="0" borderId="0" xfId="0" applyNumberFormat="1" applyFont="1" applyFill="1" applyBorder="1" applyAlignment="1">
      <alignment horizontal="right" vertical="center"/>
    </xf>
    <xf numFmtId="183" fontId="8" fillId="0" borderId="0" xfId="0" applyNumberFormat="1" applyFont="1" applyFill="1" applyAlignment="1">
      <alignment horizontal="right" vertical="center"/>
    </xf>
    <xf numFmtId="209" fontId="8" fillId="0" borderId="11" xfId="0" applyNumberFormat="1" applyFont="1" applyBorder="1" applyAlignment="1">
      <alignment horizontal="distributed"/>
    </xf>
    <xf numFmtId="183" fontId="12" fillId="0" borderId="0" xfId="0" applyNumberFormat="1" applyFont="1" applyFill="1" applyBorder="1" applyAlignment="1">
      <alignment horizontal="right" vertical="center"/>
    </xf>
    <xf numFmtId="183" fontId="12" fillId="0" borderId="0" xfId="0" applyNumberFormat="1" applyFont="1" applyFill="1" applyAlignment="1">
      <alignment horizontal="right" vertical="center"/>
    </xf>
    <xf numFmtId="183" fontId="18" fillId="0" borderId="0" xfId="0" applyNumberFormat="1" applyFont="1" applyFill="1" applyAlignment="1">
      <alignment horizontal="right" vertical="center"/>
    </xf>
    <xf numFmtId="183" fontId="18" fillId="0" borderId="0" xfId="0" applyNumberFormat="1" applyFont="1" applyFill="1" applyBorder="1" applyAlignment="1">
      <alignment horizontal="right" vertical="center"/>
    </xf>
    <xf numFmtId="183" fontId="12" fillId="0" borderId="14" xfId="0" applyNumberFormat="1" applyFont="1" applyFill="1" applyBorder="1" applyAlignment="1">
      <alignment horizontal="right" vertical="center"/>
    </xf>
    <xf numFmtId="209" fontId="12" fillId="0" borderId="11" xfId="0" applyNumberFormat="1" applyFont="1" applyBorder="1" applyAlignment="1">
      <alignment horizontal="distributed"/>
    </xf>
    <xf numFmtId="209" fontId="8" fillId="0" borderId="11" xfId="0" applyNumberFormat="1" applyFont="1" applyFill="1" applyBorder="1" applyAlignment="1">
      <alignment horizontal="distributed"/>
    </xf>
    <xf numFmtId="209" fontId="12" fillId="0" borderId="11" xfId="0" applyNumberFormat="1" applyFont="1" applyFill="1" applyBorder="1" applyAlignment="1">
      <alignment horizontal="distributed"/>
    </xf>
    <xf numFmtId="0" fontId="0" fillId="0" borderId="0" xfId="0" applyFill="1" applyAlignment="1">
      <alignment/>
    </xf>
    <xf numFmtId="0" fontId="0" fillId="0" borderId="0" xfId="0" applyFill="1" applyBorder="1" applyAlignment="1">
      <alignment/>
    </xf>
    <xf numFmtId="183" fontId="8" fillId="0" borderId="0" xfId="0" applyNumberFormat="1" applyFont="1" applyFill="1" applyAlignment="1">
      <alignment horizontal="right"/>
    </xf>
    <xf numFmtId="183" fontId="8" fillId="0" borderId="0" xfId="0" applyNumberFormat="1" applyFont="1" applyFill="1" applyAlignment="1">
      <alignment/>
    </xf>
    <xf numFmtId="183" fontId="8" fillId="0" borderId="0" xfId="0" applyNumberFormat="1" applyFont="1" applyFill="1" applyBorder="1" applyAlignment="1">
      <alignment/>
    </xf>
    <xf numFmtId="183" fontId="12" fillId="0" borderId="0" xfId="0" applyNumberFormat="1" applyFont="1" applyFill="1" applyAlignment="1">
      <alignment horizontal="right"/>
    </xf>
    <xf numFmtId="183" fontId="12" fillId="0" borderId="0" xfId="0" applyNumberFormat="1" applyFont="1" applyFill="1" applyAlignment="1">
      <alignment/>
    </xf>
    <xf numFmtId="183" fontId="12" fillId="0" borderId="0" xfId="0" applyNumberFormat="1" applyFont="1" applyFill="1" applyBorder="1" applyAlignment="1">
      <alignment/>
    </xf>
    <xf numFmtId="211" fontId="8" fillId="0" borderId="0" xfId="50" applyNumberFormat="1" applyFont="1" applyAlignment="1">
      <alignment/>
    </xf>
    <xf numFmtId="183" fontId="16" fillId="0" borderId="0" xfId="0" applyNumberFormat="1" applyFont="1" applyBorder="1" applyAlignment="1">
      <alignment horizontal="right" vertical="top"/>
    </xf>
    <xf numFmtId="209" fontId="18" fillId="0" borderId="11" xfId="0" applyNumberFormat="1" applyFont="1" applyBorder="1" applyAlignment="1">
      <alignment horizontal="distributed"/>
    </xf>
    <xf numFmtId="183" fontId="12" fillId="0" borderId="0" xfId="0" applyNumberFormat="1" applyFont="1" applyAlignment="1">
      <alignment horizontal="right"/>
    </xf>
    <xf numFmtId="183" fontId="12" fillId="0" borderId="0" xfId="0" applyNumberFormat="1" applyFont="1" applyAlignment="1">
      <alignment/>
    </xf>
    <xf numFmtId="183" fontId="12" fillId="0" borderId="0" xfId="0" applyNumberFormat="1" applyFont="1" applyBorder="1" applyAlignment="1">
      <alignment/>
    </xf>
    <xf numFmtId="183" fontId="12" fillId="0" borderId="35" xfId="0" applyNumberFormat="1" applyFont="1" applyBorder="1" applyAlignment="1">
      <alignment/>
    </xf>
    <xf numFmtId="183" fontId="12" fillId="0" borderId="14" xfId="0" applyNumberFormat="1" applyFont="1" applyBorder="1" applyAlignment="1">
      <alignment/>
    </xf>
    <xf numFmtId="211" fontId="12" fillId="0" borderId="0" xfId="50" applyNumberFormat="1" applyFont="1" applyAlignment="1">
      <alignment/>
    </xf>
    <xf numFmtId="183" fontId="12" fillId="0" borderId="0" xfId="0" applyNumberFormat="1" applyFont="1" applyAlignment="1">
      <alignment horizontal="right" vertical="center"/>
    </xf>
    <xf numFmtId="183" fontId="12" fillId="0" borderId="35" xfId="0" applyNumberFormat="1" applyFont="1" applyBorder="1" applyAlignment="1">
      <alignment horizontal="right" vertical="center"/>
    </xf>
    <xf numFmtId="183" fontId="12" fillId="0" borderId="0" xfId="0" applyNumberFormat="1" applyFont="1" applyBorder="1" applyAlignment="1">
      <alignment horizontal="right" vertical="center"/>
    </xf>
    <xf numFmtId="183" fontId="16" fillId="0" borderId="0" xfId="0" applyNumberFormat="1" applyFont="1" applyAlignment="1">
      <alignment horizontal="right" vertical="center"/>
    </xf>
    <xf numFmtId="183" fontId="12" fillId="0" borderId="14" xfId="0" applyNumberFormat="1" applyFont="1" applyBorder="1" applyAlignment="1">
      <alignment horizontal="right" vertical="center"/>
    </xf>
    <xf numFmtId="182" fontId="12" fillId="0" borderId="11" xfId="0" applyNumberFormat="1" applyFont="1" applyBorder="1" applyAlignment="1">
      <alignment horizontal="distributed"/>
    </xf>
    <xf numFmtId="0" fontId="0" fillId="0" borderId="0" xfId="0" applyAlignment="1">
      <alignment horizontal="center" vertical="center" wrapText="1"/>
    </xf>
    <xf numFmtId="49" fontId="8" fillId="0" borderId="10" xfId="0" applyNumberFormat="1" applyFont="1" applyBorder="1" applyAlignment="1">
      <alignment horizontal="center" vertical="center" textRotation="255" wrapText="1" shrinkToFit="1"/>
    </xf>
    <xf numFmtId="211" fontId="8" fillId="0" borderId="0" xfId="50" applyNumberFormat="1" applyFont="1" applyFill="1" applyAlignment="1">
      <alignment horizontal="center" vertical="center" wrapText="1"/>
    </xf>
    <xf numFmtId="211" fontId="8" fillId="0" borderId="41" xfId="50" applyNumberFormat="1"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Alignment="1">
      <alignment horizontal="center" vertical="center" wrapText="1"/>
    </xf>
    <xf numFmtId="49" fontId="8" fillId="0" borderId="42" xfId="0" applyNumberFormat="1" applyFont="1" applyBorder="1" applyAlignment="1">
      <alignment horizontal="center" vertical="center" textRotation="255" wrapText="1" shrinkToFit="1"/>
    </xf>
    <xf numFmtId="49" fontId="8" fillId="0" borderId="36" xfId="0" applyNumberFormat="1" applyFont="1" applyBorder="1" applyAlignment="1">
      <alignment/>
    </xf>
    <xf numFmtId="49" fontId="8" fillId="0" borderId="43" xfId="0" applyNumberFormat="1" applyFont="1" applyBorder="1" applyAlignment="1">
      <alignment/>
    </xf>
    <xf numFmtId="49" fontId="8" fillId="0" borderId="43" xfId="0" applyNumberFormat="1" applyFont="1" applyBorder="1" applyAlignment="1">
      <alignment horizontal="left"/>
    </xf>
    <xf numFmtId="49" fontId="8" fillId="0" borderId="10" xfId="0" applyNumberFormat="1" applyFont="1" applyBorder="1" applyAlignment="1">
      <alignment/>
    </xf>
    <xf numFmtId="49" fontId="8" fillId="0" borderId="43" xfId="0" applyNumberFormat="1" applyFont="1" applyBorder="1" applyAlignment="1">
      <alignment/>
    </xf>
    <xf numFmtId="49" fontId="8" fillId="0" borderId="43" xfId="0" applyNumberFormat="1" applyFont="1" applyBorder="1" applyAlignment="1">
      <alignment vertical="center"/>
    </xf>
    <xf numFmtId="49" fontId="8" fillId="0" borderId="41" xfId="0" applyNumberFormat="1" applyFont="1" applyBorder="1" applyAlignment="1">
      <alignment vertical="center"/>
    </xf>
    <xf numFmtId="209" fontId="8" fillId="0" borderId="0" xfId="0" applyNumberFormat="1" applyFont="1" applyFill="1" applyAlignment="1">
      <alignment/>
    </xf>
    <xf numFmtId="186" fontId="6" fillId="0" borderId="44" xfId="43" applyNumberFormat="1" applyFont="1" applyFill="1" applyBorder="1" applyAlignment="1" applyProtection="1">
      <alignment vertical="center"/>
      <protection/>
    </xf>
    <xf numFmtId="0" fontId="8" fillId="0" borderId="0" xfId="0" applyFont="1" applyAlignment="1">
      <alignment horizontal="distributed"/>
    </xf>
    <xf numFmtId="0" fontId="0" fillId="0" borderId="0" xfId="0" applyAlignment="1">
      <alignment/>
    </xf>
    <xf numFmtId="0" fontId="12" fillId="0" borderId="0" xfId="0" applyFont="1" applyAlignment="1">
      <alignment horizontal="distributed"/>
    </xf>
    <xf numFmtId="0" fontId="12" fillId="0" borderId="0" xfId="0" applyFont="1" applyAlignment="1">
      <alignment horizontal="left"/>
    </xf>
    <xf numFmtId="0" fontId="12" fillId="0" borderId="0" xfId="0" applyFont="1" applyBorder="1" applyAlignment="1">
      <alignment horizontal="left"/>
    </xf>
    <xf numFmtId="0" fontId="8" fillId="0" borderId="0" xfId="0" applyFont="1" applyAlignment="1">
      <alignment horizontal="left"/>
    </xf>
    <xf numFmtId="0" fontId="12" fillId="0" borderId="13" xfId="0" applyFont="1" applyBorder="1" applyAlignment="1">
      <alignment vertical="center"/>
    </xf>
    <xf numFmtId="0" fontId="12" fillId="0" borderId="13" xfId="0" applyFont="1" applyBorder="1" applyAlignment="1">
      <alignment horizontal="right" vertical="center"/>
    </xf>
    <xf numFmtId="0" fontId="12" fillId="0" borderId="45" xfId="0" applyFont="1" applyBorder="1" applyAlignment="1">
      <alignment horizontal="center" vertical="center"/>
    </xf>
    <xf numFmtId="0" fontId="8" fillId="0" borderId="0" xfId="0" applyFont="1" applyBorder="1" applyAlignment="1">
      <alignment horizontal="left"/>
    </xf>
    <xf numFmtId="0" fontId="11" fillId="0" borderId="22" xfId="0" applyFont="1" applyBorder="1" applyAlignment="1">
      <alignment horizontal="center" vertical="center"/>
    </xf>
    <xf numFmtId="0" fontId="8" fillId="0" borderId="0" xfId="0" applyFont="1" applyAlignment="1">
      <alignment vertical="top"/>
    </xf>
    <xf numFmtId="0" fontId="8" fillId="0" borderId="0" xfId="0" applyFont="1" applyAlignment="1">
      <alignment horizontal="left" vertical="center"/>
    </xf>
    <xf numFmtId="212" fontId="12" fillId="0" borderId="32" xfId="0" applyNumberFormat="1" applyFont="1" applyBorder="1" applyAlignment="1">
      <alignment vertical="center"/>
    </xf>
    <xf numFmtId="183" fontId="12" fillId="0" borderId="32" xfId="0" applyNumberFormat="1" applyFont="1" applyBorder="1" applyAlignment="1">
      <alignment vertical="center"/>
    </xf>
    <xf numFmtId="0" fontId="8" fillId="0" borderId="13" xfId="0" applyFont="1" applyBorder="1" applyAlignment="1">
      <alignment vertical="top"/>
    </xf>
    <xf numFmtId="0" fontId="8" fillId="0" borderId="0" xfId="0" applyFont="1" applyBorder="1" applyAlignment="1">
      <alignment horizontal="left" vertical="center"/>
    </xf>
    <xf numFmtId="0" fontId="12" fillId="0" borderId="0" xfId="0" applyFont="1" applyAlignment="1">
      <alignment horizontal="left" vertical="center"/>
    </xf>
    <xf numFmtId="207" fontId="12" fillId="0" borderId="32" xfId="0" applyNumberFormat="1" applyFont="1" applyBorder="1" applyAlignment="1">
      <alignment horizontal="right" vertical="center"/>
    </xf>
    <xf numFmtId="207" fontId="12" fillId="0" borderId="32" xfId="0" applyNumberFormat="1" applyFont="1" applyFill="1" applyBorder="1" applyAlignment="1">
      <alignment horizontal="right" vertical="center"/>
    </xf>
    <xf numFmtId="207" fontId="12" fillId="0" borderId="20" xfId="0" applyNumberFormat="1" applyFont="1" applyBorder="1" applyAlignment="1">
      <alignment horizontal="right" vertical="center"/>
    </xf>
    <xf numFmtId="183" fontId="12" fillId="0" borderId="32" xfId="0" applyNumberFormat="1" applyFont="1" applyBorder="1" applyAlignment="1">
      <alignment horizontal="center" vertical="center"/>
    </xf>
    <xf numFmtId="0" fontId="8" fillId="0" borderId="0" xfId="0" applyFont="1" applyAlignment="1">
      <alignment horizontal="center" vertical="center"/>
    </xf>
    <xf numFmtId="0" fontId="43" fillId="0" borderId="18" xfId="0" applyFont="1" applyBorder="1" applyAlignment="1">
      <alignment horizontal="center" vertical="center" wrapText="1"/>
    </xf>
    <xf numFmtId="186" fontId="6" fillId="0" borderId="15" xfId="43" applyNumberFormat="1" applyFont="1" applyFill="1" applyBorder="1" applyAlignment="1" applyProtection="1">
      <alignment vertical="center"/>
      <protection/>
    </xf>
    <xf numFmtId="0" fontId="22" fillId="0" borderId="46" xfId="0" applyNumberFormat="1" applyFont="1" applyFill="1" applyBorder="1" applyAlignment="1">
      <alignment horizontal="center" vertical="center"/>
    </xf>
    <xf numFmtId="0" fontId="11" fillId="0" borderId="0" xfId="0" applyFont="1" applyAlignment="1">
      <alignment vertical="center"/>
    </xf>
    <xf numFmtId="0" fontId="8" fillId="0" borderId="0" xfId="0" applyFont="1" applyAlignment="1">
      <alignment horizontal="justify" vertical="center"/>
    </xf>
    <xf numFmtId="0" fontId="18" fillId="0" borderId="0" xfId="0" applyFont="1" applyAlignment="1">
      <alignment horizontal="justify" vertical="center"/>
    </xf>
    <xf numFmtId="0" fontId="8" fillId="0" borderId="0" xfId="0" applyFont="1" applyAlignment="1">
      <alignment horizontal="justify" vertical="center" wrapText="1"/>
    </xf>
    <xf numFmtId="0" fontId="24" fillId="0" borderId="0" xfId="0" applyFont="1" applyAlignment="1">
      <alignment horizontal="center" vertical="center"/>
    </xf>
    <xf numFmtId="177" fontId="48" fillId="0" borderId="0" xfId="0" applyNumberFormat="1" applyFont="1" applyAlignment="1">
      <alignment vertical="center"/>
    </xf>
    <xf numFmtId="177" fontId="48" fillId="0" borderId="0" xfId="0" applyNumberFormat="1" applyFont="1" applyAlignment="1">
      <alignment/>
    </xf>
    <xf numFmtId="177" fontId="48" fillId="0" borderId="0" xfId="0" applyNumberFormat="1" applyFont="1" applyAlignment="1">
      <alignment/>
    </xf>
    <xf numFmtId="177" fontId="43" fillId="0" borderId="0" xfId="0" applyNumberFormat="1" applyFont="1" applyAlignment="1">
      <alignment/>
    </xf>
    <xf numFmtId="177" fontId="16" fillId="0" borderId="0" xfId="0" applyNumberFormat="1" applyFont="1" applyAlignment="1">
      <alignment/>
    </xf>
    <xf numFmtId="177" fontId="0" fillId="0" borderId="0" xfId="0" applyNumberFormat="1" applyAlignment="1">
      <alignment/>
    </xf>
    <xf numFmtId="177" fontId="8" fillId="0" borderId="0" xfId="0" applyNumberFormat="1" applyFont="1" applyBorder="1" applyAlignment="1">
      <alignment horizontal="left"/>
    </xf>
    <xf numFmtId="177" fontId="8" fillId="0" borderId="13" xfId="0" applyNumberFormat="1" applyFont="1" applyFill="1" applyBorder="1" applyAlignment="1">
      <alignment horizontal="right"/>
    </xf>
    <xf numFmtId="177" fontId="8" fillId="0" borderId="13" xfId="0" applyNumberFormat="1" applyFont="1" applyBorder="1" applyAlignment="1">
      <alignment horizontal="right"/>
    </xf>
    <xf numFmtId="177" fontId="8" fillId="0" borderId="12" xfId="0" applyNumberFormat="1" applyFont="1" applyBorder="1" applyAlignment="1">
      <alignment shrinkToFit="1"/>
    </xf>
    <xf numFmtId="177" fontId="8" fillId="0" borderId="0" xfId="0" applyNumberFormat="1" applyFont="1" applyFill="1" applyAlignment="1">
      <alignment horizontal="right"/>
    </xf>
    <xf numFmtId="177" fontId="8" fillId="0" borderId="0" xfId="0" applyNumberFormat="1" applyFont="1" applyAlignment="1">
      <alignment horizontal="right"/>
    </xf>
    <xf numFmtId="177" fontId="8" fillId="0" borderId="11" xfId="0" applyNumberFormat="1" applyFont="1" applyBorder="1" applyAlignment="1">
      <alignment shrinkToFit="1"/>
    </xf>
    <xf numFmtId="177" fontId="49" fillId="0" borderId="0" xfId="0" applyNumberFormat="1" applyFont="1" applyAlignment="1">
      <alignment/>
    </xf>
    <xf numFmtId="177" fontId="12" fillId="0" borderId="0" xfId="0" applyNumberFormat="1" applyFont="1" applyFill="1" applyAlignment="1">
      <alignment horizontal="right"/>
    </xf>
    <xf numFmtId="177" fontId="12" fillId="0" borderId="0" xfId="0" applyNumberFormat="1" applyFont="1" applyAlignment="1">
      <alignment horizontal="right"/>
    </xf>
    <xf numFmtId="177" fontId="12" fillId="0" borderId="11" xfId="0" applyNumberFormat="1" applyFont="1" applyBorder="1" applyAlignment="1">
      <alignment shrinkToFit="1"/>
    </xf>
    <xf numFmtId="177" fontId="16" fillId="0" borderId="0" xfId="0" applyNumberFormat="1" applyFont="1" applyFill="1" applyAlignment="1">
      <alignment horizontal="right"/>
    </xf>
    <xf numFmtId="177" fontId="16" fillId="0" borderId="0" xfId="0" applyNumberFormat="1" applyFont="1" applyAlignment="1">
      <alignment horizontal="right"/>
    </xf>
    <xf numFmtId="177" fontId="12" fillId="0" borderId="0" xfId="0" applyNumberFormat="1" applyFont="1" applyFill="1" applyAlignment="1">
      <alignment/>
    </xf>
    <xf numFmtId="177" fontId="12" fillId="0" borderId="0" xfId="0" applyNumberFormat="1" applyFont="1" applyAlignment="1">
      <alignment/>
    </xf>
    <xf numFmtId="177" fontId="47" fillId="0" borderId="0" xfId="0" applyNumberFormat="1" applyFont="1" applyAlignment="1">
      <alignment vertical="center"/>
    </xf>
    <xf numFmtId="177" fontId="8" fillId="0" borderId="18"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8" fillId="0" borderId="42" xfId="0" applyNumberFormat="1" applyFont="1" applyBorder="1" applyAlignment="1">
      <alignment horizontal="center" vertical="center"/>
    </xf>
    <xf numFmtId="177" fontId="16" fillId="0" borderId="0" xfId="0" applyNumberFormat="1" applyFont="1" applyAlignment="1">
      <alignment/>
    </xf>
    <xf numFmtId="177" fontId="8" fillId="0" borderId="0" xfId="0" applyNumberFormat="1" applyFont="1" applyAlignment="1">
      <alignment vertical="top"/>
    </xf>
    <xf numFmtId="176" fontId="11" fillId="0" borderId="0" xfId="0" applyNumberFormat="1" applyFont="1" applyAlignment="1">
      <alignment vertical="center"/>
    </xf>
    <xf numFmtId="176" fontId="8" fillId="0" borderId="22" xfId="0" applyNumberFormat="1" applyFont="1" applyBorder="1" applyAlignment="1">
      <alignment horizontal="left"/>
    </xf>
    <xf numFmtId="176" fontId="8" fillId="0" borderId="13" xfId="0" applyNumberFormat="1" applyFont="1" applyBorder="1" applyAlignment="1">
      <alignment vertical="center"/>
    </xf>
    <xf numFmtId="176" fontId="8" fillId="0" borderId="12" xfId="0" applyNumberFormat="1" applyFont="1" applyBorder="1" applyAlignment="1">
      <alignment vertical="center"/>
    </xf>
    <xf numFmtId="181"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8" fontId="12" fillId="0" borderId="14" xfId="0" applyNumberFormat="1" applyFont="1" applyFill="1" applyBorder="1" applyAlignment="1">
      <alignment vertical="center"/>
    </xf>
    <xf numFmtId="49" fontId="12" fillId="0" borderId="11" xfId="0" applyNumberFormat="1" applyFont="1" applyBorder="1" applyAlignment="1">
      <alignment horizontal="center" vertical="center"/>
    </xf>
    <xf numFmtId="181" fontId="8" fillId="0" borderId="0" xfId="0" applyNumberFormat="1" applyFont="1" applyBorder="1" applyAlignment="1">
      <alignment vertical="center"/>
    </xf>
    <xf numFmtId="178" fontId="8" fillId="0" borderId="14" xfId="0" applyNumberFormat="1" applyFont="1" applyBorder="1" applyAlignment="1">
      <alignment vertical="center"/>
    </xf>
    <xf numFmtId="49" fontId="8" fillId="0" borderId="0" xfId="0" applyNumberFormat="1" applyFont="1" applyAlignment="1">
      <alignment horizontal="center" vertical="center"/>
    </xf>
    <xf numFmtId="49" fontId="8" fillId="0" borderId="11" xfId="0" applyNumberFormat="1" applyFont="1" applyBorder="1" applyAlignment="1">
      <alignment horizontal="center" vertical="center"/>
    </xf>
    <xf numFmtId="49" fontId="8" fillId="0" borderId="11" xfId="0" applyNumberFormat="1" applyFont="1" applyBorder="1" applyAlignment="1">
      <alignment horizontal="distributed" vertical="center"/>
    </xf>
    <xf numFmtId="176" fontId="8" fillId="0" borderId="0" xfId="0" applyNumberFormat="1" applyFont="1" applyAlignment="1">
      <alignment horizontal="right" vertical="center"/>
    </xf>
    <xf numFmtId="176" fontId="8" fillId="0" borderId="35" xfId="0" applyNumberFormat="1" applyFont="1" applyBorder="1" applyAlignment="1">
      <alignment horizontal="right" vertical="center"/>
    </xf>
    <xf numFmtId="176" fontId="8" fillId="0" borderId="36" xfId="0" applyNumberFormat="1" applyFont="1" applyBorder="1" applyAlignment="1">
      <alignment horizontal="right" vertical="center"/>
    </xf>
    <xf numFmtId="176" fontId="8" fillId="0" borderId="11" xfId="0" applyNumberFormat="1" applyFont="1" applyBorder="1" applyAlignment="1">
      <alignment horizontal="right" vertical="center"/>
    </xf>
    <xf numFmtId="176" fontId="8" fillId="0" borderId="18" xfId="0" applyNumberFormat="1" applyFont="1" applyBorder="1" applyAlignment="1">
      <alignment horizontal="center" vertical="center"/>
    </xf>
    <xf numFmtId="176" fontId="4" fillId="0" borderId="0" xfId="0" applyNumberFormat="1" applyFont="1" applyAlignment="1">
      <alignment vertical="center"/>
    </xf>
    <xf numFmtId="177" fontId="50" fillId="0" borderId="0" xfId="64" applyNumberFormat="1" applyFont="1" applyFill="1" applyAlignment="1">
      <alignment horizontal="right" vertical="center"/>
      <protection/>
    </xf>
    <xf numFmtId="177" fontId="11" fillId="0" borderId="0" xfId="0" applyNumberFormat="1" applyFont="1" applyFill="1" applyAlignment="1">
      <alignment vertical="center"/>
    </xf>
    <xf numFmtId="177" fontId="11" fillId="0" borderId="0" xfId="0" applyNumberFormat="1" applyFont="1" applyAlignment="1">
      <alignment/>
    </xf>
    <xf numFmtId="177" fontId="12" fillId="0" borderId="13" xfId="0" applyNumberFormat="1" applyFont="1" applyFill="1" applyBorder="1" applyAlignment="1">
      <alignment horizontal="right" vertical="center"/>
    </xf>
    <xf numFmtId="49" fontId="12" fillId="0" borderId="12" xfId="0" applyNumberFormat="1" applyFont="1" applyFill="1" applyBorder="1" applyAlignment="1">
      <alignment horizontal="center" vertical="center"/>
    </xf>
    <xf numFmtId="177" fontId="8" fillId="0" borderId="0" xfId="0" applyNumberFormat="1" applyFont="1" applyAlignment="1">
      <alignment horizontal="right" vertical="center"/>
    </xf>
    <xf numFmtId="177" fontId="8" fillId="0" borderId="0"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0" fillId="0" borderId="0" xfId="0" applyNumberFormat="1" applyFont="1" applyAlignment="1">
      <alignment horizontal="right" vertical="center"/>
    </xf>
    <xf numFmtId="177" fontId="12" fillId="0" borderId="0" xfId="0" applyNumberFormat="1" applyFont="1" applyAlignment="1">
      <alignment horizontal="right" vertical="center"/>
    </xf>
    <xf numFmtId="177" fontId="0" fillId="0" borderId="0" xfId="0" applyNumberFormat="1" applyAlignment="1">
      <alignment horizontal="right" vertical="center"/>
    </xf>
    <xf numFmtId="177" fontId="12" fillId="0" borderId="0" xfId="0" applyNumberFormat="1" applyFont="1" applyBorder="1" applyAlignment="1">
      <alignment horizontal="right" vertical="center"/>
    </xf>
    <xf numFmtId="177" fontId="50" fillId="0" borderId="0" xfId="63" applyNumberFormat="1" applyFont="1" applyFill="1" applyAlignment="1">
      <alignment horizontal="right" vertical="center"/>
      <protection/>
    </xf>
    <xf numFmtId="177" fontId="11" fillId="0" borderId="0" xfId="0" applyNumberFormat="1" applyFont="1" applyAlignment="1">
      <alignment horizontal="right" vertical="center"/>
    </xf>
    <xf numFmtId="177" fontId="12" fillId="0" borderId="0" xfId="0" applyNumberFormat="1" applyFont="1" applyFill="1" applyAlignment="1">
      <alignment horizontal="right" vertical="center"/>
    </xf>
    <xf numFmtId="177" fontId="12" fillId="0" borderId="0" xfId="0" applyNumberFormat="1" applyFont="1" applyFill="1" applyBorder="1" applyAlignment="1">
      <alignment horizontal="right" vertical="center"/>
    </xf>
    <xf numFmtId="49" fontId="12" fillId="0" borderId="11" xfId="0" applyNumberFormat="1" applyFont="1" applyFill="1" applyBorder="1" applyAlignment="1">
      <alignment horizontal="center" vertical="center"/>
    </xf>
    <xf numFmtId="177" fontId="12" fillId="0" borderId="0" xfId="0" applyNumberFormat="1" applyFont="1" applyAlignment="1">
      <alignment horizontal="left" vertical="center"/>
    </xf>
    <xf numFmtId="177" fontId="12" fillId="0" borderId="0" xfId="0" applyNumberFormat="1" applyFont="1" applyBorder="1" applyAlignment="1">
      <alignment vertical="center"/>
    </xf>
    <xf numFmtId="0" fontId="12" fillId="0" borderId="11" xfId="0" applyNumberFormat="1" applyFont="1" applyBorder="1" applyAlignment="1">
      <alignment vertical="center"/>
    </xf>
    <xf numFmtId="177" fontId="8" fillId="0" borderId="18" xfId="0" applyNumberFormat="1" applyFont="1" applyBorder="1" applyAlignment="1">
      <alignment horizontal="center" vertical="center" shrinkToFit="1"/>
    </xf>
    <xf numFmtId="177" fontId="8" fillId="0" borderId="10" xfId="0" applyNumberFormat="1" applyFont="1" applyBorder="1" applyAlignment="1">
      <alignment horizontal="center" vertical="center" shrinkToFit="1"/>
    </xf>
    <xf numFmtId="177" fontId="8" fillId="0" borderId="0" xfId="0" applyNumberFormat="1" applyFont="1" applyBorder="1" applyAlignment="1">
      <alignment horizontal="center" vertical="center"/>
    </xf>
    <xf numFmtId="177" fontId="8" fillId="0" borderId="13" xfId="0" applyNumberFormat="1" applyFont="1" applyBorder="1" applyAlignment="1">
      <alignment horizontal="left" vertical="top"/>
    </xf>
    <xf numFmtId="177" fontId="8" fillId="0" borderId="22" xfId="0" applyNumberFormat="1" applyFont="1" applyBorder="1" applyAlignment="1">
      <alignment/>
    </xf>
    <xf numFmtId="177" fontId="8" fillId="0" borderId="0" xfId="0" applyNumberFormat="1" applyFont="1" applyBorder="1" applyAlignment="1">
      <alignment/>
    </xf>
    <xf numFmtId="177" fontId="12" fillId="0" borderId="13" xfId="0" applyNumberFormat="1" applyFont="1" applyFill="1" applyBorder="1" applyAlignment="1">
      <alignment horizontal="right"/>
    </xf>
    <xf numFmtId="177" fontId="12" fillId="0" borderId="13" xfId="0" applyNumberFormat="1" applyFont="1" applyFill="1" applyBorder="1" applyAlignment="1">
      <alignment/>
    </xf>
    <xf numFmtId="49" fontId="12" fillId="0" borderId="12" xfId="0" applyNumberFormat="1" applyFont="1" applyBorder="1" applyAlignment="1">
      <alignment horizontal="center" vertical="center"/>
    </xf>
    <xf numFmtId="177" fontId="43" fillId="0" borderId="0" xfId="0" applyNumberFormat="1" applyFont="1" applyAlignment="1">
      <alignment horizontal="right"/>
    </xf>
    <xf numFmtId="49" fontId="8" fillId="0" borderId="11" xfId="0" applyNumberFormat="1" applyFont="1" applyBorder="1" applyAlignment="1">
      <alignment horizontal="right" vertical="center"/>
    </xf>
    <xf numFmtId="177" fontId="8" fillId="0" borderId="18"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42" xfId="0" applyNumberFormat="1" applyFont="1" applyBorder="1" applyAlignment="1">
      <alignment horizontal="center" vertical="center" wrapText="1"/>
    </xf>
    <xf numFmtId="177" fontId="0" fillId="0" borderId="0" xfId="0" applyNumberFormat="1" applyBorder="1" applyAlignment="1">
      <alignment/>
    </xf>
    <xf numFmtId="177" fontId="43" fillId="0" borderId="11" xfId="0" applyNumberFormat="1" applyFont="1" applyBorder="1" applyAlignment="1">
      <alignment horizontal="right"/>
    </xf>
    <xf numFmtId="49" fontId="12" fillId="0" borderId="12" xfId="0" applyNumberFormat="1" applyFont="1" applyBorder="1" applyAlignment="1">
      <alignment horizontal="center"/>
    </xf>
    <xf numFmtId="49" fontId="8" fillId="0" borderId="11" xfId="0" applyNumberFormat="1" applyFont="1" applyBorder="1" applyAlignment="1">
      <alignment horizontal="center"/>
    </xf>
    <xf numFmtId="176" fontId="8" fillId="0" borderId="11" xfId="0" applyNumberFormat="1" applyFont="1" applyBorder="1" applyAlignment="1">
      <alignment horizontal="distributed"/>
    </xf>
    <xf numFmtId="176" fontId="8" fillId="0" borderId="11" xfId="0" applyNumberFormat="1" applyFont="1" applyBorder="1" applyAlignment="1">
      <alignment horizontal="right"/>
    </xf>
    <xf numFmtId="177" fontId="43" fillId="0" borderId="0" xfId="0" applyNumberFormat="1" applyFont="1" applyFill="1" applyAlignment="1">
      <alignment/>
    </xf>
    <xf numFmtId="176" fontId="43" fillId="0" borderId="0" xfId="0" applyNumberFormat="1" applyFont="1" applyFill="1" applyAlignment="1">
      <alignment horizontal="right"/>
    </xf>
    <xf numFmtId="177" fontId="43" fillId="0" borderId="0" xfId="0" applyNumberFormat="1" applyFont="1" applyFill="1" applyAlignment="1">
      <alignment horizontal="left"/>
    </xf>
    <xf numFmtId="176" fontId="43" fillId="0" borderId="0" xfId="0" applyNumberFormat="1" applyFont="1" applyFill="1" applyAlignment="1">
      <alignment horizontal="left"/>
    </xf>
    <xf numFmtId="177" fontId="43" fillId="0" borderId="0" xfId="0" applyNumberFormat="1" applyFont="1" applyFill="1" applyBorder="1" applyAlignment="1">
      <alignment horizontal="left"/>
    </xf>
    <xf numFmtId="176" fontId="43" fillId="0" borderId="0" xfId="0" applyNumberFormat="1" applyFont="1" applyFill="1" applyBorder="1" applyAlignment="1">
      <alignment horizontal="left"/>
    </xf>
    <xf numFmtId="177" fontId="43" fillId="0" borderId="0" xfId="0" applyNumberFormat="1" applyFont="1" applyFill="1" applyBorder="1" applyAlignment="1">
      <alignment/>
    </xf>
    <xf numFmtId="213" fontId="43" fillId="0" borderId="13" xfId="0" applyNumberFormat="1" applyFont="1" applyFill="1" applyBorder="1" applyAlignment="1">
      <alignment horizontal="right"/>
    </xf>
    <xf numFmtId="213" fontId="43" fillId="0" borderId="13" xfId="0" applyNumberFormat="1" applyFont="1" applyFill="1" applyBorder="1" applyAlignment="1">
      <alignment/>
    </xf>
    <xf numFmtId="176" fontId="43" fillId="0" borderId="13" xfId="0" applyNumberFormat="1" applyFont="1" applyFill="1" applyBorder="1" applyAlignment="1">
      <alignment horizontal="distributed"/>
    </xf>
    <xf numFmtId="213" fontId="43" fillId="0" borderId="0" xfId="0" applyNumberFormat="1" applyFont="1" applyFill="1" applyAlignment="1">
      <alignment/>
    </xf>
    <xf numFmtId="213" fontId="43" fillId="0" borderId="0" xfId="0" applyNumberFormat="1" applyFont="1" applyFill="1" applyAlignment="1">
      <alignment horizontal="right"/>
    </xf>
    <xf numFmtId="176" fontId="43" fillId="0" borderId="0" xfId="0" applyNumberFormat="1" applyFont="1" applyFill="1" applyBorder="1" applyAlignment="1">
      <alignment horizontal="distributed"/>
    </xf>
    <xf numFmtId="177" fontId="49" fillId="0" borderId="0" xfId="0" applyNumberFormat="1" applyFont="1" applyFill="1" applyAlignment="1">
      <alignment/>
    </xf>
    <xf numFmtId="213" fontId="49" fillId="0" borderId="0" xfId="0" applyNumberFormat="1" applyFont="1" applyFill="1" applyAlignment="1">
      <alignment/>
    </xf>
    <xf numFmtId="176" fontId="49" fillId="0" borderId="0" xfId="0" applyNumberFormat="1" applyFont="1" applyFill="1" applyBorder="1" applyAlignment="1">
      <alignment horizontal="center"/>
    </xf>
    <xf numFmtId="177" fontId="50" fillId="0" borderId="0" xfId="83" applyNumberFormat="1" applyFont="1" applyFill="1" applyAlignment="1">
      <alignment horizontal="right" vertical="center"/>
      <protection/>
    </xf>
    <xf numFmtId="176" fontId="43" fillId="0" borderId="0" xfId="0" applyNumberFormat="1" applyFont="1" applyFill="1" applyBorder="1" applyAlignment="1">
      <alignment horizontal="right"/>
    </xf>
    <xf numFmtId="176" fontId="43" fillId="0" borderId="0" xfId="0" applyNumberFormat="1" applyFont="1" applyFill="1" applyBorder="1" applyAlignment="1">
      <alignment horizontal="center"/>
    </xf>
    <xf numFmtId="176" fontId="49" fillId="0" borderId="0" xfId="0" applyNumberFormat="1" applyFont="1" applyFill="1" applyBorder="1" applyAlignment="1">
      <alignment horizontal="distributed"/>
    </xf>
    <xf numFmtId="177" fontId="51" fillId="0" borderId="0" xfId="0" applyNumberFormat="1" applyFont="1" applyFill="1" applyAlignment="1">
      <alignment/>
    </xf>
    <xf numFmtId="177" fontId="51" fillId="0" borderId="0" xfId="0" applyNumberFormat="1" applyFont="1" applyFill="1" applyAlignment="1">
      <alignment horizontal="right"/>
    </xf>
    <xf numFmtId="176" fontId="43" fillId="0" borderId="35" xfId="0" applyNumberFormat="1" applyFont="1" applyFill="1" applyBorder="1" applyAlignment="1">
      <alignment horizontal="right"/>
    </xf>
    <xf numFmtId="177" fontId="8" fillId="0" borderId="0" xfId="0" applyNumberFormat="1" applyFont="1" applyFill="1" applyAlignment="1">
      <alignment shrinkToFit="1"/>
    </xf>
    <xf numFmtId="177" fontId="8" fillId="0" borderId="0" xfId="0" applyNumberFormat="1" applyFont="1" applyFill="1" applyAlignment="1">
      <alignment vertical="center" shrinkToFit="1"/>
    </xf>
    <xf numFmtId="177" fontId="8" fillId="0" borderId="10" xfId="0" applyNumberFormat="1" applyFont="1" applyFill="1" applyBorder="1" applyAlignment="1">
      <alignment horizontal="center" vertical="center" wrapText="1"/>
    </xf>
    <xf numFmtId="177" fontId="8" fillId="0" borderId="42" xfId="0" applyNumberFormat="1" applyFont="1" applyFill="1" applyBorder="1" applyAlignment="1">
      <alignment horizontal="center" vertical="center" wrapText="1"/>
    </xf>
    <xf numFmtId="177" fontId="8" fillId="0" borderId="0" xfId="0" applyNumberFormat="1" applyFont="1" applyFill="1" applyBorder="1" applyAlignment="1">
      <alignment vertical="center" shrinkToFit="1"/>
    </xf>
    <xf numFmtId="177" fontId="32" fillId="0" borderId="0" xfId="0" applyNumberFormat="1" applyFont="1" applyFill="1" applyAlignment="1">
      <alignment vertical="center"/>
    </xf>
    <xf numFmtId="177" fontId="32" fillId="0" borderId="0" xfId="0" applyNumberFormat="1" applyFont="1" applyFill="1" applyAlignment="1">
      <alignment/>
    </xf>
    <xf numFmtId="177" fontId="0" fillId="0" borderId="0" xfId="0" applyNumberFormat="1" applyFill="1" applyAlignment="1">
      <alignment/>
    </xf>
    <xf numFmtId="177" fontId="0" fillId="0" borderId="0" xfId="0" applyNumberFormat="1" applyFill="1" applyAlignment="1">
      <alignment vertical="center"/>
    </xf>
    <xf numFmtId="177" fontId="48" fillId="0" borderId="0" xfId="0" applyNumberFormat="1" applyFont="1" applyFill="1" applyAlignment="1">
      <alignment vertical="center"/>
    </xf>
    <xf numFmtId="177" fontId="16" fillId="0" borderId="0" xfId="0" applyNumberFormat="1" applyFont="1" applyFill="1" applyAlignment="1">
      <alignment/>
    </xf>
    <xf numFmtId="177" fontId="8" fillId="0" borderId="0" xfId="0" applyNumberFormat="1" applyFont="1" applyFill="1" applyAlignment="1">
      <alignment/>
    </xf>
    <xf numFmtId="177" fontId="8" fillId="0" borderId="13" xfId="0" applyNumberFormat="1" applyFont="1" applyFill="1" applyBorder="1" applyAlignment="1">
      <alignment horizontal="right" vertical="center"/>
    </xf>
    <xf numFmtId="177" fontId="8" fillId="0" borderId="12" xfId="0" applyNumberFormat="1" applyFont="1" applyFill="1" applyBorder="1" applyAlignment="1">
      <alignment vertical="center"/>
    </xf>
    <xf numFmtId="177" fontId="8" fillId="0" borderId="0" xfId="0" applyNumberFormat="1" applyFont="1" applyFill="1" applyAlignment="1">
      <alignment horizontal="right" vertical="center"/>
    </xf>
    <xf numFmtId="177" fontId="8" fillId="0" borderId="11" xfId="0" applyNumberFormat="1" applyFont="1" applyFill="1" applyBorder="1" applyAlignment="1">
      <alignment vertical="center"/>
    </xf>
    <xf numFmtId="177" fontId="18" fillId="0" borderId="0" xfId="0" applyNumberFormat="1" applyFont="1" applyFill="1" applyAlignment="1">
      <alignment horizontal="right" vertical="center"/>
    </xf>
    <xf numFmtId="177" fontId="12" fillId="0" borderId="11" xfId="0" applyNumberFormat="1" applyFont="1" applyFill="1" applyBorder="1" applyAlignment="1">
      <alignment vertical="center"/>
    </xf>
    <xf numFmtId="177" fontId="8" fillId="0" borderId="11" xfId="0" applyNumberFormat="1" applyFont="1" applyFill="1" applyBorder="1" applyAlignment="1">
      <alignment horizontal="left" vertical="center"/>
    </xf>
    <xf numFmtId="177" fontId="0" fillId="0" borderId="0" xfId="0" applyNumberFormat="1" applyFill="1" applyAlignment="1">
      <alignment horizontal="right"/>
    </xf>
    <xf numFmtId="177" fontId="16" fillId="0" borderId="0" xfId="0" applyNumberFormat="1" applyFont="1" applyFill="1" applyAlignment="1">
      <alignment horizontal="right" vertical="center"/>
    </xf>
    <xf numFmtId="177" fontId="8" fillId="0" borderId="0" xfId="0" applyNumberFormat="1" applyFont="1" applyFill="1" applyBorder="1" applyAlignment="1">
      <alignment horizontal="right"/>
    </xf>
    <xf numFmtId="177" fontId="8" fillId="0" borderId="47" xfId="0" applyNumberFormat="1" applyFont="1" applyFill="1" applyBorder="1" applyAlignment="1">
      <alignment horizontal="right"/>
    </xf>
    <xf numFmtId="177" fontId="16" fillId="0" borderId="0" xfId="0" applyNumberFormat="1" applyFont="1" applyFill="1" applyAlignment="1">
      <alignment/>
    </xf>
    <xf numFmtId="177" fontId="8" fillId="0" borderId="10" xfId="0" applyNumberFormat="1" applyFont="1" applyFill="1" applyBorder="1" applyAlignment="1">
      <alignment horizontal="distributed" vertical="center"/>
    </xf>
    <xf numFmtId="177" fontId="8" fillId="0" borderId="42" xfId="0" applyNumberFormat="1" applyFont="1" applyFill="1" applyBorder="1" applyAlignment="1">
      <alignment horizontal="distributed" vertical="center"/>
    </xf>
    <xf numFmtId="177" fontId="8" fillId="0" borderId="10" xfId="0" applyNumberFormat="1" applyFont="1" applyFill="1" applyBorder="1" applyAlignment="1">
      <alignment horizontal="center" vertical="center"/>
    </xf>
    <xf numFmtId="177" fontId="8" fillId="0" borderId="14" xfId="0" applyNumberFormat="1" applyFont="1" applyFill="1" applyBorder="1" applyAlignment="1">
      <alignment horizontal="center" vertical="center"/>
    </xf>
    <xf numFmtId="177" fontId="43" fillId="0" borderId="0" xfId="0" applyNumberFormat="1" applyFont="1" applyFill="1" applyAlignment="1">
      <alignment vertical="center"/>
    </xf>
    <xf numFmtId="177" fontId="0" fillId="0" borderId="0" xfId="0" applyNumberFormat="1" applyFill="1" applyBorder="1" applyAlignment="1">
      <alignment/>
    </xf>
    <xf numFmtId="177" fontId="8" fillId="0" borderId="15" xfId="0" applyNumberFormat="1" applyFont="1" applyFill="1" applyBorder="1" applyAlignment="1">
      <alignment horizontal="center" vertical="center"/>
    </xf>
    <xf numFmtId="177" fontId="8" fillId="0" borderId="13" xfId="71" applyNumberFormat="1" applyFont="1" applyFill="1" applyBorder="1" applyAlignment="1">
      <alignment horizontal="right" vertical="center"/>
      <protection/>
    </xf>
    <xf numFmtId="177" fontId="8" fillId="0" borderId="13" xfId="71" applyNumberFormat="1" applyFont="1" applyFill="1" applyBorder="1" applyAlignment="1">
      <alignment vertical="center"/>
      <protection/>
    </xf>
    <xf numFmtId="177" fontId="8" fillId="0" borderId="13" xfId="72" applyNumberFormat="1" applyFont="1" applyFill="1" applyBorder="1" applyAlignment="1">
      <alignment horizontal="right" vertical="center"/>
      <protection/>
    </xf>
    <xf numFmtId="177" fontId="18" fillId="0" borderId="13" xfId="71" applyNumberFormat="1" applyFont="1" applyFill="1" applyBorder="1" applyAlignment="1">
      <alignment vertical="center"/>
      <protection/>
    </xf>
    <xf numFmtId="176" fontId="8" fillId="0" borderId="13" xfId="0" applyNumberFormat="1" applyFont="1" applyFill="1" applyBorder="1" applyAlignment="1">
      <alignment horizontal="distributed" vertical="center"/>
    </xf>
    <xf numFmtId="177" fontId="8" fillId="0" borderId="0" xfId="71" applyNumberFormat="1" applyFont="1" applyFill="1" applyBorder="1" applyAlignment="1">
      <alignment horizontal="right" vertical="center"/>
      <protection/>
    </xf>
    <xf numFmtId="177" fontId="8" fillId="0" borderId="0" xfId="71" applyNumberFormat="1" applyFont="1" applyFill="1" applyAlignment="1">
      <alignment vertical="center"/>
      <protection/>
    </xf>
    <xf numFmtId="177" fontId="8" fillId="0" borderId="0" xfId="76" applyNumberFormat="1" applyFont="1" applyFill="1" applyBorder="1" applyAlignment="1">
      <alignment horizontal="right" vertical="center"/>
      <protection/>
    </xf>
    <xf numFmtId="177" fontId="8" fillId="0" borderId="0" xfId="73" applyNumberFormat="1" applyFont="1" applyFill="1" applyBorder="1" applyAlignment="1">
      <alignment horizontal="right" vertical="center"/>
      <protection/>
    </xf>
    <xf numFmtId="177" fontId="8" fillId="0" borderId="0" xfId="72" applyNumberFormat="1" applyFont="1" applyFill="1" applyBorder="1" applyAlignment="1">
      <alignment horizontal="right" vertical="center"/>
      <protection/>
    </xf>
    <xf numFmtId="177" fontId="8" fillId="0" borderId="0" xfId="71" applyNumberFormat="1" applyFont="1" applyFill="1" applyBorder="1" applyAlignment="1">
      <alignment vertical="center"/>
      <protection/>
    </xf>
    <xf numFmtId="176" fontId="8" fillId="0" borderId="0" xfId="0" applyNumberFormat="1" applyFont="1" applyFill="1" applyBorder="1" applyAlignment="1">
      <alignment horizontal="distributed" vertical="center"/>
    </xf>
    <xf numFmtId="177" fontId="16" fillId="0" borderId="0" xfId="71" applyNumberFormat="1" applyFont="1" applyFill="1" applyAlignment="1">
      <alignment vertical="center"/>
      <protection/>
    </xf>
    <xf numFmtId="177" fontId="12" fillId="0" borderId="14" xfId="0" applyNumberFormat="1" applyFont="1" applyFill="1" applyBorder="1" applyAlignment="1">
      <alignment horizontal="center" vertical="center"/>
    </xf>
    <xf numFmtId="177" fontId="12" fillId="0" borderId="0" xfId="71" applyNumberFormat="1" applyFont="1" applyFill="1" applyBorder="1" applyAlignment="1">
      <alignment horizontal="right" vertical="center"/>
      <protection/>
    </xf>
    <xf numFmtId="177" fontId="12" fillId="0" borderId="0" xfId="71" applyNumberFormat="1" applyFont="1" applyFill="1" applyAlignment="1">
      <alignment vertical="center"/>
      <protection/>
    </xf>
    <xf numFmtId="177" fontId="12" fillId="0" borderId="0" xfId="76" applyNumberFormat="1" applyFont="1" applyFill="1" applyBorder="1" applyAlignment="1">
      <alignment horizontal="right" vertical="center"/>
      <protection/>
    </xf>
    <xf numFmtId="177" fontId="12" fillId="0" borderId="0" xfId="73" applyNumberFormat="1" applyFont="1" applyFill="1" applyBorder="1" applyAlignment="1">
      <alignment horizontal="right" vertical="center"/>
      <protection/>
    </xf>
    <xf numFmtId="177" fontId="12" fillId="0" borderId="0" xfId="72" applyNumberFormat="1" applyFont="1" applyFill="1" applyBorder="1" applyAlignment="1">
      <alignment horizontal="right" vertical="center"/>
      <protection/>
    </xf>
    <xf numFmtId="177" fontId="12" fillId="0" borderId="0" xfId="71" applyNumberFormat="1" applyFont="1" applyFill="1" applyBorder="1" applyAlignment="1">
      <alignment vertical="center"/>
      <protection/>
    </xf>
    <xf numFmtId="176" fontId="12" fillId="0" borderId="0" xfId="0" applyNumberFormat="1" applyFont="1" applyFill="1" applyBorder="1" applyAlignment="1">
      <alignment horizontal="distributed" vertical="center"/>
    </xf>
    <xf numFmtId="177" fontId="16" fillId="0" borderId="0" xfId="71" applyNumberFormat="1" applyFont="1" applyFill="1" applyBorder="1" applyAlignment="1">
      <alignment vertical="center"/>
      <protection/>
    </xf>
    <xf numFmtId="177" fontId="18" fillId="0" borderId="0" xfId="71" applyNumberFormat="1" applyFont="1" applyFill="1" applyBorder="1" applyAlignment="1">
      <alignment horizontal="right" vertical="center"/>
      <protection/>
    </xf>
    <xf numFmtId="177" fontId="18" fillId="0" borderId="0" xfId="73" applyNumberFormat="1" applyFont="1" applyFill="1" applyBorder="1" applyAlignment="1">
      <alignment horizontal="right" vertical="center"/>
      <protection/>
    </xf>
    <xf numFmtId="177" fontId="16" fillId="0" borderId="0" xfId="71" applyNumberFormat="1" applyFont="1" applyFill="1" applyBorder="1" applyAlignment="1">
      <alignment horizontal="right" vertical="center"/>
      <protection/>
    </xf>
    <xf numFmtId="177" fontId="52" fillId="0" borderId="0" xfId="80" applyNumberFormat="1" applyFont="1" applyFill="1" applyBorder="1" applyAlignment="1">
      <alignment horizontal="right" vertical="center"/>
      <protection/>
    </xf>
    <xf numFmtId="177" fontId="52" fillId="0" borderId="0" xfId="79" applyNumberFormat="1" applyFont="1" applyFill="1" applyBorder="1" applyAlignment="1">
      <alignment horizontal="right" vertical="center"/>
      <protection/>
    </xf>
    <xf numFmtId="177" fontId="52" fillId="0" borderId="0" xfId="78" applyNumberFormat="1" applyFont="1" applyFill="1" applyBorder="1" applyAlignment="1">
      <alignment horizontal="right" vertical="center"/>
      <protection/>
    </xf>
    <xf numFmtId="177" fontId="52" fillId="0" borderId="0" xfId="77" applyNumberFormat="1" applyFont="1" applyFill="1" applyBorder="1" applyAlignment="1">
      <alignment horizontal="right" vertical="center"/>
      <protection/>
    </xf>
    <xf numFmtId="177" fontId="52" fillId="0" borderId="0" xfId="76" applyNumberFormat="1" applyFont="1" applyFill="1" applyBorder="1" applyAlignment="1">
      <alignment horizontal="right" vertical="center"/>
      <protection/>
    </xf>
    <xf numFmtId="177" fontId="52" fillId="0" borderId="0" xfId="75" applyNumberFormat="1" applyFont="1" applyFill="1" applyBorder="1" applyAlignment="1">
      <alignment horizontal="right" vertical="center"/>
      <protection/>
    </xf>
    <xf numFmtId="177" fontId="52" fillId="0" borderId="0" xfId="74" applyNumberFormat="1" applyFont="1" applyFill="1" applyBorder="1" applyAlignment="1">
      <alignment horizontal="right" vertical="center"/>
      <protection/>
    </xf>
    <xf numFmtId="49" fontId="8" fillId="0" borderId="0" xfId="0" applyNumberFormat="1" applyFont="1" applyFill="1" applyBorder="1" applyAlignment="1">
      <alignment horizontal="center" vertical="center" wrapText="1"/>
    </xf>
    <xf numFmtId="49" fontId="8" fillId="0" borderId="10" xfId="0" applyNumberFormat="1" applyFont="1" applyFill="1" applyBorder="1" applyAlignment="1">
      <alignment vertical="top" wrapText="1"/>
    </xf>
    <xf numFmtId="49" fontId="8" fillId="0" borderId="10" xfId="0" applyNumberFormat="1" applyFont="1" applyFill="1" applyBorder="1" applyAlignment="1">
      <alignment horizontal="center" vertical="center" wrapText="1"/>
    </xf>
    <xf numFmtId="49" fontId="16" fillId="0" borderId="0" xfId="0" applyNumberFormat="1" applyFont="1" applyFill="1" applyBorder="1" applyAlignment="1">
      <alignment/>
    </xf>
    <xf numFmtId="177" fontId="8" fillId="0" borderId="0" xfId="0" applyNumberFormat="1" applyFont="1" applyFill="1" applyAlignment="1">
      <alignment horizontal="left" vertical="center"/>
    </xf>
    <xf numFmtId="186" fontId="6" fillId="0" borderId="18" xfId="43" applyNumberFormat="1" applyFont="1" applyFill="1" applyBorder="1" applyAlignment="1" applyProtection="1">
      <alignment vertical="center"/>
      <protection/>
    </xf>
    <xf numFmtId="0" fontId="16" fillId="0" borderId="0" xfId="0" applyFont="1" applyAlignment="1">
      <alignment vertical="center"/>
    </xf>
    <xf numFmtId="0" fontId="8" fillId="0" borderId="0" xfId="81" applyFont="1">
      <alignment/>
      <protection/>
    </xf>
    <xf numFmtId="0" fontId="8" fillId="0" borderId="0" xfId="81" applyFont="1" applyAlignment="1">
      <alignment horizontal="right"/>
      <protection/>
    </xf>
    <xf numFmtId="0" fontId="8" fillId="0" borderId="0" xfId="81" applyFont="1" applyBorder="1" applyAlignment="1">
      <alignment/>
      <protection/>
    </xf>
    <xf numFmtId="0" fontId="12" fillId="0" borderId="0" xfId="81" applyFont="1">
      <alignment/>
      <protection/>
    </xf>
    <xf numFmtId="0" fontId="31" fillId="0" borderId="0" xfId="81" applyFont="1" applyAlignment="1">
      <alignment/>
      <protection/>
    </xf>
    <xf numFmtId="0" fontId="8" fillId="0" borderId="0" xfId="81" applyFont="1" applyAlignment="1">
      <alignment/>
      <protection/>
    </xf>
    <xf numFmtId="0" fontId="8" fillId="0" borderId="0" xfId="81" applyFont="1" applyBorder="1">
      <alignment/>
      <protection/>
    </xf>
    <xf numFmtId="3" fontId="8" fillId="0" borderId="0" xfId="81" applyNumberFormat="1" applyFont="1" applyAlignment="1">
      <alignment shrinkToFit="1"/>
      <protection/>
    </xf>
    <xf numFmtId="3" fontId="0" fillId="0" borderId="0" xfId="0" applyNumberFormat="1" applyAlignment="1">
      <alignment vertical="center"/>
    </xf>
    <xf numFmtId="0" fontId="8" fillId="0" borderId="0" xfId="81" applyFont="1" applyAlignment="1">
      <alignment horizontal="center"/>
      <protection/>
    </xf>
    <xf numFmtId="3" fontId="8" fillId="0" borderId="0" xfId="81" applyNumberFormat="1" applyFont="1">
      <alignment/>
      <protection/>
    </xf>
    <xf numFmtId="0" fontId="8" fillId="0" borderId="0" xfId="81" applyFont="1" applyAlignment="1">
      <alignment shrinkToFit="1"/>
      <protection/>
    </xf>
    <xf numFmtId="185" fontId="8" fillId="0" borderId="0" xfId="65" applyNumberFormat="1" applyFont="1" applyAlignment="1">
      <alignment vertical="center"/>
      <protection/>
    </xf>
    <xf numFmtId="0" fontId="8" fillId="0" borderId="0" xfId="65" applyFont="1" applyAlignment="1">
      <alignment vertical="center"/>
      <protection/>
    </xf>
    <xf numFmtId="3" fontId="8" fillId="0" borderId="0" xfId="65" applyNumberFormat="1" applyFont="1" applyAlignment="1">
      <alignment vertical="center"/>
      <protection/>
    </xf>
    <xf numFmtId="0" fontId="91" fillId="0" borderId="0" xfId="0" applyFont="1" applyAlignment="1">
      <alignment/>
    </xf>
    <xf numFmtId="183" fontId="8" fillId="0" borderId="13" xfId="65" applyNumberFormat="1" applyFont="1" applyFill="1" applyBorder="1" applyAlignment="1">
      <alignment horizontal="right" vertical="center"/>
      <protection/>
    </xf>
    <xf numFmtId="187" fontId="8" fillId="0" borderId="13" xfId="65" applyNumberFormat="1" applyFont="1" applyFill="1" applyBorder="1" applyAlignment="1">
      <alignment horizontal="right" vertical="center"/>
      <protection/>
    </xf>
    <xf numFmtId="0" fontId="8" fillId="0" borderId="13" xfId="65" applyFont="1" applyBorder="1" applyAlignment="1">
      <alignment horizontal="center" vertical="center"/>
      <protection/>
    </xf>
    <xf numFmtId="0" fontId="8" fillId="0" borderId="13" xfId="65" applyFont="1" applyBorder="1" applyAlignment="1">
      <alignment vertical="center"/>
      <protection/>
    </xf>
    <xf numFmtId="183" fontId="8" fillId="0" borderId="0" xfId="65" applyNumberFormat="1" applyFont="1" applyFill="1" applyAlignment="1">
      <alignment horizontal="right" vertical="center"/>
      <protection/>
    </xf>
    <xf numFmtId="187" fontId="8" fillId="0" borderId="0" xfId="65" applyNumberFormat="1" applyFont="1" applyFill="1" applyAlignment="1">
      <alignment horizontal="right" vertical="center"/>
      <protection/>
    </xf>
    <xf numFmtId="0" fontId="8" fillId="0" borderId="0" xfId="65" applyFont="1" applyAlignment="1">
      <alignment horizontal="center" vertical="center"/>
      <protection/>
    </xf>
    <xf numFmtId="214" fontId="8" fillId="0" borderId="0" xfId="65" applyNumberFormat="1" applyFont="1" applyFill="1" applyBorder="1" applyAlignment="1">
      <alignment horizontal="right" vertical="center"/>
      <protection/>
    </xf>
    <xf numFmtId="214" fontId="8" fillId="0" borderId="0" xfId="65" applyNumberFormat="1" applyFont="1" applyFill="1" applyAlignment="1">
      <alignment horizontal="right" vertical="center"/>
      <protection/>
    </xf>
    <xf numFmtId="183" fontId="8" fillId="0" borderId="0" xfId="65" applyNumberFormat="1" applyFont="1" applyFill="1" applyBorder="1" applyAlignment="1">
      <alignment horizontal="right" vertical="center"/>
      <protection/>
    </xf>
    <xf numFmtId="177" fontId="12" fillId="0" borderId="0" xfId="65" applyNumberFormat="1" applyFont="1" applyFill="1" applyAlignment="1">
      <alignment vertical="center"/>
      <protection/>
    </xf>
    <xf numFmtId="177" fontId="12" fillId="0" borderId="0" xfId="65" applyNumberFormat="1" applyFont="1" applyAlignment="1">
      <alignment vertical="center"/>
      <protection/>
    </xf>
    <xf numFmtId="177" fontId="12" fillId="0" borderId="0" xfId="65" applyNumberFormat="1" applyFont="1" applyFill="1" applyBorder="1" applyAlignment="1">
      <alignment vertical="center"/>
      <protection/>
    </xf>
    <xf numFmtId="177" fontId="8" fillId="0" borderId="0" xfId="65" applyNumberFormat="1" applyFont="1" applyAlignment="1">
      <alignment vertical="center"/>
      <protection/>
    </xf>
    <xf numFmtId="0" fontId="12" fillId="0" borderId="0" xfId="65" applyFont="1" applyAlignment="1">
      <alignment horizontal="center" vertical="center"/>
      <protection/>
    </xf>
    <xf numFmtId="187" fontId="12" fillId="0" borderId="0" xfId="65" applyNumberFormat="1" applyFont="1" applyFill="1" applyBorder="1" applyAlignment="1">
      <alignment vertical="center"/>
      <protection/>
    </xf>
    <xf numFmtId="177" fontId="8" fillId="0" borderId="0" xfId="65" applyNumberFormat="1" applyFont="1" applyFill="1" applyBorder="1" applyAlignment="1">
      <alignment vertical="center"/>
      <protection/>
    </xf>
    <xf numFmtId="177" fontId="8" fillId="0" borderId="0" xfId="65" applyNumberFormat="1" applyFont="1" applyFill="1" applyAlignment="1">
      <alignment vertical="center"/>
      <protection/>
    </xf>
    <xf numFmtId="187" fontId="8" fillId="0" borderId="0" xfId="65" applyNumberFormat="1" applyFont="1" applyFill="1" applyBorder="1" applyAlignment="1">
      <alignment vertical="center"/>
      <protection/>
    </xf>
    <xf numFmtId="0" fontId="12" fillId="0" borderId="0" xfId="65" applyFont="1" applyFill="1" applyAlignment="1">
      <alignment vertical="center"/>
      <protection/>
    </xf>
    <xf numFmtId="187" fontId="8" fillId="0" borderId="0" xfId="65" applyNumberFormat="1" applyFont="1" applyFill="1" applyAlignment="1">
      <alignment vertical="center"/>
      <protection/>
    </xf>
    <xf numFmtId="187" fontId="12" fillId="0" borderId="0" xfId="65" applyNumberFormat="1" applyFont="1" applyFill="1" applyAlignment="1">
      <alignment vertical="center"/>
      <protection/>
    </xf>
    <xf numFmtId="0" fontId="8" fillId="0" borderId="0" xfId="65" applyNumberFormat="1" applyFont="1" applyAlignment="1">
      <alignment vertical="center"/>
      <protection/>
    </xf>
    <xf numFmtId="0" fontId="8" fillId="0" borderId="0" xfId="65" applyNumberFormat="1" applyFont="1" applyAlignment="1">
      <alignment horizontal="center" vertical="center"/>
      <protection/>
    </xf>
    <xf numFmtId="49" fontId="8" fillId="0" borderId="0" xfId="65" applyNumberFormat="1" applyFont="1" applyAlignment="1">
      <alignment horizontal="center" vertical="center"/>
      <protection/>
    </xf>
    <xf numFmtId="185" fontId="12" fillId="0" borderId="0" xfId="65" applyNumberFormat="1" applyFont="1" applyAlignment="1">
      <alignment vertical="center"/>
      <protection/>
    </xf>
    <xf numFmtId="183" fontId="12" fillId="0" borderId="0" xfId="65" applyNumberFormat="1" applyFont="1" applyFill="1" applyBorder="1" applyAlignment="1">
      <alignment horizontal="right" vertical="center"/>
      <protection/>
    </xf>
    <xf numFmtId="183" fontId="12" fillId="0" borderId="0" xfId="65" applyNumberFormat="1" applyFont="1" applyFill="1" applyAlignment="1">
      <alignment horizontal="right" vertical="center"/>
      <protection/>
    </xf>
    <xf numFmtId="177" fontId="12" fillId="0" borderId="0" xfId="65" applyNumberFormat="1" applyFont="1" applyFill="1" applyBorder="1" applyAlignment="1">
      <alignment horizontal="right" vertical="center"/>
      <protection/>
    </xf>
    <xf numFmtId="0" fontId="12" fillId="0" borderId="0" xfId="65" applyFont="1" applyFill="1" applyBorder="1" applyAlignment="1">
      <alignment horizontal="right" vertical="center"/>
      <protection/>
    </xf>
    <xf numFmtId="183" fontId="12" fillId="0" borderId="0" xfId="65" applyNumberFormat="1" applyFont="1" applyAlignment="1">
      <alignment horizontal="right" vertical="center"/>
      <protection/>
    </xf>
    <xf numFmtId="0" fontId="12" fillId="0" borderId="0" xfId="65" applyFont="1" applyBorder="1" applyAlignment="1">
      <alignment horizontal="left" vertical="center"/>
      <protection/>
    </xf>
    <xf numFmtId="185" fontId="12" fillId="0" borderId="0" xfId="65" applyNumberFormat="1" applyFont="1" applyFill="1" applyAlignment="1">
      <alignment vertical="center"/>
      <protection/>
    </xf>
    <xf numFmtId="215" fontId="12" fillId="0" borderId="0" xfId="65" applyNumberFormat="1" applyFont="1" applyFill="1" applyBorder="1" applyAlignment="1">
      <alignment horizontal="right" vertical="center"/>
      <protection/>
    </xf>
    <xf numFmtId="0" fontId="12" fillId="0" borderId="0" xfId="65" applyFont="1" applyFill="1" applyBorder="1" applyAlignment="1">
      <alignment vertical="center"/>
      <protection/>
    </xf>
    <xf numFmtId="185" fontId="8" fillId="0" borderId="0" xfId="65" applyNumberFormat="1" applyFont="1" applyAlignment="1">
      <alignment horizontal="right" vertical="center"/>
      <protection/>
    </xf>
    <xf numFmtId="0" fontId="8" fillId="0" borderId="0" xfId="65" applyFont="1" applyBorder="1" applyAlignment="1" quotePrefix="1">
      <alignment horizontal="right" vertical="center"/>
      <protection/>
    </xf>
    <xf numFmtId="185" fontId="8" fillId="0" borderId="18" xfId="65" applyNumberFormat="1" applyFont="1" applyBorder="1" applyAlignment="1">
      <alignment horizontal="center" vertical="center"/>
      <protection/>
    </xf>
    <xf numFmtId="185" fontId="8" fillId="0" borderId="10" xfId="65" applyNumberFormat="1" applyFont="1" applyBorder="1" applyAlignment="1">
      <alignment horizontal="center" vertical="center"/>
      <protection/>
    </xf>
    <xf numFmtId="185" fontId="8" fillId="0" borderId="13" xfId="65" applyNumberFormat="1" applyFont="1" applyBorder="1" applyAlignment="1">
      <alignment vertical="center"/>
      <protection/>
    </xf>
    <xf numFmtId="0" fontId="8" fillId="0" borderId="13" xfId="65" applyFont="1" applyBorder="1" applyAlignment="1">
      <alignment horizontal="centerContinuous" vertical="center"/>
      <protection/>
    </xf>
    <xf numFmtId="185" fontId="8" fillId="0" borderId="0" xfId="65" applyNumberFormat="1" applyFont="1" applyBorder="1" applyAlignment="1">
      <alignment vertical="center"/>
      <protection/>
    </xf>
    <xf numFmtId="0" fontId="4" fillId="0" borderId="0" xfId="65" applyFont="1" applyBorder="1" applyAlignment="1">
      <alignment vertical="center"/>
      <protection/>
    </xf>
    <xf numFmtId="0" fontId="8" fillId="0" borderId="0" xfId="66" applyFont="1" applyAlignment="1">
      <alignment vertical="center"/>
      <protection/>
    </xf>
    <xf numFmtId="0" fontId="8" fillId="0" borderId="0" xfId="66" applyFont="1" applyBorder="1" applyAlignment="1">
      <alignment vertical="center"/>
      <protection/>
    </xf>
    <xf numFmtId="0" fontId="8" fillId="0" borderId="0" xfId="66" applyFont="1" applyAlignment="1">
      <alignment horizontal="center" vertical="center"/>
      <protection/>
    </xf>
    <xf numFmtId="0" fontId="8" fillId="0" borderId="0" xfId="67" applyFont="1" applyBorder="1" applyAlignment="1">
      <alignment vertical="center"/>
      <protection/>
    </xf>
    <xf numFmtId="0" fontId="8" fillId="0" borderId="0" xfId="67" applyFont="1" applyAlignment="1">
      <alignment vertical="center"/>
      <protection/>
    </xf>
    <xf numFmtId="0" fontId="8" fillId="0" borderId="0" xfId="67" applyFont="1" applyAlignment="1">
      <alignment horizontal="right" vertical="center"/>
      <protection/>
    </xf>
    <xf numFmtId="0" fontId="8" fillId="0" borderId="0" xfId="67" applyFont="1" applyAlignment="1">
      <alignment horizontal="center" vertical="center"/>
      <protection/>
    </xf>
    <xf numFmtId="0" fontId="8" fillId="0" borderId="0" xfId="66" applyFont="1" applyAlignment="1">
      <alignment horizontal="right" vertical="center"/>
      <protection/>
    </xf>
    <xf numFmtId="214" fontId="91" fillId="0" borderId="13" xfId="0" applyNumberFormat="1" applyFont="1" applyBorder="1" applyAlignment="1">
      <alignment horizontal="right"/>
    </xf>
    <xf numFmtId="214" fontId="8" fillId="0" borderId="13" xfId="0" applyNumberFormat="1" applyFont="1" applyBorder="1" applyAlignment="1">
      <alignment horizontal="right"/>
    </xf>
    <xf numFmtId="0" fontId="8" fillId="0" borderId="13" xfId="66" applyFont="1" applyBorder="1" applyAlignment="1">
      <alignment horizontal="center" vertical="center"/>
      <protection/>
    </xf>
    <xf numFmtId="214" fontId="91" fillId="0" borderId="0" xfId="0" applyNumberFormat="1" applyFont="1" applyAlignment="1">
      <alignment horizontal="right"/>
    </xf>
    <xf numFmtId="214" fontId="8" fillId="0" borderId="0" xfId="0" applyNumberFormat="1" applyFont="1" applyAlignment="1">
      <alignment horizontal="right"/>
    </xf>
    <xf numFmtId="0" fontId="8" fillId="0" borderId="0" xfId="66" applyFont="1" applyBorder="1" applyAlignment="1">
      <alignment horizontal="center" vertical="center"/>
      <protection/>
    </xf>
    <xf numFmtId="216" fontId="8" fillId="0" borderId="0" xfId="66" applyNumberFormat="1" applyFont="1" applyFill="1" applyBorder="1" applyAlignment="1">
      <alignment horizontal="right" vertical="center"/>
      <protection/>
    </xf>
    <xf numFmtId="214" fontId="8" fillId="0" borderId="0" xfId="66" applyNumberFormat="1" applyFont="1" applyFill="1" applyBorder="1" applyAlignment="1">
      <alignment horizontal="right" vertical="center"/>
      <protection/>
    </xf>
    <xf numFmtId="214" fontId="8" fillId="0" borderId="14" xfId="66" applyNumberFormat="1" applyFont="1" applyFill="1" applyBorder="1" applyAlignment="1">
      <alignment horizontal="right" vertical="center"/>
      <protection/>
    </xf>
    <xf numFmtId="214" fontId="92" fillId="0" borderId="0" xfId="0" applyNumberFormat="1" applyFont="1" applyAlignment="1">
      <alignment horizontal="right"/>
    </xf>
    <xf numFmtId="214" fontId="12" fillId="0" borderId="0" xfId="0" applyNumberFormat="1" applyFont="1" applyAlignment="1">
      <alignment horizontal="right"/>
    </xf>
    <xf numFmtId="0" fontId="12" fillId="0" borderId="0" xfId="66" applyFont="1" applyAlignment="1">
      <alignment horizontal="center" vertical="center"/>
      <protection/>
    </xf>
    <xf numFmtId="216" fontId="8" fillId="0" borderId="0" xfId="66" applyNumberFormat="1" applyFont="1" applyBorder="1" applyAlignment="1">
      <alignment horizontal="right" vertical="center"/>
      <protection/>
    </xf>
    <xf numFmtId="216" fontId="12" fillId="0" borderId="0" xfId="66" applyNumberFormat="1" applyFont="1" applyBorder="1" applyAlignment="1">
      <alignment horizontal="right" vertical="center"/>
      <protection/>
    </xf>
    <xf numFmtId="216" fontId="8" fillId="0" borderId="14" xfId="66" applyNumberFormat="1" applyFont="1" applyBorder="1" applyAlignment="1">
      <alignment horizontal="right" vertical="center"/>
      <protection/>
    </xf>
    <xf numFmtId="217" fontId="8" fillId="0" borderId="0" xfId="66" applyNumberFormat="1" applyFont="1" applyBorder="1" applyAlignment="1">
      <alignment horizontal="right" vertical="center"/>
      <protection/>
    </xf>
    <xf numFmtId="217" fontId="8" fillId="0" borderId="0" xfId="66" applyNumberFormat="1" applyFont="1" applyFill="1" applyBorder="1" applyAlignment="1">
      <alignment horizontal="right" vertical="center"/>
      <protection/>
    </xf>
    <xf numFmtId="217" fontId="8" fillId="0" borderId="0" xfId="0" applyNumberFormat="1" applyFont="1" applyAlignment="1">
      <alignment horizontal="right"/>
    </xf>
    <xf numFmtId="0" fontId="8" fillId="0" borderId="0" xfId="66" applyFont="1" applyFill="1" applyAlignment="1">
      <alignment horizontal="center" vertical="center"/>
      <protection/>
    </xf>
    <xf numFmtId="214" fontId="8" fillId="0" borderId="0" xfId="66" applyNumberFormat="1" applyFont="1" applyBorder="1" applyAlignment="1">
      <alignment horizontal="right" vertical="center"/>
      <protection/>
    </xf>
    <xf numFmtId="214" fontId="8" fillId="0" borderId="0" xfId="0" applyNumberFormat="1" applyFont="1" applyFill="1" applyAlignment="1">
      <alignment horizontal="right"/>
    </xf>
    <xf numFmtId="177" fontId="8" fillId="0" borderId="0" xfId="66" applyNumberFormat="1" applyFont="1" applyFill="1" applyBorder="1" applyAlignment="1">
      <alignment horizontal="right" vertical="center"/>
      <protection/>
    </xf>
    <xf numFmtId="214" fontId="12" fillId="0" borderId="0" xfId="66" applyNumberFormat="1" applyFont="1" applyBorder="1" applyAlignment="1">
      <alignment horizontal="right" vertical="center"/>
      <protection/>
    </xf>
    <xf numFmtId="214" fontId="18" fillId="0" borderId="0" xfId="66" applyNumberFormat="1" applyFont="1" applyBorder="1" applyAlignment="1">
      <alignment horizontal="right" vertical="center"/>
      <protection/>
    </xf>
    <xf numFmtId="214" fontId="12" fillId="0" borderId="0" xfId="0" applyNumberFormat="1" applyFont="1" applyFill="1" applyAlignment="1">
      <alignment horizontal="right"/>
    </xf>
    <xf numFmtId="0" fontId="8" fillId="0" borderId="14" xfId="66" applyFont="1" applyBorder="1" applyAlignment="1">
      <alignment vertical="center"/>
      <protection/>
    </xf>
    <xf numFmtId="0" fontId="8" fillId="0" borderId="0" xfId="66" applyFont="1" applyAlignment="1">
      <alignment vertical="center" wrapText="1"/>
      <protection/>
    </xf>
    <xf numFmtId="0" fontId="8" fillId="0" borderId="0" xfId="66" applyFont="1" applyBorder="1" applyAlignment="1">
      <alignment vertical="center" wrapText="1"/>
      <protection/>
    </xf>
    <xf numFmtId="0" fontId="8" fillId="0" borderId="10" xfId="66" applyFont="1" applyBorder="1" applyAlignment="1">
      <alignment horizontal="center" vertical="center" wrapText="1"/>
      <protection/>
    </xf>
    <xf numFmtId="0" fontId="8" fillId="0" borderId="34" xfId="66" applyFont="1" applyBorder="1" applyAlignment="1">
      <alignment horizontal="center" vertical="center" wrapText="1"/>
      <protection/>
    </xf>
    <xf numFmtId="0" fontId="8" fillId="0" borderId="13" xfId="66" applyFont="1" applyBorder="1" applyAlignment="1">
      <alignment vertical="center"/>
      <protection/>
    </xf>
    <xf numFmtId="0" fontId="4" fillId="0" borderId="0" xfId="66" applyFont="1" applyAlignment="1">
      <alignment vertical="center"/>
      <protection/>
    </xf>
    <xf numFmtId="0" fontId="8" fillId="0" borderId="0" xfId="81" applyFont="1" applyAlignment="1">
      <alignment vertical="center"/>
      <protection/>
    </xf>
    <xf numFmtId="0" fontId="8" fillId="0" borderId="0" xfId="81" applyFont="1" applyAlignment="1">
      <alignment horizontal="left" vertical="center"/>
      <protection/>
    </xf>
    <xf numFmtId="0" fontId="18" fillId="0" borderId="0" xfId="81" applyFont="1" applyAlignment="1">
      <alignment vertical="center"/>
      <protection/>
    </xf>
    <xf numFmtId="0" fontId="8" fillId="0" borderId="0" xfId="81" applyNumberFormat="1" applyFont="1" applyAlignment="1">
      <alignment horizontal="left" vertical="center"/>
      <protection/>
    </xf>
    <xf numFmtId="0" fontId="8" fillId="0" borderId="0" xfId="81" applyNumberFormat="1" applyFont="1" applyAlignment="1">
      <alignment horizontal="right" vertical="center"/>
      <protection/>
    </xf>
    <xf numFmtId="0" fontId="18" fillId="0" borderId="0" xfId="81" applyFont="1" applyAlignment="1">
      <alignment horizontal="left" vertical="center"/>
      <protection/>
    </xf>
    <xf numFmtId="0" fontId="18" fillId="0" borderId="0" xfId="81" applyNumberFormat="1" applyFont="1" applyAlignment="1">
      <alignment horizontal="center" vertical="center"/>
      <protection/>
    </xf>
    <xf numFmtId="0" fontId="18" fillId="0" borderId="0" xfId="81" applyNumberFormat="1" applyFont="1" applyAlignment="1">
      <alignment horizontal="left" vertical="center"/>
      <protection/>
    </xf>
    <xf numFmtId="0" fontId="18" fillId="0" borderId="0" xfId="81" applyNumberFormat="1" applyFont="1" applyAlignment="1">
      <alignment horizontal="left" vertical="center"/>
      <protection/>
    </xf>
    <xf numFmtId="0" fontId="18" fillId="0" borderId="0" xfId="81" applyNumberFormat="1" applyFont="1" applyAlignment="1">
      <alignment horizontal="right" vertical="center"/>
      <protection/>
    </xf>
    <xf numFmtId="218" fontId="8" fillId="0" borderId="13" xfId="81" applyNumberFormat="1" applyFont="1" applyBorder="1" applyAlignment="1">
      <alignment horizontal="right" vertical="center"/>
      <protection/>
    </xf>
    <xf numFmtId="0" fontId="8" fillId="0" borderId="12" xfId="81" applyNumberFormat="1" applyFont="1" applyBorder="1" applyAlignment="1">
      <alignment horizontal="left" vertical="center"/>
      <protection/>
    </xf>
    <xf numFmtId="0" fontId="8" fillId="0" borderId="13" xfId="81" applyNumberFormat="1" applyFont="1" applyBorder="1" applyAlignment="1">
      <alignment horizontal="right" vertical="center"/>
      <protection/>
    </xf>
    <xf numFmtId="0" fontId="8" fillId="0" borderId="13" xfId="81" applyFont="1" applyBorder="1" applyAlignment="1">
      <alignment vertical="center"/>
      <protection/>
    </xf>
    <xf numFmtId="214" fontId="91" fillId="0" borderId="0" xfId="0" applyNumberFormat="1" applyFont="1" applyFill="1" applyAlignment="1">
      <alignment horizontal="right"/>
    </xf>
    <xf numFmtId="0" fontId="8" fillId="0" borderId="11" xfId="81" applyNumberFormat="1" applyFont="1" applyBorder="1" applyAlignment="1">
      <alignment horizontal="left" vertical="center" shrinkToFit="1"/>
      <protection/>
    </xf>
    <xf numFmtId="49" fontId="8" fillId="0" borderId="0" xfId="81" applyNumberFormat="1" applyFont="1" applyBorder="1" applyAlignment="1">
      <alignment horizontal="right" vertical="center"/>
      <protection/>
    </xf>
    <xf numFmtId="0" fontId="12" fillId="0" borderId="0" xfId="81" applyFont="1" applyBorder="1" applyAlignment="1">
      <alignment vertical="center"/>
      <protection/>
    </xf>
    <xf numFmtId="214" fontId="92" fillId="0" borderId="0" xfId="0" applyNumberFormat="1" applyFont="1" applyFill="1" applyAlignment="1">
      <alignment horizontal="right"/>
    </xf>
    <xf numFmtId="0" fontId="12" fillId="0" borderId="11" xfId="81" applyNumberFormat="1" applyFont="1" applyBorder="1" applyAlignment="1">
      <alignment horizontal="left" vertical="center" shrinkToFit="1"/>
      <protection/>
    </xf>
    <xf numFmtId="0" fontId="8" fillId="0" borderId="0" xfId="81" applyNumberFormat="1" applyFont="1" applyBorder="1" applyAlignment="1">
      <alignment horizontal="right" vertical="center"/>
      <protection/>
    </xf>
    <xf numFmtId="0" fontId="8" fillId="0" borderId="11" xfId="81" applyNumberFormat="1" applyFont="1" applyBorder="1" applyAlignment="1">
      <alignment horizontal="left" vertical="center"/>
      <protection/>
    </xf>
    <xf numFmtId="0" fontId="12" fillId="0" borderId="0" xfId="81" applyNumberFormat="1" applyFont="1" applyBorder="1" applyAlignment="1">
      <alignment horizontal="center" vertical="center"/>
      <protection/>
    </xf>
    <xf numFmtId="0" fontId="12" fillId="0" borderId="11" xfId="81" applyNumberFormat="1" applyFont="1" applyBorder="1" applyAlignment="1">
      <alignment horizontal="left" vertical="center"/>
      <protection/>
    </xf>
    <xf numFmtId="0" fontId="8" fillId="0" borderId="0" xfId="81" applyFont="1" applyBorder="1" applyAlignment="1">
      <alignment vertical="center"/>
      <protection/>
    </xf>
    <xf numFmtId="0" fontId="12" fillId="0" borderId="0" xfId="81" applyNumberFormat="1" applyFont="1" applyBorder="1" applyAlignment="1">
      <alignment horizontal="right" vertical="center"/>
      <protection/>
    </xf>
    <xf numFmtId="0" fontId="12" fillId="0" borderId="0" xfId="81" applyFont="1" applyAlignment="1">
      <alignment vertical="center"/>
      <protection/>
    </xf>
    <xf numFmtId="0" fontId="18" fillId="0" borderId="0" xfId="81" applyFont="1" applyBorder="1" applyAlignment="1">
      <alignment vertical="center"/>
      <protection/>
    </xf>
    <xf numFmtId="0" fontId="8" fillId="0" borderId="11" xfId="81" applyFont="1" applyBorder="1" applyAlignment="1">
      <alignment horizontal="left" vertical="center"/>
      <protection/>
    </xf>
    <xf numFmtId="49" fontId="12" fillId="0" borderId="0" xfId="81" applyNumberFormat="1" applyFont="1" applyBorder="1" applyAlignment="1">
      <alignment horizontal="center" vertical="center"/>
      <protection/>
    </xf>
    <xf numFmtId="0" fontId="12" fillId="0" borderId="0" xfId="81" applyFont="1" applyAlignment="1">
      <alignment horizontal="center" vertical="center"/>
      <protection/>
    </xf>
    <xf numFmtId="0" fontId="12" fillId="0" borderId="11" xfId="81" applyFont="1" applyBorder="1" applyAlignment="1">
      <alignment horizontal="left" vertical="center"/>
      <protection/>
    </xf>
    <xf numFmtId="0" fontId="53" fillId="0" borderId="0" xfId="81" applyFont="1" applyBorder="1" applyAlignment="1">
      <alignment horizontal="distributed" vertical="center"/>
      <protection/>
    </xf>
    <xf numFmtId="0" fontId="8" fillId="0" borderId="0" xfId="81" applyFont="1" applyAlignment="1">
      <alignment horizontal="center" vertical="center"/>
      <protection/>
    </xf>
    <xf numFmtId="219" fontId="8" fillId="0" borderId="0" xfId="81" applyNumberFormat="1" applyFont="1" applyBorder="1" applyAlignment="1">
      <alignment horizontal="right" vertical="center"/>
      <protection/>
    </xf>
    <xf numFmtId="219" fontId="8" fillId="0" borderId="0" xfId="81" applyNumberFormat="1" applyFont="1" applyBorder="1" applyAlignment="1">
      <alignment horizontal="center" vertical="center"/>
      <protection/>
    </xf>
    <xf numFmtId="0" fontId="8" fillId="0" borderId="0" xfId="81" applyFont="1" applyBorder="1" applyAlignment="1">
      <alignment horizontal="center" vertical="center"/>
      <protection/>
    </xf>
    <xf numFmtId="0" fontId="8" fillId="0" borderId="44" xfId="81" applyFont="1" applyBorder="1" applyAlignment="1">
      <alignment horizontal="center" vertical="center"/>
      <protection/>
    </xf>
    <xf numFmtId="0" fontId="8" fillId="0" borderId="40" xfId="81" applyFont="1" applyBorder="1" applyAlignment="1">
      <alignment horizontal="center" vertical="center"/>
      <protection/>
    </xf>
    <xf numFmtId="0" fontId="8" fillId="0" borderId="48" xfId="81" applyFont="1" applyBorder="1" applyAlignment="1">
      <alignment horizontal="center" vertical="center"/>
      <protection/>
    </xf>
    <xf numFmtId="0" fontId="8" fillId="0" borderId="49" xfId="81" applyFont="1" applyBorder="1" applyAlignment="1">
      <alignment horizontal="center" vertical="center"/>
      <protection/>
    </xf>
    <xf numFmtId="0" fontId="8" fillId="0" borderId="0" xfId="68" applyFont="1" applyAlignment="1">
      <alignment vertical="center"/>
      <protection/>
    </xf>
    <xf numFmtId="3" fontId="8" fillId="0" borderId="0" xfId="68" applyNumberFormat="1" applyFont="1" applyAlignment="1">
      <alignment vertical="center"/>
      <protection/>
    </xf>
    <xf numFmtId="0" fontId="8" fillId="0" borderId="0" xfId="68" applyFont="1" applyAlignment="1">
      <alignment vertical="center" shrinkToFit="1"/>
      <protection/>
    </xf>
    <xf numFmtId="0" fontId="4" fillId="0" borderId="0" xfId="68" applyFont="1" applyAlignment="1">
      <alignment vertical="center"/>
      <protection/>
    </xf>
    <xf numFmtId="186" fontId="54" fillId="0" borderId="50" xfId="43" applyNumberFormat="1" applyFont="1" applyFill="1" applyBorder="1" applyAlignment="1" applyProtection="1">
      <alignment horizontal="center" vertical="center" wrapText="1"/>
      <protection/>
    </xf>
    <xf numFmtId="186" fontId="54" fillId="0" borderId="51" xfId="43" applyNumberFormat="1" applyFont="1" applyFill="1" applyBorder="1" applyAlignment="1" applyProtection="1">
      <alignment horizontal="center" vertical="center" wrapText="1"/>
      <protection/>
    </xf>
    <xf numFmtId="186" fontId="54" fillId="0" borderId="52" xfId="43"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186" fontId="54" fillId="0" borderId="53" xfId="43" applyNumberFormat="1" applyFont="1" applyFill="1" applyBorder="1" applyAlignment="1" applyProtection="1">
      <alignment horizontal="center" vertical="center" wrapText="1"/>
      <protection/>
    </xf>
    <xf numFmtId="186" fontId="54" fillId="0" borderId="54" xfId="43" applyNumberFormat="1" applyFont="1" applyFill="1" applyBorder="1" applyAlignment="1" applyProtection="1">
      <alignment horizontal="center" vertical="center" wrapText="1"/>
      <protection/>
    </xf>
    <xf numFmtId="0" fontId="93" fillId="0" borderId="0" xfId="0" applyFont="1" applyAlignment="1">
      <alignment vertical="center" wrapText="1"/>
    </xf>
    <xf numFmtId="0" fontId="94" fillId="0" borderId="0" xfId="43" applyFont="1" applyAlignment="1" applyProtection="1">
      <alignment vertical="center"/>
      <protection/>
    </xf>
    <xf numFmtId="0" fontId="95" fillId="0" borderId="0" xfId="43" applyFont="1" applyAlignment="1" applyProtection="1">
      <alignment horizontal="left" wrapText="1"/>
      <protection/>
    </xf>
    <xf numFmtId="0" fontId="96" fillId="0" borderId="0" xfId="43" applyFont="1" applyAlignment="1" applyProtection="1">
      <alignment vertical="center"/>
      <protection/>
    </xf>
    <xf numFmtId="0" fontId="95" fillId="0" borderId="0" xfId="43" applyFont="1" applyAlignment="1" applyProtection="1">
      <alignment horizontal="left"/>
      <protection/>
    </xf>
    <xf numFmtId="0" fontId="95" fillId="0" borderId="0" xfId="43" applyFont="1" applyAlignment="1" applyProtection="1">
      <alignment horizontal="justify" vertical="center"/>
      <protection/>
    </xf>
    <xf numFmtId="0" fontId="96" fillId="0" borderId="0" xfId="43" applyFont="1" applyFill="1" applyAlignment="1" applyProtection="1">
      <alignment vertical="center"/>
      <protection/>
    </xf>
    <xf numFmtId="0" fontId="95" fillId="0" borderId="0" xfId="43" applyFont="1" applyAlignment="1" applyProtection="1">
      <alignment/>
      <protection/>
    </xf>
    <xf numFmtId="208" fontId="12" fillId="0" borderId="0" xfId="0" applyNumberFormat="1" applyFont="1" applyAlignment="1">
      <alignment horizontal="right" vertical="center"/>
    </xf>
    <xf numFmtId="208" fontId="12" fillId="0" borderId="0" xfId="0" applyNumberFormat="1" applyFont="1" applyBorder="1" applyAlignment="1">
      <alignment horizontal="right" vertical="center"/>
    </xf>
    <xf numFmtId="208" fontId="12" fillId="0" borderId="0" xfId="0" applyNumberFormat="1" applyFont="1" applyAlignment="1">
      <alignment vertical="center"/>
    </xf>
    <xf numFmtId="219" fontId="10" fillId="0" borderId="14" xfId="0" applyNumberFormat="1" applyFont="1" applyFill="1" applyBorder="1" applyAlignment="1">
      <alignment vertical="center"/>
    </xf>
    <xf numFmtId="219" fontId="10" fillId="0" borderId="0" xfId="0" applyNumberFormat="1" applyFont="1" applyFill="1" applyBorder="1" applyAlignment="1">
      <alignment vertical="center"/>
    </xf>
    <xf numFmtId="219" fontId="9" fillId="0" borderId="14" xfId="0" applyNumberFormat="1" applyFont="1" applyFill="1" applyBorder="1" applyAlignment="1" quotePrefix="1">
      <alignment vertical="center"/>
    </xf>
    <xf numFmtId="219" fontId="9" fillId="0" borderId="0" xfId="0" applyNumberFormat="1" applyFont="1" applyFill="1" applyBorder="1" applyAlignment="1">
      <alignment vertical="center"/>
    </xf>
    <xf numFmtId="180" fontId="10" fillId="0" borderId="0" xfId="0" applyNumberFormat="1" applyFont="1" applyFill="1" applyBorder="1" applyAlignment="1">
      <alignment vertical="center"/>
    </xf>
    <xf numFmtId="180" fontId="9" fillId="0" borderId="0" xfId="0" applyNumberFormat="1" applyFont="1" applyFill="1" applyBorder="1" applyAlignment="1">
      <alignment vertical="center"/>
    </xf>
    <xf numFmtId="0" fontId="6" fillId="0" borderId="2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9" fillId="0" borderId="0" xfId="0" applyFont="1" applyAlignment="1">
      <alignment horizontal="justify" vertical="top" wrapText="1"/>
    </xf>
    <xf numFmtId="177" fontId="9" fillId="0" borderId="23"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9" fillId="0" borderId="30" xfId="0" applyNumberFormat="1" applyFont="1" applyFill="1" applyBorder="1" applyAlignment="1">
      <alignment horizontal="center" vertical="center" wrapText="1"/>
    </xf>
    <xf numFmtId="177" fontId="8" fillId="0" borderId="49" xfId="0" applyNumberFormat="1" applyFont="1" applyFill="1" applyBorder="1" applyAlignment="1">
      <alignment horizontal="center" vertical="center"/>
    </xf>
    <xf numFmtId="177" fontId="8" fillId="0" borderId="42" xfId="0" applyNumberFormat="1" applyFont="1" applyFill="1" applyBorder="1" applyAlignment="1">
      <alignment horizontal="center" vertical="center"/>
    </xf>
    <xf numFmtId="177" fontId="9" fillId="0" borderId="49"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9" fillId="0" borderId="42"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44"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177" fontId="9" fillId="0" borderId="40" xfId="69" applyNumberFormat="1" applyFont="1" applyFill="1" applyBorder="1" applyAlignment="1">
      <alignment horizontal="center" vertical="center"/>
      <protection/>
    </xf>
    <xf numFmtId="177" fontId="9" fillId="0" borderId="10" xfId="69" applyNumberFormat="1" applyFont="1" applyFill="1" applyBorder="1" applyAlignment="1">
      <alignment horizontal="center" vertical="center"/>
      <protection/>
    </xf>
    <xf numFmtId="177" fontId="8" fillId="0" borderId="49" xfId="69" applyNumberFormat="1" applyFont="1" applyFill="1" applyBorder="1" applyAlignment="1">
      <alignment horizontal="center" vertical="center"/>
      <protection/>
    </xf>
    <xf numFmtId="177" fontId="8" fillId="0" borderId="42" xfId="69" applyNumberFormat="1" applyFont="1" applyFill="1" applyBorder="1" applyAlignment="1">
      <alignment horizontal="center" vertical="center"/>
      <protection/>
    </xf>
    <xf numFmtId="177" fontId="9" fillId="0" borderId="44" xfId="69" applyNumberFormat="1" applyFont="1" applyFill="1" applyBorder="1" applyAlignment="1">
      <alignment horizontal="center" vertical="center"/>
      <protection/>
    </xf>
    <xf numFmtId="177" fontId="9" fillId="0" borderId="18" xfId="69" applyNumberFormat="1" applyFont="1" applyFill="1" applyBorder="1" applyAlignment="1">
      <alignment horizontal="center" vertical="center"/>
      <protection/>
    </xf>
    <xf numFmtId="176" fontId="8" fillId="0" borderId="31"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56" xfId="0" applyNumberFormat="1" applyFont="1" applyFill="1" applyBorder="1" applyAlignment="1">
      <alignment horizontal="center" vertical="center"/>
    </xf>
    <xf numFmtId="176" fontId="9" fillId="0" borderId="57" xfId="0" applyNumberFormat="1" applyFont="1" applyFill="1" applyBorder="1" applyAlignment="1">
      <alignment horizontal="center" vertical="center" wrapText="1"/>
    </xf>
    <xf numFmtId="176" fontId="9" fillId="0" borderId="51" xfId="0" applyNumberFormat="1" applyFont="1" applyFill="1" applyBorder="1" applyAlignment="1">
      <alignment horizontal="center" vertical="center" wrapText="1"/>
    </xf>
    <xf numFmtId="176" fontId="9" fillId="0" borderId="58" xfId="0" applyNumberFormat="1" applyFont="1" applyFill="1" applyBorder="1" applyAlignment="1">
      <alignment horizontal="center" vertical="center" wrapText="1"/>
    </xf>
    <xf numFmtId="176" fontId="9" fillId="0" borderId="42"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176" fontId="9" fillId="0" borderId="44" xfId="0" applyNumberFormat="1" applyFont="1" applyFill="1" applyBorder="1" applyAlignment="1">
      <alignment horizontal="center" vertical="center"/>
    </xf>
    <xf numFmtId="176" fontId="9" fillId="0" borderId="48"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4" xfId="0" applyFont="1" applyBorder="1" applyAlignment="1">
      <alignment horizontal="center" vertical="center" wrapText="1"/>
    </xf>
    <xf numFmtId="178" fontId="9" fillId="0" borderId="32" xfId="0" applyNumberFormat="1" applyFont="1" applyFill="1" applyBorder="1" applyAlignment="1" quotePrefix="1">
      <alignment horizontal="center" vertical="center"/>
    </xf>
    <xf numFmtId="176" fontId="9" fillId="0" borderId="43" xfId="0" applyNumberFormat="1" applyFont="1" applyFill="1" applyBorder="1" applyAlignment="1">
      <alignment horizontal="center" vertical="center" wrapText="1"/>
    </xf>
    <xf numFmtId="176" fontId="9" fillId="0" borderId="41" xfId="0" applyNumberFormat="1" applyFont="1" applyFill="1" applyBorder="1" applyAlignment="1">
      <alignment horizontal="center" vertical="center" wrapText="1"/>
    </xf>
    <xf numFmtId="176" fontId="9" fillId="0" borderId="34" xfId="0" applyNumberFormat="1" applyFont="1" applyFill="1" applyBorder="1" applyAlignment="1">
      <alignment horizontal="center" vertical="center" wrapText="1"/>
    </xf>
    <xf numFmtId="0" fontId="8" fillId="0" borderId="18" xfId="0" applyFont="1" applyBorder="1" applyAlignment="1">
      <alignment horizontal="center" vertical="center"/>
    </xf>
    <xf numFmtId="0" fontId="8" fillId="0" borderId="58" xfId="0" applyFont="1" applyBorder="1" applyAlignment="1">
      <alignment horizontal="center" vertical="center"/>
    </xf>
    <xf numFmtId="0" fontId="8" fillId="0" borderId="51" xfId="0" applyFont="1" applyBorder="1" applyAlignment="1">
      <alignment horizontal="center" vertical="center"/>
    </xf>
    <xf numFmtId="0" fontId="8" fillId="0" borderId="43" xfId="0" applyFont="1" applyBorder="1" applyAlignment="1">
      <alignment horizontal="center" vertical="center"/>
    </xf>
    <xf numFmtId="0" fontId="8" fillId="0" borderId="34"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177" fontId="9" fillId="0" borderId="44"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8" fillId="0" borderId="49"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8" fillId="0" borderId="40" xfId="0" applyNumberFormat="1" applyFont="1" applyBorder="1" applyAlignment="1">
      <alignment horizontal="center" vertical="center"/>
    </xf>
    <xf numFmtId="177" fontId="8" fillId="0" borderId="19" xfId="0" applyNumberFormat="1" applyFont="1" applyBorder="1" applyAlignment="1">
      <alignment horizontal="center" vertical="center"/>
    </xf>
    <xf numFmtId="182" fontId="8" fillId="0" borderId="22"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0"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40" xfId="0" applyFont="1" applyBorder="1" applyAlignment="1">
      <alignment horizontal="center" vertical="center"/>
    </xf>
    <xf numFmtId="0" fontId="8" fillId="0" borderId="21" xfId="0" applyFont="1" applyBorder="1" applyAlignment="1">
      <alignment horizontal="center" vertical="center"/>
    </xf>
    <xf numFmtId="0" fontId="8" fillId="0" borderId="36" xfId="0" applyFont="1" applyBorder="1" applyAlignment="1">
      <alignment horizontal="center" vertical="center"/>
    </xf>
    <xf numFmtId="0" fontId="8" fillId="0" borderId="15" xfId="0" applyFont="1" applyBorder="1" applyAlignment="1">
      <alignment horizontal="center" vertical="center"/>
    </xf>
    <xf numFmtId="0" fontId="8" fillId="0" borderId="47" xfId="0" applyFont="1" applyBorder="1" applyAlignment="1">
      <alignment horizontal="center" vertical="center"/>
    </xf>
    <xf numFmtId="182" fontId="8" fillId="0" borderId="0" xfId="0" applyNumberFormat="1" applyFont="1" applyBorder="1" applyAlignment="1">
      <alignment horizontal="center" vertical="center"/>
    </xf>
    <xf numFmtId="182" fontId="8" fillId="0" borderId="13" xfId="0" applyNumberFormat="1" applyFont="1" applyFill="1" applyBorder="1" applyAlignment="1">
      <alignment horizontal="center"/>
    </xf>
    <xf numFmtId="0" fontId="8" fillId="0" borderId="35"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63"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8" xfId="0" applyFont="1" applyFill="1" applyBorder="1" applyAlignment="1">
      <alignment horizontal="center" vertical="center"/>
    </xf>
    <xf numFmtId="185" fontId="8" fillId="0" borderId="23" xfId="0" applyNumberFormat="1" applyFont="1" applyBorder="1" applyAlignment="1">
      <alignment horizontal="distributed" vertical="center" wrapText="1"/>
    </xf>
    <xf numFmtId="185" fontId="8" fillId="0" borderId="14" xfId="0" applyNumberFormat="1" applyFont="1" applyBorder="1" applyAlignment="1">
      <alignment horizontal="distributed" vertical="center" wrapText="1"/>
    </xf>
    <xf numFmtId="185" fontId="8" fillId="0" borderId="15" xfId="0" applyNumberFormat="1" applyFont="1" applyBorder="1" applyAlignment="1">
      <alignment horizontal="distributed" vertical="center" wrapText="1"/>
    </xf>
    <xf numFmtId="185" fontId="9" fillId="0" borderId="31" xfId="0" applyNumberFormat="1" applyFont="1" applyFill="1" applyBorder="1" applyAlignment="1">
      <alignment horizontal="center" vertical="center" wrapText="1"/>
    </xf>
    <xf numFmtId="185" fontId="9" fillId="0" borderId="11" xfId="0" applyNumberFormat="1" applyFont="1" applyFill="1" applyBorder="1" applyAlignment="1">
      <alignment horizontal="center" vertical="center" wrapText="1"/>
    </xf>
    <xf numFmtId="185" fontId="9" fillId="0" borderId="12" xfId="0" applyNumberFormat="1" applyFont="1" applyFill="1" applyBorder="1" applyAlignment="1">
      <alignment horizontal="center" vertical="center" wrapText="1"/>
    </xf>
    <xf numFmtId="185" fontId="16" fillId="0" borderId="22" xfId="0" applyNumberFormat="1" applyFont="1" applyBorder="1" applyAlignment="1">
      <alignment horizontal="distributed" vertical="center" wrapText="1"/>
    </xf>
    <xf numFmtId="185" fontId="16" fillId="0" borderId="0" xfId="0" applyNumberFormat="1" applyFont="1" applyBorder="1" applyAlignment="1">
      <alignment horizontal="distributed" vertical="center" wrapText="1"/>
    </xf>
    <xf numFmtId="185" fontId="16" fillId="0" borderId="13" xfId="0" applyNumberFormat="1" applyFont="1" applyBorder="1" applyAlignment="1">
      <alignment horizontal="distributed" vertical="center" wrapText="1"/>
    </xf>
    <xf numFmtId="185" fontId="8" fillId="0" borderId="18" xfId="0" applyNumberFormat="1" applyFont="1" applyBorder="1" applyAlignment="1">
      <alignment horizontal="center" vertical="center" wrapText="1"/>
    </xf>
    <xf numFmtId="185" fontId="8" fillId="0" borderId="58" xfId="0" applyNumberFormat="1" applyFont="1" applyBorder="1" applyAlignment="1">
      <alignment horizontal="center" vertical="center" wrapText="1"/>
    </xf>
    <xf numFmtId="185" fontId="8" fillId="0" borderId="42" xfId="0" applyNumberFormat="1" applyFont="1" applyBorder="1" applyAlignment="1">
      <alignment horizontal="center" vertical="center" wrapText="1"/>
    </xf>
    <xf numFmtId="185" fontId="9" fillId="0" borderId="44" xfId="0" applyNumberFormat="1" applyFont="1" applyFill="1" applyBorder="1" applyAlignment="1">
      <alignment horizontal="center" vertical="center" wrapText="1"/>
    </xf>
    <xf numFmtId="185" fontId="9" fillId="0" borderId="48" xfId="0" applyNumberFormat="1" applyFont="1" applyFill="1" applyBorder="1" applyAlignment="1">
      <alignment horizontal="center" vertical="center" wrapText="1"/>
    </xf>
    <xf numFmtId="185" fontId="9" fillId="0" borderId="49" xfId="0" applyNumberFormat="1" applyFont="1" applyFill="1" applyBorder="1" applyAlignment="1">
      <alignment horizontal="center" vertical="center" wrapText="1"/>
    </xf>
    <xf numFmtId="185" fontId="9" fillId="0" borderId="43" xfId="0" applyNumberFormat="1" applyFont="1" applyFill="1" applyBorder="1" applyAlignment="1">
      <alignment horizontal="center" vertical="center" wrapText="1"/>
    </xf>
    <xf numFmtId="185" fontId="9" fillId="0" borderId="21" xfId="0" applyNumberFormat="1" applyFont="1" applyFill="1" applyBorder="1" applyAlignment="1">
      <alignment horizontal="center" vertical="center" wrapText="1"/>
    </xf>
    <xf numFmtId="185" fontId="9" fillId="0" borderId="43" xfId="0" applyNumberFormat="1" applyFont="1" applyFill="1" applyBorder="1" applyAlignment="1">
      <alignment horizontal="distributed" vertical="center" wrapText="1"/>
    </xf>
    <xf numFmtId="185" fontId="9" fillId="0" borderId="21" xfId="0" applyNumberFormat="1" applyFont="1" applyFill="1" applyBorder="1" applyAlignment="1">
      <alignment horizontal="distributed" vertical="center" wrapText="1"/>
    </xf>
    <xf numFmtId="205" fontId="8" fillId="0" borderId="23" xfId="0" applyNumberFormat="1" applyFont="1" applyBorder="1" applyAlignment="1">
      <alignment horizontal="center" vertical="center"/>
    </xf>
    <xf numFmtId="205" fontId="8" fillId="0" borderId="30" xfId="0" applyNumberFormat="1" applyFont="1" applyBorder="1" applyAlignment="1">
      <alignment horizontal="center" vertical="center"/>
    </xf>
    <xf numFmtId="205" fontId="13" fillId="0" borderId="35" xfId="0" applyNumberFormat="1" applyFont="1" applyBorder="1" applyAlignment="1">
      <alignment horizontal="center" vertical="center"/>
    </xf>
    <xf numFmtId="205" fontId="8" fillId="0" borderId="44" xfId="0" applyNumberFormat="1" applyFont="1" applyBorder="1" applyAlignment="1">
      <alignment horizontal="center" vertical="center"/>
    </xf>
    <xf numFmtId="205" fontId="8" fillId="0" borderId="49" xfId="0" applyNumberFormat="1" applyFont="1" applyBorder="1" applyAlignment="1">
      <alignment horizontal="center" vertical="center"/>
    </xf>
    <xf numFmtId="205" fontId="8" fillId="0" borderId="48" xfId="0" applyNumberFormat="1" applyFont="1" applyBorder="1" applyAlignment="1">
      <alignment horizontal="center" vertical="center"/>
    </xf>
    <xf numFmtId="205" fontId="96" fillId="0" borderId="13" xfId="43" applyNumberFormat="1" applyFont="1" applyBorder="1" applyAlignment="1" applyProtection="1">
      <alignment vertical="center"/>
      <protection/>
    </xf>
    <xf numFmtId="205" fontId="8" fillId="0" borderId="44" xfId="62" applyNumberFormat="1" applyFont="1" applyBorder="1" applyAlignment="1">
      <alignment horizontal="center" vertical="center"/>
      <protection/>
    </xf>
    <xf numFmtId="205" fontId="8" fillId="0" borderId="49" xfId="62" applyNumberFormat="1" applyFont="1" applyBorder="1" applyAlignment="1">
      <alignment horizontal="center" vertical="center"/>
      <protection/>
    </xf>
    <xf numFmtId="205" fontId="8" fillId="0" borderId="22" xfId="0" applyNumberFormat="1" applyFont="1" applyBorder="1" applyAlignment="1">
      <alignment horizontal="distributed" vertical="center"/>
    </xf>
    <xf numFmtId="205" fontId="0" fillId="0" borderId="22" xfId="0" applyNumberFormat="1" applyBorder="1" applyAlignment="1">
      <alignment horizontal="distributed" vertical="center"/>
    </xf>
    <xf numFmtId="205" fontId="0" fillId="0" borderId="31" xfId="0" applyNumberFormat="1" applyBorder="1" applyAlignment="1">
      <alignment horizontal="distributed" vertical="center"/>
    </xf>
    <xf numFmtId="205" fontId="0" fillId="0" borderId="37" xfId="0" applyNumberFormat="1" applyBorder="1" applyAlignment="1">
      <alignment horizontal="distributed" vertical="center"/>
    </xf>
    <xf numFmtId="205" fontId="0" fillId="0" borderId="56" xfId="0" applyNumberFormat="1" applyBorder="1" applyAlignment="1">
      <alignment horizontal="distributed" vertical="center"/>
    </xf>
    <xf numFmtId="0" fontId="96" fillId="0" borderId="13" xfId="43" applyFont="1" applyBorder="1" applyAlignment="1" applyProtection="1">
      <alignment vertical="center"/>
      <protection/>
    </xf>
    <xf numFmtId="49" fontId="8" fillId="0" borderId="49" xfId="82" applyNumberFormat="1" applyFont="1" applyBorder="1" applyAlignment="1">
      <alignment horizontal="distributed" vertical="center" indent="2" shrinkToFit="1"/>
      <protection/>
    </xf>
    <xf numFmtId="49" fontId="8" fillId="0" borderId="40" xfId="82" applyNumberFormat="1" applyFont="1" applyBorder="1" applyAlignment="1">
      <alignment horizontal="distributed" vertical="center" indent="2" shrinkToFit="1"/>
      <protection/>
    </xf>
    <xf numFmtId="0" fontId="10" fillId="0" borderId="0" xfId="70" applyFont="1" applyFill="1" applyBorder="1" applyAlignment="1">
      <alignment horizontal="center" vertical="top" shrinkToFit="1"/>
      <protection/>
    </xf>
    <xf numFmtId="0" fontId="10" fillId="0" borderId="0" xfId="70" applyFont="1" applyFill="1" applyBorder="1" applyAlignment="1">
      <alignment vertical="top" shrinkToFit="1"/>
      <protection/>
    </xf>
    <xf numFmtId="0" fontId="16" fillId="0" borderId="0" xfId="82" applyFont="1" applyBorder="1" applyAlignment="1">
      <alignment vertical="top" shrinkToFit="1"/>
      <protection/>
    </xf>
    <xf numFmtId="0" fontId="10" fillId="0" borderId="0" xfId="70" applyFont="1" applyFill="1" applyBorder="1" applyAlignment="1">
      <alignment horizontal="left" vertical="top" shrinkToFit="1"/>
      <protection/>
    </xf>
    <xf numFmtId="0" fontId="12" fillId="0" borderId="0" xfId="82" applyFont="1" applyBorder="1" applyAlignment="1">
      <alignment horizontal="left" vertical="top" shrinkToFit="1"/>
      <protection/>
    </xf>
    <xf numFmtId="0" fontId="10" fillId="0" borderId="0" xfId="70" applyFont="1" applyFill="1" applyBorder="1" applyAlignment="1">
      <alignment horizontal="left" vertical="top"/>
      <protection/>
    </xf>
    <xf numFmtId="0" fontId="12" fillId="0" borderId="0" xfId="82" applyFont="1" applyBorder="1" applyAlignment="1">
      <alignment horizontal="left" vertical="top"/>
      <protection/>
    </xf>
    <xf numFmtId="0" fontId="16" fillId="0" borderId="0" xfId="0" applyFont="1" applyAlignment="1">
      <alignment horizontal="left" vertical="top"/>
    </xf>
    <xf numFmtId="49" fontId="12" fillId="0" borderId="11" xfId="0" applyNumberFormat="1" applyFont="1" applyBorder="1" applyAlignment="1">
      <alignment vertical="center" wrapText="1"/>
    </xf>
    <xf numFmtId="0" fontId="12" fillId="0" borderId="0" xfId="0" applyFont="1" applyAlignment="1">
      <alignment/>
    </xf>
    <xf numFmtId="0" fontId="12" fillId="0" borderId="0" xfId="0" applyFont="1" applyAlignment="1">
      <alignment horizontal="left" vertical="top"/>
    </xf>
    <xf numFmtId="0" fontId="16" fillId="0" borderId="0" xfId="0" applyFont="1" applyBorder="1" applyAlignment="1">
      <alignment horizontal="left" vertical="top"/>
    </xf>
    <xf numFmtId="0" fontId="10" fillId="0" borderId="0" xfId="82" applyFont="1" applyBorder="1" applyAlignment="1">
      <alignment horizontal="left" vertical="top"/>
      <protection/>
    </xf>
    <xf numFmtId="0" fontId="8" fillId="0" borderId="10" xfId="0" applyFont="1" applyBorder="1" applyAlignment="1">
      <alignment horizontal="distributed" vertical="center"/>
    </xf>
    <xf numFmtId="209" fontId="8" fillId="0" borderId="49" xfId="0" applyNumberFormat="1" applyFont="1" applyFill="1" applyBorder="1" applyAlignment="1">
      <alignment horizontal="distributed" vertical="center"/>
    </xf>
    <xf numFmtId="209" fontId="8" fillId="0" borderId="56" xfId="0" applyNumberFormat="1" applyFont="1" applyFill="1" applyBorder="1" applyAlignment="1">
      <alignment horizontal="distributed" vertical="center"/>
    </xf>
    <xf numFmtId="209" fontId="8" fillId="0" borderId="42" xfId="0" applyNumberFormat="1" applyFont="1" applyFill="1" applyBorder="1" applyAlignment="1">
      <alignment horizontal="distributed" vertical="center"/>
    </xf>
    <xf numFmtId="209" fontId="8" fillId="0" borderId="40" xfId="0" applyNumberFormat="1" applyFont="1" applyFill="1" applyBorder="1" applyAlignment="1">
      <alignment horizontal="distributed" vertical="center"/>
    </xf>
    <xf numFmtId="209" fontId="8" fillId="0" borderId="34" xfId="0" applyNumberFormat="1" applyFont="1" applyFill="1" applyBorder="1" applyAlignment="1">
      <alignment horizontal="distributed" vertical="center"/>
    </xf>
    <xf numFmtId="209" fontId="8" fillId="0" borderId="10" xfId="0" applyNumberFormat="1" applyFont="1" applyFill="1" applyBorder="1" applyAlignment="1">
      <alignment horizontal="distributed" vertical="center"/>
    </xf>
    <xf numFmtId="209" fontId="8" fillId="0" borderId="18" xfId="0" applyNumberFormat="1" applyFont="1" applyFill="1" applyBorder="1" applyAlignment="1">
      <alignment horizontal="distributed" vertical="center"/>
    </xf>
    <xf numFmtId="209" fontId="32" fillId="0" borderId="34" xfId="0" applyNumberFormat="1" applyFont="1" applyFill="1" applyBorder="1" applyAlignment="1">
      <alignment horizontal="distributed" vertical="center"/>
    </xf>
    <xf numFmtId="209" fontId="8" fillId="0" borderId="10" xfId="0" applyNumberFormat="1" applyFont="1" applyFill="1" applyBorder="1" applyAlignment="1">
      <alignment horizontal="distributed" vertical="center" wrapText="1"/>
    </xf>
    <xf numFmtId="0" fontId="0" fillId="0" borderId="10" xfId="0" applyBorder="1" applyAlignment="1">
      <alignment horizontal="distributed" vertical="center"/>
    </xf>
    <xf numFmtId="209" fontId="8" fillId="0" borderId="10" xfId="0" applyNumberFormat="1" applyFont="1" applyFill="1" applyBorder="1" applyAlignment="1">
      <alignment horizontal="distributed" vertical="center" wrapText="1" shrinkToFit="1"/>
    </xf>
    <xf numFmtId="209" fontId="8" fillId="0" borderId="10" xfId="0" applyNumberFormat="1" applyFont="1" applyFill="1" applyBorder="1" applyAlignment="1">
      <alignment horizontal="distributed" vertical="center" shrinkToFit="1"/>
    </xf>
    <xf numFmtId="38" fontId="8" fillId="0" borderId="10" xfId="50" applyFont="1" applyBorder="1" applyAlignment="1">
      <alignment horizontal="distributed"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34" xfId="0" applyFont="1" applyBorder="1" applyAlignment="1">
      <alignment horizontal="center" vertical="center"/>
    </xf>
    <xf numFmtId="38" fontId="8" fillId="0" borderId="43" xfId="50" applyFont="1" applyBorder="1" applyAlignment="1">
      <alignment horizontal="center" vertical="center" wrapText="1"/>
    </xf>
    <xf numFmtId="38" fontId="8" fillId="0" borderId="41" xfId="50" applyFont="1" applyBorder="1" applyAlignment="1">
      <alignment horizontal="center" vertical="center" wrapText="1"/>
    </xf>
    <xf numFmtId="38" fontId="8" fillId="0" borderId="34" xfId="50" applyFont="1" applyBorder="1" applyAlignment="1">
      <alignment horizontal="center" vertical="center" wrapText="1"/>
    </xf>
    <xf numFmtId="38" fontId="8" fillId="0" borderId="18" xfId="50" applyFont="1" applyBorder="1" applyAlignment="1">
      <alignment horizontal="distributed" vertical="center"/>
    </xf>
    <xf numFmtId="38" fontId="8" fillId="0" borderId="10" xfId="50" applyFont="1" applyFill="1" applyBorder="1" applyAlignment="1">
      <alignment horizontal="distributed" vertical="center" wrapText="1"/>
    </xf>
    <xf numFmtId="38" fontId="8" fillId="0" borderId="10" xfId="50" applyFont="1" applyFill="1" applyBorder="1" applyAlignment="1">
      <alignment horizontal="distributed" vertical="center"/>
    </xf>
    <xf numFmtId="0" fontId="8" fillId="0" borderId="10" xfId="0" applyFont="1" applyBorder="1" applyAlignment="1">
      <alignment horizontal="distributed" vertical="center" wrapText="1"/>
    </xf>
    <xf numFmtId="0" fontId="0" fillId="0" borderId="10" xfId="0" applyBorder="1" applyAlignment="1">
      <alignment horizontal="distributed" vertical="center" wrapText="1"/>
    </xf>
    <xf numFmtId="209" fontId="32" fillId="0" borderId="30" xfId="0" applyNumberFormat="1" applyFont="1" applyFill="1" applyBorder="1" applyAlignment="1">
      <alignment horizontal="distributed" vertical="center"/>
    </xf>
    <xf numFmtId="209" fontId="32" fillId="0" borderId="37" xfId="0" applyNumberFormat="1" applyFont="1" applyFill="1" applyBorder="1" applyAlignment="1">
      <alignment horizontal="distributed" vertical="center"/>
    </xf>
    <xf numFmtId="209" fontId="32" fillId="0" borderId="56" xfId="0" applyNumberFormat="1" applyFont="1" applyFill="1" applyBorder="1" applyAlignment="1">
      <alignment horizontal="distributed" vertical="center"/>
    </xf>
    <xf numFmtId="209" fontId="11" fillId="0" borderId="44" xfId="0" applyNumberFormat="1" applyFont="1" applyFill="1" applyBorder="1" applyAlignment="1">
      <alignment horizontal="center" vertical="center"/>
    </xf>
    <xf numFmtId="209" fontId="11" fillId="0" borderId="48" xfId="0" applyNumberFormat="1" applyFont="1" applyFill="1" applyBorder="1" applyAlignment="1">
      <alignment horizontal="center" vertical="center"/>
    </xf>
    <xf numFmtId="209" fontId="11" fillId="0" borderId="49" xfId="0" applyNumberFormat="1" applyFont="1" applyFill="1" applyBorder="1" applyAlignment="1">
      <alignment horizontal="center" vertical="center"/>
    </xf>
    <xf numFmtId="0" fontId="16" fillId="0" borderId="10" xfId="0" applyFont="1" applyFill="1" applyBorder="1" applyAlignment="1">
      <alignment horizontal="distributed" vertical="center"/>
    </xf>
    <xf numFmtId="0" fontId="11" fillId="0" borderId="10" xfId="0" applyFont="1" applyBorder="1" applyAlignment="1">
      <alignment horizontal="distributed" vertical="center"/>
    </xf>
    <xf numFmtId="209" fontId="11" fillId="0" borderId="23" xfId="0" applyNumberFormat="1" applyFont="1" applyFill="1" applyBorder="1" applyAlignment="1">
      <alignment horizontal="distributed" vertical="center"/>
    </xf>
    <xf numFmtId="209" fontId="11" fillId="0" borderId="22" xfId="0" applyNumberFormat="1" applyFont="1" applyFill="1" applyBorder="1" applyAlignment="1">
      <alignment horizontal="distributed" vertical="center"/>
    </xf>
    <xf numFmtId="209" fontId="11" fillId="0" borderId="31" xfId="0" applyNumberFormat="1" applyFont="1" applyFill="1" applyBorder="1" applyAlignment="1">
      <alignment horizontal="distributed" vertical="center"/>
    </xf>
    <xf numFmtId="209" fontId="11" fillId="0" borderId="30" xfId="0" applyNumberFormat="1" applyFont="1" applyFill="1" applyBorder="1" applyAlignment="1">
      <alignment horizontal="distributed" vertical="center"/>
    </xf>
    <xf numFmtId="209" fontId="11" fillId="0" borderId="37" xfId="0" applyNumberFormat="1" applyFont="1" applyFill="1" applyBorder="1" applyAlignment="1">
      <alignment horizontal="distributed" vertical="center"/>
    </xf>
    <xf numFmtId="209" fontId="11" fillId="0" borderId="56" xfId="0" applyNumberFormat="1" applyFont="1" applyFill="1" applyBorder="1" applyAlignment="1">
      <alignment horizontal="distributed" vertical="center"/>
    </xf>
    <xf numFmtId="0" fontId="11" fillId="0" borderId="23" xfId="0" applyFont="1" applyBorder="1" applyAlignment="1">
      <alignment horizontal="distributed" vertical="center"/>
    </xf>
    <xf numFmtId="0" fontId="11" fillId="0" borderId="22" xfId="0" applyFont="1" applyBorder="1" applyAlignment="1">
      <alignment horizontal="distributed" vertical="center"/>
    </xf>
    <xf numFmtId="0" fontId="11" fillId="0" borderId="31" xfId="0" applyFont="1" applyBorder="1" applyAlignment="1">
      <alignment horizontal="distributed" vertical="center"/>
    </xf>
    <xf numFmtId="0" fontId="11" fillId="0" borderId="30" xfId="0" applyFont="1" applyBorder="1" applyAlignment="1">
      <alignment horizontal="distributed" vertical="center"/>
    </xf>
    <xf numFmtId="0" fontId="11" fillId="0" borderId="37" xfId="0" applyFont="1" applyBorder="1" applyAlignment="1">
      <alignment horizontal="distributed" vertical="center"/>
    </xf>
    <xf numFmtId="0" fontId="11" fillId="0" borderId="56" xfId="0" applyFont="1" applyBorder="1" applyAlignment="1">
      <alignment horizontal="distributed" vertical="center"/>
    </xf>
    <xf numFmtId="49" fontId="8" fillId="0" borderId="10" xfId="0" applyNumberFormat="1" applyFont="1" applyBorder="1" applyAlignment="1">
      <alignment horizontal="center"/>
    </xf>
    <xf numFmtId="0" fontId="0" fillId="0" borderId="10" xfId="0" applyBorder="1" applyAlignment="1">
      <alignment horizontal="center"/>
    </xf>
    <xf numFmtId="0" fontId="8" fillId="0" borderId="0" xfId="0" applyFont="1" applyAlignment="1">
      <alignment shrinkToFit="1"/>
    </xf>
    <xf numFmtId="0" fontId="0" fillId="0" borderId="0" xfId="0" applyAlignment="1">
      <alignment shrinkToFit="1"/>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8" fillId="0" borderId="56" xfId="0" applyFont="1" applyBorder="1" applyAlignment="1">
      <alignment horizontal="center" vertical="center"/>
    </xf>
    <xf numFmtId="0" fontId="8" fillId="0" borderId="41" xfId="0" applyFont="1" applyBorder="1" applyAlignment="1">
      <alignment horizontal="center" vertical="center"/>
    </xf>
    <xf numFmtId="209" fontId="8" fillId="0" borderId="10" xfId="0" applyNumberFormat="1" applyFont="1" applyFill="1" applyBorder="1" applyAlignment="1">
      <alignment horizontal="center" vertical="center"/>
    </xf>
    <xf numFmtId="209" fontId="8" fillId="0" borderId="31" xfId="0" applyNumberFormat="1" applyFont="1" applyBorder="1" applyAlignment="1">
      <alignment horizontal="center" vertical="center"/>
    </xf>
    <xf numFmtId="209" fontId="8" fillId="0" borderId="11" xfId="0" applyNumberFormat="1" applyFont="1" applyBorder="1" applyAlignment="1">
      <alignment horizontal="center" vertical="center"/>
    </xf>
    <xf numFmtId="209" fontId="8" fillId="0" borderId="56" xfId="0" applyNumberFormat="1" applyFont="1" applyBorder="1" applyAlignment="1">
      <alignment horizontal="center" vertical="center"/>
    </xf>
    <xf numFmtId="209" fontId="8" fillId="0" borderId="31" xfId="0" applyNumberFormat="1" applyFont="1" applyFill="1" applyBorder="1" applyAlignment="1">
      <alignment horizontal="center" vertical="center"/>
    </xf>
    <xf numFmtId="209" fontId="8" fillId="0" borderId="63" xfId="0" applyNumberFormat="1" applyFont="1" applyFill="1" applyBorder="1" applyAlignment="1">
      <alignment horizontal="center" vertical="center"/>
    </xf>
    <xf numFmtId="209" fontId="8" fillId="0" borderId="11" xfId="0" applyNumberFormat="1" applyFont="1" applyFill="1" applyBorder="1" applyAlignment="1">
      <alignment horizontal="center" vertical="center"/>
    </xf>
    <xf numFmtId="209" fontId="8" fillId="0" borderId="41" xfId="0" applyNumberFormat="1" applyFont="1" applyFill="1" applyBorder="1" applyAlignment="1">
      <alignment horizontal="center" vertical="center"/>
    </xf>
    <xf numFmtId="209" fontId="8" fillId="0" borderId="56" xfId="0" applyNumberFormat="1" applyFont="1" applyFill="1" applyBorder="1" applyAlignment="1">
      <alignment horizontal="center" vertical="center"/>
    </xf>
    <xf numFmtId="209" fontId="8" fillId="0" borderId="34" xfId="0" applyNumberFormat="1" applyFont="1" applyFill="1" applyBorder="1" applyAlignment="1">
      <alignment horizontal="center" vertical="center"/>
    </xf>
    <xf numFmtId="209" fontId="8" fillId="0" borderId="63" xfId="0" applyNumberFormat="1" applyFont="1" applyFill="1" applyBorder="1" applyAlignment="1">
      <alignment horizontal="center" vertical="center" wrapText="1"/>
    </xf>
    <xf numFmtId="209" fontId="8" fillId="0" borderId="41" xfId="0" applyNumberFormat="1" applyFont="1" applyFill="1" applyBorder="1" applyAlignment="1">
      <alignment horizontal="center" vertical="center" wrapText="1"/>
    </xf>
    <xf numFmtId="209" fontId="8" fillId="0" borderId="34" xfId="0" applyNumberFormat="1" applyFont="1" applyFill="1" applyBorder="1" applyAlignment="1">
      <alignment horizontal="center" vertical="center" wrapText="1"/>
    </xf>
    <xf numFmtId="0" fontId="0" fillId="0" borderId="63"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xf>
    <xf numFmtId="0" fontId="0" fillId="0" borderId="41" xfId="0" applyBorder="1" applyAlignment="1">
      <alignment/>
    </xf>
    <xf numFmtId="0" fontId="0" fillId="0" borderId="34" xfId="0" applyBorder="1" applyAlignment="1">
      <alignment/>
    </xf>
    <xf numFmtId="0" fontId="24" fillId="0" borderId="0" xfId="0" applyFont="1" applyAlignment="1">
      <alignment horizontal="center"/>
    </xf>
    <xf numFmtId="0" fontId="8" fillId="0" borderId="0" xfId="0" applyFont="1" applyAlignment="1">
      <alignment wrapText="1"/>
    </xf>
    <xf numFmtId="49" fontId="8" fillId="0" borderId="0" xfId="0" applyNumberFormat="1" applyFont="1" applyAlignment="1">
      <alignment vertical="top" wrapText="1"/>
    </xf>
    <xf numFmtId="0" fontId="97" fillId="0" borderId="0" xfId="43" applyFont="1" applyAlignment="1" applyProtection="1">
      <alignment horizontal="left"/>
      <protection/>
    </xf>
    <xf numFmtId="0" fontId="11" fillId="0" borderId="31" xfId="0" applyFont="1" applyBorder="1" applyAlignment="1">
      <alignment horizontal="center" vertical="center"/>
    </xf>
    <xf numFmtId="0" fontId="11" fillId="0" borderId="56" xfId="0" applyFont="1" applyBorder="1" applyAlignment="1">
      <alignment horizontal="center" vertical="center"/>
    </xf>
    <xf numFmtId="0" fontId="8" fillId="0" borderId="63" xfId="0" applyFont="1" applyBorder="1" applyAlignment="1">
      <alignment horizontal="center" vertical="center" wrapText="1"/>
    </xf>
    <xf numFmtId="177" fontId="8" fillId="0" borderId="44" xfId="0" applyNumberFormat="1" applyFont="1" applyBorder="1" applyAlignment="1">
      <alignment horizontal="center" vertical="center"/>
    </xf>
    <xf numFmtId="177" fontId="8" fillId="0" borderId="31" xfId="0" applyNumberFormat="1" applyFont="1" applyBorder="1" applyAlignment="1">
      <alignment horizontal="center" vertical="center"/>
    </xf>
    <xf numFmtId="177" fontId="8" fillId="0" borderId="56" xfId="0" applyNumberFormat="1" applyFont="1" applyBorder="1" applyAlignment="1">
      <alignment horizontal="center" vertical="center"/>
    </xf>
    <xf numFmtId="176" fontId="8" fillId="0" borderId="31"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56" xfId="0" applyNumberFormat="1" applyFont="1" applyBorder="1" applyAlignment="1">
      <alignment horizontal="center" vertical="center"/>
    </xf>
    <xf numFmtId="176" fontId="8" fillId="0" borderId="44" xfId="0" applyNumberFormat="1" applyFont="1" applyBorder="1" applyAlignment="1">
      <alignment horizontal="center" vertical="center"/>
    </xf>
    <xf numFmtId="176" fontId="8" fillId="0" borderId="48" xfId="0" applyNumberFormat="1" applyFont="1" applyBorder="1" applyAlignment="1">
      <alignment horizontal="center" vertical="center"/>
    </xf>
    <xf numFmtId="176" fontId="8" fillId="0" borderId="49" xfId="0" applyNumberFormat="1" applyFont="1" applyBorder="1" applyAlignment="1">
      <alignment horizontal="center" vertical="center"/>
    </xf>
    <xf numFmtId="176" fontId="8" fillId="0" borderId="18" xfId="0" applyNumberFormat="1" applyFont="1" applyBorder="1" applyAlignment="1">
      <alignment horizontal="center" vertical="center"/>
    </xf>
    <xf numFmtId="176" fontId="8" fillId="0" borderId="58" xfId="0" applyNumberFormat="1" applyFont="1" applyBorder="1" applyAlignment="1">
      <alignment horizontal="center" vertical="center"/>
    </xf>
    <xf numFmtId="176" fontId="8" fillId="0" borderId="42" xfId="0" applyNumberFormat="1" applyFont="1" applyBorder="1" applyAlignment="1">
      <alignment horizontal="center" vertical="center"/>
    </xf>
    <xf numFmtId="176" fontId="8" fillId="0" borderId="43" xfId="0" applyNumberFormat="1" applyFont="1" applyBorder="1" applyAlignment="1">
      <alignment horizontal="center" vertical="center"/>
    </xf>
    <xf numFmtId="176" fontId="8" fillId="0" borderId="34" xfId="0" applyNumberFormat="1" applyFont="1" applyBorder="1" applyAlignment="1">
      <alignment horizontal="center" vertical="center"/>
    </xf>
    <xf numFmtId="177" fontId="8" fillId="0" borderId="31" xfId="0" applyNumberFormat="1" applyFont="1" applyBorder="1" applyAlignment="1">
      <alignment horizontal="center" vertical="center" shrinkToFit="1"/>
    </xf>
    <xf numFmtId="177" fontId="8" fillId="0" borderId="56"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48"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48" xfId="0" applyNumberFormat="1" applyFont="1" applyBorder="1" applyAlignment="1">
      <alignment horizontal="center" vertical="center"/>
    </xf>
    <xf numFmtId="177" fontId="8" fillId="0" borderId="43" xfId="0" applyNumberFormat="1" applyFont="1" applyFill="1" applyBorder="1" applyAlignment="1">
      <alignment horizontal="center" vertical="center" wrapText="1"/>
    </xf>
    <xf numFmtId="177" fontId="8" fillId="0" borderId="34" xfId="0" applyNumberFormat="1" applyFont="1" applyFill="1" applyBorder="1" applyAlignment="1">
      <alignment horizontal="center" vertical="center" wrapText="1"/>
    </xf>
    <xf numFmtId="176" fontId="8" fillId="0" borderId="22"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37" xfId="0" applyNumberFormat="1" applyFont="1" applyFill="1" applyBorder="1" applyAlignment="1">
      <alignment horizontal="center" vertical="center" wrapText="1"/>
    </xf>
    <xf numFmtId="177" fontId="8" fillId="0" borderId="18" xfId="0" applyNumberFormat="1" applyFont="1" applyFill="1" applyBorder="1" applyAlignment="1">
      <alignment horizontal="center" vertical="center" wrapText="1"/>
    </xf>
    <xf numFmtId="177" fontId="8" fillId="0" borderId="58" xfId="0" applyNumberFormat="1" applyFont="1" applyFill="1" applyBorder="1" applyAlignment="1">
      <alignment horizontal="center" vertical="center" wrapText="1"/>
    </xf>
    <xf numFmtId="177" fontId="8" fillId="0" borderId="42" xfId="0" applyNumberFormat="1" applyFont="1" applyFill="1" applyBorder="1" applyAlignment="1">
      <alignment horizontal="center" vertical="center" wrapText="1"/>
    </xf>
    <xf numFmtId="177" fontId="8" fillId="0" borderId="44" xfId="0" applyNumberFormat="1" applyFont="1" applyFill="1" applyBorder="1" applyAlignment="1">
      <alignment horizontal="center" vertical="center" wrapText="1"/>
    </xf>
    <xf numFmtId="177" fontId="8" fillId="0" borderId="48" xfId="0" applyNumberFormat="1" applyFont="1" applyFill="1" applyBorder="1" applyAlignment="1">
      <alignment horizontal="center" vertical="center" wrapText="1"/>
    </xf>
    <xf numFmtId="177" fontId="8" fillId="0" borderId="49" xfId="0" applyNumberFormat="1" applyFont="1" applyFill="1" applyBorder="1" applyAlignment="1">
      <alignment horizontal="center" vertical="center" wrapText="1"/>
    </xf>
    <xf numFmtId="177" fontId="8" fillId="0" borderId="36" xfId="0" applyNumberFormat="1" applyFont="1" applyFill="1" applyBorder="1" applyAlignment="1">
      <alignment horizontal="center" vertical="center" wrapText="1"/>
    </xf>
    <xf numFmtId="177" fontId="8" fillId="0" borderId="30" xfId="0" applyNumberFormat="1" applyFont="1" applyFill="1" applyBorder="1" applyAlignment="1">
      <alignment horizontal="center" vertical="center" wrapText="1"/>
    </xf>
    <xf numFmtId="177" fontId="8" fillId="0" borderId="31" xfId="0" applyNumberFormat="1" applyFont="1" applyFill="1" applyBorder="1" applyAlignment="1">
      <alignment horizontal="center" vertical="center"/>
    </xf>
    <xf numFmtId="177" fontId="8" fillId="0" borderId="11" xfId="0" applyNumberFormat="1" applyFont="1" applyFill="1" applyBorder="1" applyAlignment="1">
      <alignment horizontal="center" vertical="center"/>
    </xf>
    <xf numFmtId="177" fontId="8" fillId="0" borderId="56" xfId="0" applyNumberFormat="1" applyFont="1" applyFill="1" applyBorder="1" applyAlignment="1">
      <alignment horizontal="center" vertical="center"/>
    </xf>
    <xf numFmtId="177" fontId="8" fillId="0" borderId="63"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14" xfId="0" applyNumberFormat="1" applyFont="1" applyFill="1" applyBorder="1" applyAlignment="1">
      <alignment horizontal="center" vertical="center"/>
    </xf>
    <xf numFmtId="177" fontId="8" fillId="0" borderId="30" xfId="0" applyNumberFormat="1" applyFont="1" applyFill="1" applyBorder="1" applyAlignment="1">
      <alignment horizontal="center" vertical="center"/>
    </xf>
    <xf numFmtId="177" fontId="8" fillId="0" borderId="44" xfId="0" applyNumberFormat="1" applyFont="1" applyFill="1" applyBorder="1" applyAlignment="1">
      <alignment horizontal="center" vertical="center"/>
    </xf>
    <xf numFmtId="177" fontId="8" fillId="0" borderId="48"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18" xfId="0" applyNumberFormat="1" applyFont="1" applyFill="1" applyBorder="1" applyAlignment="1">
      <alignment horizontal="center" vertical="center"/>
    </xf>
    <xf numFmtId="177" fontId="8" fillId="0" borderId="58"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8" fillId="0" borderId="48" xfId="0" applyNumberFormat="1" applyFont="1" applyFill="1" applyBorder="1" applyAlignment="1">
      <alignment horizontal="center" vertical="center"/>
    </xf>
    <xf numFmtId="49" fontId="8" fillId="0" borderId="49"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58"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56" xfId="0" applyNumberFormat="1" applyFont="1" applyFill="1" applyBorder="1" applyAlignment="1">
      <alignment horizontal="center" vertical="center"/>
    </xf>
    <xf numFmtId="0" fontId="24" fillId="0" borderId="0" xfId="81" applyFont="1" applyAlignment="1">
      <alignment horizontal="center"/>
      <protection/>
    </xf>
    <xf numFmtId="0" fontId="8" fillId="0" borderId="0" xfId="81" applyFont="1" applyAlignment="1">
      <alignment wrapText="1"/>
      <protection/>
    </xf>
    <xf numFmtId="0" fontId="0" fillId="0" borderId="0" xfId="0" applyAlignment="1">
      <alignment wrapText="1"/>
    </xf>
    <xf numFmtId="0" fontId="12" fillId="0" borderId="0" xfId="81" applyFont="1" applyAlignment="1">
      <alignment wrapText="1"/>
      <protection/>
    </xf>
    <xf numFmtId="185" fontId="8" fillId="0" borderId="40" xfId="65" applyNumberFormat="1" applyFont="1" applyBorder="1" applyAlignment="1">
      <alignment horizontal="center" vertical="center"/>
      <protection/>
    </xf>
    <xf numFmtId="185" fontId="8" fillId="0" borderId="44" xfId="65" applyNumberFormat="1" applyFont="1" applyBorder="1" applyAlignment="1">
      <alignment horizontal="center" vertical="center"/>
      <protection/>
    </xf>
    <xf numFmtId="185" fontId="8" fillId="0" borderId="48" xfId="65" applyNumberFormat="1" applyFont="1" applyBorder="1" applyAlignment="1">
      <alignment horizontal="center" vertical="center"/>
      <protection/>
    </xf>
    <xf numFmtId="185" fontId="8" fillId="0" borderId="49" xfId="65" applyNumberFormat="1" applyFont="1" applyBorder="1" applyAlignment="1">
      <alignment horizontal="center" vertical="center"/>
      <protection/>
    </xf>
    <xf numFmtId="0" fontId="8" fillId="0" borderId="31" xfId="65" applyFont="1" applyBorder="1" applyAlignment="1" quotePrefix="1">
      <alignment horizontal="center" vertical="center"/>
      <protection/>
    </xf>
    <xf numFmtId="0" fontId="8" fillId="0" borderId="63" xfId="65" applyFont="1" applyBorder="1" applyAlignment="1" quotePrefix="1">
      <alignment horizontal="center" vertical="center"/>
      <protection/>
    </xf>
    <xf numFmtId="0" fontId="8" fillId="0" borderId="56" xfId="65" applyFont="1" applyBorder="1" applyAlignment="1" quotePrefix="1">
      <alignment horizontal="center" vertical="center"/>
      <protection/>
    </xf>
    <xf numFmtId="0" fontId="8" fillId="0" borderId="34" xfId="65" applyFont="1" applyBorder="1" applyAlignment="1" quotePrefix="1">
      <alignment horizontal="center" vertical="center"/>
      <protection/>
    </xf>
    <xf numFmtId="0" fontId="8" fillId="0" borderId="23" xfId="66" applyFont="1" applyBorder="1" applyAlignment="1">
      <alignment horizontal="center" vertical="center" wrapText="1"/>
      <protection/>
    </xf>
    <xf numFmtId="0" fontId="8" fillId="0" borderId="30" xfId="66" applyFont="1" applyBorder="1" applyAlignment="1">
      <alignment horizontal="center" vertical="center" wrapText="1"/>
      <protection/>
    </xf>
    <xf numFmtId="0" fontId="8" fillId="0" borderId="63" xfId="66" applyFont="1" applyBorder="1" applyAlignment="1">
      <alignment horizontal="center" vertical="center" wrapText="1"/>
      <protection/>
    </xf>
    <xf numFmtId="0" fontId="8" fillId="0" borderId="34" xfId="66" applyFont="1" applyBorder="1" applyAlignment="1">
      <alignment horizontal="center" vertical="center" wrapText="1"/>
      <protection/>
    </xf>
    <xf numFmtId="0" fontId="8" fillId="0" borderId="31" xfId="66" applyFont="1" applyBorder="1" applyAlignment="1">
      <alignment horizontal="center" vertical="center" wrapText="1"/>
      <protection/>
    </xf>
    <xf numFmtId="0" fontId="8" fillId="0" borderId="56" xfId="66" applyFont="1" applyBorder="1" applyAlignment="1">
      <alignment horizontal="center" vertical="center" wrapText="1"/>
      <protection/>
    </xf>
    <xf numFmtId="0" fontId="8" fillId="0" borderId="44" xfId="66" applyFont="1" applyBorder="1" applyAlignment="1">
      <alignment horizontal="center" vertical="center" wrapText="1"/>
      <protection/>
    </xf>
    <xf numFmtId="0" fontId="8" fillId="0" borderId="48" xfId="66" applyFont="1" applyBorder="1" applyAlignment="1">
      <alignment horizontal="center" vertical="center" wrapText="1"/>
      <protection/>
    </xf>
    <xf numFmtId="0" fontId="8" fillId="0" borderId="49" xfId="66" applyFont="1" applyBorder="1" applyAlignment="1">
      <alignment horizontal="center" vertical="center" wrapText="1"/>
      <protection/>
    </xf>
    <xf numFmtId="0" fontId="8" fillId="0" borderId="48" xfId="81" applyFont="1" applyBorder="1" applyAlignment="1">
      <alignment horizontal="center" vertical="center"/>
      <protection/>
    </xf>
    <xf numFmtId="0" fontId="8" fillId="0" borderId="49" xfId="81" applyFont="1" applyBorder="1" applyAlignment="1">
      <alignment horizontal="center"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７３表" xfId="62"/>
    <cellStyle name="標準_83表元" xfId="63"/>
    <cellStyle name="標準_83表元小売" xfId="64"/>
    <cellStyle name="標準_90" xfId="65"/>
    <cellStyle name="標準_91" xfId="66"/>
    <cellStyle name="標準_９１表" xfId="67"/>
    <cellStyle name="標準_92" xfId="68"/>
    <cellStyle name="標準_Sheet1" xfId="69"/>
    <cellStyle name="標準_Sheet2" xfId="70"/>
    <cellStyle name="標準_T0200-114-49" xfId="71"/>
    <cellStyle name="標準_T0200-114-50" xfId="72"/>
    <cellStyle name="標準_T0200-114-51" xfId="73"/>
    <cellStyle name="標準_T0200-114-52" xfId="74"/>
    <cellStyle name="標準_T0200-114-53" xfId="75"/>
    <cellStyle name="標準_T0200-114-54" xfId="76"/>
    <cellStyle name="標準_T0200-114-57" xfId="77"/>
    <cellStyle name="標準_T0200-114-58" xfId="78"/>
    <cellStyle name="標準_T0200-114-59" xfId="79"/>
    <cellStyle name="標準_T0200-114-60" xfId="80"/>
    <cellStyle name="標準_工業統計調査" xfId="81"/>
    <cellStyle name="標準_産業" xfId="82"/>
    <cellStyle name="標準_統計調査（商業）   191"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C49"/>
  <sheetViews>
    <sheetView showGridLines="0" zoomScalePageLayoutView="0" workbookViewId="0" topLeftCell="A10">
      <selection activeCell="C15" sqref="C15"/>
    </sheetView>
  </sheetViews>
  <sheetFormatPr defaultColWidth="6.125" defaultRowHeight="27.75" customHeight="1"/>
  <cols>
    <col min="1" max="1" width="7.50390625" style="196" customWidth="1"/>
    <col min="2" max="2" width="90.875" style="196" bestFit="1" customWidth="1"/>
    <col min="3" max="3" width="9.00390625" style="198" customWidth="1"/>
    <col min="4" max="16384" width="6.125" style="134" customWidth="1"/>
  </cols>
  <sheetData>
    <row r="1" spans="1:2" ht="27.75" customHeight="1">
      <c r="A1" s="199" t="s">
        <v>163</v>
      </c>
      <c r="B1" s="197"/>
    </row>
    <row r="2" spans="1:2" ht="27.75" customHeight="1" thickBot="1">
      <c r="A2" s="879" t="s">
        <v>2852</v>
      </c>
      <c r="B2" s="878"/>
    </row>
    <row r="3" spans="1:3" ht="27.75" customHeight="1" thickBot="1">
      <c r="A3" s="200" t="s">
        <v>164</v>
      </c>
      <c r="B3" s="895" t="s">
        <v>165</v>
      </c>
      <c r="C3" s="896"/>
    </row>
    <row r="4" spans="1:3" ht="27.75" customHeight="1">
      <c r="A4" s="234">
        <v>60</v>
      </c>
      <c r="B4" s="209" t="s">
        <v>191</v>
      </c>
      <c r="C4" s="872">
        <f>HYPERLINK("#60！A１",)</f>
        <v>0</v>
      </c>
    </row>
    <row r="5" spans="1:3" ht="27.75" customHeight="1">
      <c r="A5" s="201">
        <v>61</v>
      </c>
      <c r="B5" s="210" t="s">
        <v>192</v>
      </c>
      <c r="C5" s="873">
        <f>HYPERLINK("#61！A１",)</f>
        <v>0</v>
      </c>
    </row>
    <row r="6" spans="1:3" ht="27.75" customHeight="1">
      <c r="A6" s="201">
        <v>62</v>
      </c>
      <c r="B6" s="210" t="s">
        <v>193</v>
      </c>
      <c r="C6" s="873">
        <f>HYPERLINK("#62！A１",)</f>
        <v>0</v>
      </c>
    </row>
    <row r="7" spans="1:3" ht="27.75" customHeight="1">
      <c r="A7" s="201">
        <v>63</v>
      </c>
      <c r="B7" s="210" t="s">
        <v>248</v>
      </c>
      <c r="C7" s="873">
        <f>HYPERLINK("#63！A１",)</f>
        <v>0</v>
      </c>
    </row>
    <row r="8" spans="1:3" ht="27.75" customHeight="1">
      <c r="A8" s="201">
        <v>64</v>
      </c>
      <c r="B8" s="210" t="s">
        <v>194</v>
      </c>
      <c r="C8" s="873">
        <f>HYPERLINK("#64！A１",)</f>
        <v>0</v>
      </c>
    </row>
    <row r="9" spans="1:3" ht="27.75" customHeight="1">
      <c r="A9" s="201">
        <v>65</v>
      </c>
      <c r="B9" s="210" t="s">
        <v>195</v>
      </c>
      <c r="C9" s="873">
        <f>HYPERLINK("#65！A１",)</f>
        <v>0</v>
      </c>
    </row>
    <row r="10" spans="1:3" ht="27.75" customHeight="1">
      <c r="A10" s="201">
        <v>66</v>
      </c>
      <c r="B10" s="210" t="s">
        <v>249</v>
      </c>
      <c r="C10" s="873">
        <f>HYPERLINK("#66！A１",)</f>
        <v>0</v>
      </c>
    </row>
    <row r="11" spans="1:3" ht="27.75" customHeight="1">
      <c r="A11" s="201">
        <v>67</v>
      </c>
      <c r="B11" s="210" t="s">
        <v>196</v>
      </c>
      <c r="C11" s="873">
        <f>HYPERLINK("#67！A１",)</f>
        <v>0</v>
      </c>
    </row>
    <row r="12" spans="1:3" ht="27.75" customHeight="1">
      <c r="A12" s="201">
        <v>68</v>
      </c>
      <c r="B12" s="210" t="s">
        <v>247</v>
      </c>
      <c r="C12" s="873">
        <f>HYPERLINK("#68！A１",)</f>
        <v>0</v>
      </c>
    </row>
    <row r="13" spans="1:3" ht="27.75" customHeight="1">
      <c r="A13" s="201">
        <v>69</v>
      </c>
      <c r="B13" s="210" t="s">
        <v>197</v>
      </c>
      <c r="C13" s="873">
        <f>HYPERLINK("#69！A１",)</f>
        <v>0</v>
      </c>
    </row>
    <row r="14" spans="1:3" ht="27.75" customHeight="1">
      <c r="A14" s="201">
        <v>70</v>
      </c>
      <c r="B14" s="210" t="s">
        <v>250</v>
      </c>
      <c r="C14" s="873">
        <f>HYPERLINK("#70！A１",)</f>
        <v>0</v>
      </c>
    </row>
    <row r="15" spans="1:3" ht="27.75" customHeight="1" thickBot="1">
      <c r="A15" s="208">
        <v>71</v>
      </c>
      <c r="B15" s="211" t="s">
        <v>198</v>
      </c>
      <c r="C15" s="874">
        <f>HYPERLINK("#71！A１",)</f>
        <v>0</v>
      </c>
    </row>
    <row r="16" spans="1:3" ht="27.75" customHeight="1">
      <c r="A16" s="199" t="s">
        <v>283</v>
      </c>
      <c r="B16" s="197"/>
      <c r="C16" s="875"/>
    </row>
    <row r="17" spans="1:3" ht="27.75" customHeight="1" thickBot="1">
      <c r="A17" s="879" t="s">
        <v>2852</v>
      </c>
      <c r="B17" s="197"/>
      <c r="C17" s="875"/>
    </row>
    <row r="18" spans="1:3" ht="27.75" customHeight="1" thickBot="1">
      <c r="A18" s="200" t="s">
        <v>164</v>
      </c>
      <c r="B18" s="897" t="s">
        <v>165</v>
      </c>
      <c r="C18" s="898"/>
    </row>
    <row r="19" spans="1:3" ht="27.75" customHeight="1" thickBot="1">
      <c r="A19" s="243">
        <v>72</v>
      </c>
      <c r="B19" s="242" t="s">
        <v>282</v>
      </c>
      <c r="C19" s="876">
        <f>HYPERLINK("#72！A１",)</f>
        <v>0</v>
      </c>
    </row>
    <row r="20" spans="1:3" ht="27.75" customHeight="1">
      <c r="A20" s="199" t="s">
        <v>473</v>
      </c>
      <c r="B20" s="197"/>
      <c r="C20" s="875"/>
    </row>
    <row r="21" spans="1:3" ht="27.75" customHeight="1" thickBot="1">
      <c r="A21" s="879" t="s">
        <v>2852</v>
      </c>
      <c r="B21" s="197"/>
      <c r="C21" s="875"/>
    </row>
    <row r="22" spans="1:3" ht="27.75" customHeight="1" thickBot="1">
      <c r="A22" s="200" t="s">
        <v>164</v>
      </c>
      <c r="B22" s="897" t="s">
        <v>165</v>
      </c>
      <c r="C22" s="898"/>
    </row>
    <row r="23" spans="1:3" ht="27.75" customHeight="1">
      <c r="A23" s="327">
        <v>73</v>
      </c>
      <c r="B23" s="326" t="s">
        <v>472</v>
      </c>
      <c r="C23" s="872" t="s">
        <v>2854</v>
      </c>
    </row>
    <row r="24" spans="1:3" ht="27.75" customHeight="1">
      <c r="A24" s="327">
        <v>74</v>
      </c>
      <c r="B24" s="326" t="s">
        <v>471</v>
      </c>
      <c r="C24" s="873">
        <f>HYPERLINK("#74！A１",)</f>
        <v>0</v>
      </c>
    </row>
    <row r="25" spans="1:3" ht="27.75" customHeight="1" thickBot="1">
      <c r="A25" s="325">
        <v>75</v>
      </c>
      <c r="B25" s="324" t="s">
        <v>470</v>
      </c>
      <c r="C25" s="874">
        <f>HYPERLINK("#75！A１",)</f>
        <v>0</v>
      </c>
    </row>
    <row r="26" spans="1:3" ht="27.75" customHeight="1">
      <c r="A26" s="199" t="s">
        <v>1898</v>
      </c>
      <c r="B26" s="197"/>
      <c r="C26" s="875"/>
    </row>
    <row r="27" spans="1:3" ht="27.75" customHeight="1" thickBot="1">
      <c r="A27" s="879" t="s">
        <v>2852</v>
      </c>
      <c r="B27" s="197"/>
      <c r="C27" s="875"/>
    </row>
    <row r="28" spans="1:3" ht="27.75" customHeight="1" thickBot="1">
      <c r="A28" s="200" t="s">
        <v>164</v>
      </c>
      <c r="B28" s="897" t="s">
        <v>165</v>
      </c>
      <c r="C28" s="898"/>
    </row>
    <row r="29" spans="1:3" ht="27.75" customHeight="1">
      <c r="A29" s="234">
        <v>76</v>
      </c>
      <c r="B29" s="517" t="s">
        <v>1897</v>
      </c>
      <c r="C29" s="872">
        <f>HYPERLINK("#76！A１",)</f>
        <v>0</v>
      </c>
    </row>
    <row r="30" spans="1:3" ht="27.75" customHeight="1">
      <c r="A30" s="201">
        <v>77</v>
      </c>
      <c r="B30" s="326" t="s">
        <v>1896</v>
      </c>
      <c r="C30" s="877">
        <f>HYPERLINK("#77！A１",)</f>
        <v>0</v>
      </c>
    </row>
    <row r="31" spans="1:3" ht="27.75" customHeight="1" thickBot="1">
      <c r="A31" s="325">
        <v>78</v>
      </c>
      <c r="B31" s="324" t="s">
        <v>1895</v>
      </c>
      <c r="C31" s="874">
        <f>HYPERLINK("#78！A１",)</f>
        <v>0</v>
      </c>
    </row>
    <row r="32" spans="1:3" ht="27.75" customHeight="1">
      <c r="A32" s="199" t="s">
        <v>1965</v>
      </c>
      <c r="B32" s="197"/>
      <c r="C32" s="875"/>
    </row>
    <row r="33" spans="1:3" ht="27.75" customHeight="1" thickBot="1">
      <c r="A33" s="879" t="s">
        <v>2852</v>
      </c>
      <c r="B33" s="197"/>
      <c r="C33" s="875"/>
    </row>
    <row r="34" spans="1:3" ht="27.75" customHeight="1" thickBot="1">
      <c r="A34" s="200" t="s">
        <v>164</v>
      </c>
      <c r="B34" s="897" t="s">
        <v>165</v>
      </c>
      <c r="C34" s="898"/>
    </row>
    <row r="35" spans="1:3" ht="27.75" customHeight="1">
      <c r="A35" s="234">
        <v>79</v>
      </c>
      <c r="B35" s="517" t="s">
        <v>1964</v>
      </c>
      <c r="C35" s="872">
        <f>HYPERLINK("#79！A１",)</f>
        <v>0</v>
      </c>
    </row>
    <row r="36" spans="1:3" ht="27.75" customHeight="1">
      <c r="A36" s="543">
        <v>80</v>
      </c>
      <c r="B36" s="326" t="s">
        <v>2855</v>
      </c>
      <c r="C36" s="877">
        <f>HYPERLINK("#80！A１",)</f>
        <v>0</v>
      </c>
    </row>
    <row r="37" spans="1:3" ht="27.75" customHeight="1">
      <c r="A37" s="201">
        <v>81</v>
      </c>
      <c r="B37" s="326" t="s">
        <v>2856</v>
      </c>
      <c r="C37" s="877">
        <f>HYPERLINK("#81！A１",)</f>
        <v>0</v>
      </c>
    </row>
    <row r="38" spans="1:3" ht="27.75" customHeight="1">
      <c r="A38" s="201">
        <v>82</v>
      </c>
      <c r="B38" s="326" t="s">
        <v>1963</v>
      </c>
      <c r="C38" s="877">
        <f>HYPERLINK("#82！A１",)</f>
        <v>0</v>
      </c>
    </row>
    <row r="39" spans="1:3" ht="27.75" customHeight="1">
      <c r="A39" s="201">
        <v>83</v>
      </c>
      <c r="B39" s="326" t="s">
        <v>1962</v>
      </c>
      <c r="C39" s="877">
        <f>HYPERLINK("#83！A１",)</f>
        <v>0</v>
      </c>
    </row>
    <row r="40" spans="1:3" ht="27.75" customHeight="1">
      <c r="A40" s="201">
        <v>84</v>
      </c>
      <c r="B40" s="326" t="s">
        <v>1961</v>
      </c>
      <c r="C40" s="877">
        <f>HYPERLINK("#84！A１",)</f>
        <v>0</v>
      </c>
    </row>
    <row r="41" spans="1:3" ht="27.75" customHeight="1">
      <c r="A41" s="201">
        <v>85</v>
      </c>
      <c r="B41" s="326" t="s">
        <v>1960</v>
      </c>
      <c r="C41" s="877">
        <f>HYPERLINK("#85！A１",)</f>
        <v>0</v>
      </c>
    </row>
    <row r="42" spans="1:3" ht="27.75" customHeight="1">
      <c r="A42" s="327">
        <v>86</v>
      </c>
      <c r="B42" s="326" t="s">
        <v>1959</v>
      </c>
      <c r="C42" s="877">
        <f>HYPERLINK("#86！A１",)</f>
        <v>0</v>
      </c>
    </row>
    <row r="43" spans="1:3" ht="27.75" customHeight="1" thickBot="1">
      <c r="A43" s="208">
        <v>87</v>
      </c>
      <c r="B43" s="542" t="s">
        <v>1958</v>
      </c>
      <c r="C43" s="874">
        <f>HYPERLINK("#87！A１",)</f>
        <v>0</v>
      </c>
    </row>
    <row r="44" spans="1:2" ht="27.75" customHeight="1">
      <c r="A44" s="199" t="s">
        <v>2481</v>
      </c>
      <c r="B44" s="197"/>
    </row>
    <row r="45" spans="1:2" ht="27.75" customHeight="1" thickBot="1">
      <c r="A45" s="879" t="s">
        <v>2852</v>
      </c>
      <c r="B45" s="197"/>
    </row>
    <row r="46" spans="1:3" ht="27.75" customHeight="1" thickBot="1">
      <c r="A46" s="200" t="s">
        <v>164</v>
      </c>
      <c r="B46" s="897" t="s">
        <v>165</v>
      </c>
      <c r="C46" s="898"/>
    </row>
    <row r="47" spans="1:3" ht="27.75" customHeight="1">
      <c r="A47" s="327">
        <v>88</v>
      </c>
      <c r="B47" s="326" t="s">
        <v>2480</v>
      </c>
      <c r="C47" s="877">
        <f>HYPERLINK("#88！A１",)</f>
        <v>0</v>
      </c>
    </row>
    <row r="48" spans="1:3" ht="27.75" customHeight="1">
      <c r="A48" s="327">
        <v>89</v>
      </c>
      <c r="B48" s="726" t="s">
        <v>2858</v>
      </c>
      <c r="C48" s="873">
        <f>HYPERLINK("#89！A１",)</f>
        <v>0</v>
      </c>
    </row>
    <row r="49" spans="1:3" ht="27.75" customHeight="1" thickBot="1">
      <c r="A49" s="325">
        <v>90</v>
      </c>
      <c r="B49" s="324" t="s">
        <v>2859</v>
      </c>
      <c r="C49" s="874">
        <f>HYPERLINK("#90！A１",)</f>
        <v>0</v>
      </c>
    </row>
  </sheetData>
  <sheetProtection/>
  <mergeCells count="6">
    <mergeCell ref="B3:C3"/>
    <mergeCell ref="B18:C18"/>
    <mergeCell ref="B22:C22"/>
    <mergeCell ref="B28:C28"/>
    <mergeCell ref="B34:C34"/>
    <mergeCell ref="B46:C46"/>
  </mergeCells>
  <hyperlinks>
    <hyperlink ref="A2" location="住宅土地概要!A1" display="概要はこちら"/>
    <hyperlink ref="A17" location="事業所企業概要!A1" display="概要はこちら"/>
    <hyperlink ref="A21" location="経済センサス概要!A1" display="概要はこちら"/>
    <hyperlink ref="A27" location="農林業センサス概要!A1" display="概要はこちら"/>
    <hyperlink ref="A33" location="商業統計概要!A1" display="概要はこちら"/>
    <hyperlink ref="A45" location="工業統計概要!A1" display="概要はこちら"/>
    <hyperlink ref="C23" location="'73 '!A1" display="表に移動"/>
  </hyperlinks>
  <printOptions/>
  <pageMargins left="0.787" right="0.787" top="0.984" bottom="0.984" header="0.512" footer="0.51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FFFF00"/>
  </sheetPr>
  <dimension ref="A1:HG20"/>
  <sheetViews>
    <sheetView zoomScalePageLayoutView="0" workbookViewId="0" topLeftCell="A1">
      <selection activeCell="A2" sqref="A2"/>
    </sheetView>
  </sheetViews>
  <sheetFormatPr defaultColWidth="2.375" defaultRowHeight="13.5"/>
  <cols>
    <col min="1" max="1" width="21.00390625" style="102" customWidth="1"/>
    <col min="2" max="11" width="8.625" style="102" customWidth="1"/>
    <col min="12" max="16384" width="2.375" style="102" customWidth="1"/>
  </cols>
  <sheetData>
    <row r="1" spans="1:215" ht="15.75" customHeight="1">
      <c r="A1" s="101" t="s">
        <v>258</v>
      </c>
      <c r="B1" s="108"/>
      <c r="C1" s="108"/>
      <c r="D1" s="108"/>
      <c r="E1" s="108"/>
      <c r="F1" s="108"/>
      <c r="G1" s="108"/>
      <c r="H1" s="108"/>
      <c r="I1" s="108"/>
      <c r="J1" s="108"/>
      <c r="K1" s="108"/>
      <c r="L1" s="108"/>
      <c r="M1" s="108"/>
      <c r="N1" s="108"/>
      <c r="O1" s="108"/>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row>
    <row r="2" spans="1:215" ht="15.75" customHeight="1" thickBot="1">
      <c r="A2" s="881" t="str">
        <f>HYPERLINK("#目次!A11","目次に戻る")</f>
        <v>目次に戻る</v>
      </c>
      <c r="B2" s="109"/>
      <c r="C2" s="109"/>
      <c r="D2" s="109"/>
      <c r="E2" s="109"/>
      <c r="F2" s="109"/>
      <c r="G2" s="109"/>
      <c r="H2" s="109"/>
      <c r="I2" s="109"/>
      <c r="J2" s="109"/>
      <c r="K2" s="109"/>
      <c r="L2" s="109"/>
      <c r="M2" s="109"/>
      <c r="N2" s="109"/>
      <c r="O2" s="109"/>
      <c r="S2" s="109"/>
      <c r="T2" s="109"/>
      <c r="U2" s="109"/>
      <c r="V2" s="109"/>
      <c r="W2" s="109"/>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row>
    <row r="3" spans="1:215" s="110" customFormat="1" ht="19.5" customHeight="1">
      <c r="A3" s="960" t="s">
        <v>50</v>
      </c>
      <c r="B3" s="967" t="s">
        <v>109</v>
      </c>
      <c r="C3" s="967" t="s">
        <v>110</v>
      </c>
      <c r="D3" s="967"/>
      <c r="E3" s="967"/>
      <c r="F3" s="967"/>
      <c r="G3" s="967"/>
      <c r="H3" s="967"/>
      <c r="I3" s="967"/>
      <c r="J3" s="967"/>
      <c r="K3" s="980" t="s">
        <v>111</v>
      </c>
      <c r="L3" s="112"/>
      <c r="M3" s="113"/>
      <c r="N3" s="113"/>
      <c r="O3" s="111"/>
      <c r="S3" s="112"/>
      <c r="T3" s="112"/>
      <c r="U3" s="112"/>
      <c r="V3" s="112"/>
      <c r="W3" s="112"/>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row>
    <row r="4" spans="1:215" s="110" customFormat="1" ht="19.5" customHeight="1">
      <c r="A4" s="983"/>
      <c r="B4" s="965"/>
      <c r="C4" s="943" t="s">
        <v>112</v>
      </c>
      <c r="D4" s="965"/>
      <c r="E4" s="965" t="s">
        <v>98</v>
      </c>
      <c r="F4" s="965" t="s">
        <v>99</v>
      </c>
      <c r="G4" s="965" t="s">
        <v>100</v>
      </c>
      <c r="H4" s="965" t="s">
        <v>101</v>
      </c>
      <c r="I4" s="965" t="s">
        <v>102</v>
      </c>
      <c r="J4" s="965" t="s">
        <v>75</v>
      </c>
      <c r="K4" s="981"/>
      <c r="L4" s="112"/>
      <c r="M4" s="113"/>
      <c r="N4" s="113"/>
      <c r="O4" s="111"/>
      <c r="S4" s="112"/>
      <c r="T4" s="113"/>
      <c r="U4" s="112"/>
      <c r="V4" s="112"/>
      <c r="W4" s="112"/>
      <c r="X4" s="113"/>
      <c r="Y4" s="112"/>
      <c r="Z4" s="112"/>
      <c r="AA4" s="112"/>
      <c r="AB4" s="113"/>
      <c r="AC4" s="112"/>
      <c r="AD4" s="112"/>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row>
    <row r="5" spans="1:214" s="110" customFormat="1" ht="19.5" customHeight="1" thickBot="1">
      <c r="A5" s="984"/>
      <c r="B5" s="966"/>
      <c r="C5" s="114"/>
      <c r="D5" s="115" t="s">
        <v>113</v>
      </c>
      <c r="E5" s="966"/>
      <c r="F5" s="966"/>
      <c r="G5" s="966"/>
      <c r="H5" s="966"/>
      <c r="I5" s="966"/>
      <c r="J5" s="966"/>
      <c r="K5" s="982"/>
      <c r="L5" s="113"/>
      <c r="M5" s="113"/>
      <c r="N5" s="111"/>
      <c r="R5" s="112"/>
      <c r="S5" s="112"/>
      <c r="T5" s="112"/>
      <c r="U5" s="112"/>
      <c r="V5" s="112"/>
      <c r="W5" s="112"/>
      <c r="X5" s="112"/>
      <c r="Y5" s="112"/>
      <c r="Z5" s="112"/>
      <c r="AA5" s="112"/>
      <c r="AB5" s="112"/>
      <c r="AC5" s="112"/>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row>
    <row r="6" spans="1:215" s="110" customFormat="1" ht="51.75" customHeight="1">
      <c r="A6" s="116" t="s">
        <v>114</v>
      </c>
      <c r="B6" s="117">
        <v>47660</v>
      </c>
      <c r="C6" s="118">
        <v>3820</v>
      </c>
      <c r="D6" s="118">
        <v>660</v>
      </c>
      <c r="E6" s="118">
        <v>7610</v>
      </c>
      <c r="F6" s="118">
        <v>24870</v>
      </c>
      <c r="G6" s="118">
        <v>7400</v>
      </c>
      <c r="H6" s="118">
        <v>1070</v>
      </c>
      <c r="I6" s="118">
        <v>190</v>
      </c>
      <c r="J6" s="118">
        <v>2040</v>
      </c>
      <c r="K6" s="216">
        <v>44</v>
      </c>
      <c r="L6" s="119"/>
      <c r="M6" s="119"/>
      <c r="N6" s="119"/>
      <c r="O6" s="119"/>
      <c r="P6" s="120"/>
      <c r="Q6" s="120"/>
      <c r="U6" s="121"/>
      <c r="V6" s="121"/>
      <c r="W6" s="121"/>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row>
    <row r="7" spans="1:215" s="110" customFormat="1" ht="12" customHeight="1">
      <c r="A7" s="112" t="s">
        <v>54</v>
      </c>
      <c r="B7" s="122">
        <v>18800</v>
      </c>
      <c r="C7" s="123">
        <v>1420</v>
      </c>
      <c r="D7" s="123">
        <v>450</v>
      </c>
      <c r="E7" s="123">
        <v>2420</v>
      </c>
      <c r="F7" s="123">
        <v>9770</v>
      </c>
      <c r="G7" s="123">
        <v>3710</v>
      </c>
      <c r="H7" s="123">
        <v>620</v>
      </c>
      <c r="I7" s="123">
        <v>90</v>
      </c>
      <c r="J7" s="123">
        <v>330</v>
      </c>
      <c r="K7" s="124">
        <v>46.4</v>
      </c>
      <c r="L7" s="125"/>
      <c r="M7" s="125"/>
      <c r="N7" s="125"/>
      <c r="O7" s="125"/>
      <c r="P7" s="120"/>
      <c r="Q7" s="120"/>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row>
    <row r="8" spans="1:215" s="110" customFormat="1" ht="12" customHeight="1">
      <c r="A8" s="112" t="s">
        <v>103</v>
      </c>
      <c r="B8" s="122">
        <v>28860</v>
      </c>
      <c r="C8" s="123">
        <v>2400</v>
      </c>
      <c r="D8" s="123">
        <v>200</v>
      </c>
      <c r="E8" s="123">
        <v>5190</v>
      </c>
      <c r="F8" s="123">
        <v>15110</v>
      </c>
      <c r="G8" s="123">
        <v>3700</v>
      </c>
      <c r="H8" s="123">
        <v>440</v>
      </c>
      <c r="I8" s="123">
        <v>100</v>
      </c>
      <c r="J8" s="123">
        <v>1720</v>
      </c>
      <c r="K8" s="124">
        <v>42.2</v>
      </c>
      <c r="L8" s="125"/>
      <c r="M8" s="125"/>
      <c r="N8" s="125"/>
      <c r="O8" s="125"/>
      <c r="P8" s="120"/>
      <c r="Q8" s="120"/>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row>
    <row r="9" spans="1:215" s="110" customFormat="1" ht="12" customHeight="1">
      <c r="A9" s="112" t="s">
        <v>70</v>
      </c>
      <c r="B9" s="122"/>
      <c r="C9" s="126"/>
      <c r="D9" s="126"/>
      <c r="E9" s="123"/>
      <c r="F9" s="123"/>
      <c r="G9" s="123"/>
      <c r="H9" s="123"/>
      <c r="I9" s="123"/>
      <c r="J9" s="123"/>
      <c r="K9" s="124"/>
      <c r="L9" s="125"/>
      <c r="M9" s="125"/>
      <c r="N9" s="125"/>
      <c r="O9" s="125"/>
      <c r="P9" s="120"/>
      <c r="Q9" s="120"/>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row>
    <row r="10" spans="1:215" s="110" customFormat="1" ht="12" customHeight="1">
      <c r="A10" s="112" t="s">
        <v>104</v>
      </c>
      <c r="B10" s="122">
        <v>760</v>
      </c>
      <c r="C10" s="123">
        <v>80</v>
      </c>
      <c r="D10" s="127">
        <v>0</v>
      </c>
      <c r="E10" s="123">
        <v>180</v>
      </c>
      <c r="F10" s="123">
        <v>360</v>
      </c>
      <c r="G10" s="123">
        <v>100</v>
      </c>
      <c r="H10" s="123">
        <v>40</v>
      </c>
      <c r="I10" s="127">
        <v>0</v>
      </c>
      <c r="J10" s="127">
        <v>0</v>
      </c>
      <c r="K10" s="124">
        <v>46.1</v>
      </c>
      <c r="L10" s="125"/>
      <c r="M10" s="125"/>
      <c r="N10" s="125"/>
      <c r="O10" s="125"/>
      <c r="P10" s="120"/>
      <c r="Q10" s="120"/>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row>
    <row r="11" spans="1:215" s="110" customFormat="1" ht="12" customHeight="1">
      <c r="A11" s="112" t="s">
        <v>105</v>
      </c>
      <c r="B11" s="122">
        <v>350</v>
      </c>
      <c r="C11" s="123">
        <v>20</v>
      </c>
      <c r="D11" s="127">
        <v>0</v>
      </c>
      <c r="E11" s="123">
        <v>70</v>
      </c>
      <c r="F11" s="123">
        <v>120</v>
      </c>
      <c r="G11" s="123">
        <v>90</v>
      </c>
      <c r="H11" s="123">
        <v>50</v>
      </c>
      <c r="I11" s="127">
        <v>0</v>
      </c>
      <c r="J11" s="127">
        <v>0</v>
      </c>
      <c r="K11" s="233">
        <v>43</v>
      </c>
      <c r="L11" s="125"/>
      <c r="M11" s="125"/>
      <c r="N11" s="125"/>
      <c r="O11" s="125"/>
      <c r="P11" s="120"/>
      <c r="Q11" s="120"/>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row>
    <row r="12" spans="1:215" s="110" customFormat="1" ht="12" customHeight="1">
      <c r="A12" s="112" t="s">
        <v>106</v>
      </c>
      <c r="B12" s="122">
        <v>22520</v>
      </c>
      <c r="C12" s="123">
        <v>2140</v>
      </c>
      <c r="D12" s="123">
        <v>120</v>
      </c>
      <c r="E12" s="123">
        <v>4610</v>
      </c>
      <c r="F12" s="123">
        <v>12330</v>
      </c>
      <c r="G12" s="123">
        <v>2860</v>
      </c>
      <c r="H12" s="123">
        <v>290</v>
      </c>
      <c r="I12" s="123">
        <v>90</v>
      </c>
      <c r="J12" s="123">
        <v>90</v>
      </c>
      <c r="K12" s="124">
        <v>41.3</v>
      </c>
      <c r="L12" s="125"/>
      <c r="M12" s="125"/>
      <c r="N12" s="125"/>
      <c r="O12" s="125"/>
      <c r="P12" s="120"/>
      <c r="Q12" s="120"/>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row>
    <row r="13" spans="1:215" s="110" customFormat="1" ht="12" customHeight="1">
      <c r="A13" s="112" t="s">
        <v>107</v>
      </c>
      <c r="B13" s="122">
        <v>5080</v>
      </c>
      <c r="C13" s="123">
        <v>140</v>
      </c>
      <c r="D13" s="123">
        <v>80</v>
      </c>
      <c r="E13" s="123">
        <v>320</v>
      </c>
      <c r="F13" s="123">
        <v>2240</v>
      </c>
      <c r="G13" s="123">
        <v>630</v>
      </c>
      <c r="H13" s="123">
        <v>40</v>
      </c>
      <c r="I13" s="127">
        <v>10</v>
      </c>
      <c r="J13" s="123">
        <v>1630</v>
      </c>
      <c r="K13" s="124">
        <v>46.5</v>
      </c>
      <c r="L13" s="125"/>
      <c r="M13" s="125"/>
      <c r="N13" s="125"/>
      <c r="O13" s="125"/>
      <c r="P13" s="120"/>
      <c r="Q13" s="120"/>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row>
    <row r="14" spans="1:215" s="110" customFormat="1" ht="12" customHeight="1">
      <c r="A14" s="112" t="s">
        <v>108</v>
      </c>
      <c r="B14" s="122">
        <v>140</v>
      </c>
      <c r="C14" s="123">
        <v>20</v>
      </c>
      <c r="D14" s="127">
        <v>0</v>
      </c>
      <c r="E14" s="123">
        <v>10</v>
      </c>
      <c r="F14" s="123">
        <v>50</v>
      </c>
      <c r="G14" s="123">
        <v>10</v>
      </c>
      <c r="H14" s="127">
        <v>40</v>
      </c>
      <c r="I14" s="127">
        <v>0</v>
      </c>
      <c r="J14" s="127">
        <v>0</v>
      </c>
      <c r="K14" s="124">
        <v>51.1</v>
      </c>
      <c r="L14" s="125"/>
      <c r="M14" s="125"/>
      <c r="N14" s="125"/>
      <c r="O14" s="125"/>
      <c r="P14" s="120"/>
      <c r="Q14" s="120"/>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row>
    <row r="15" spans="2:215" s="110" customFormat="1" ht="12" customHeight="1">
      <c r="B15" s="122"/>
      <c r="C15" s="126"/>
      <c r="D15" s="126"/>
      <c r="E15" s="123"/>
      <c r="F15" s="123"/>
      <c r="G15" s="123"/>
      <c r="H15" s="123"/>
      <c r="I15" s="123"/>
      <c r="J15" s="123"/>
      <c r="K15" s="124"/>
      <c r="L15" s="125"/>
      <c r="M15" s="125"/>
      <c r="N15" s="125"/>
      <c r="O15" s="125"/>
      <c r="P15" s="120"/>
      <c r="Q15" s="120"/>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row>
    <row r="16" spans="1:215" s="110" customFormat="1" ht="12" customHeight="1">
      <c r="A16" s="112" t="s">
        <v>79</v>
      </c>
      <c r="B16" s="122"/>
      <c r="C16" s="126"/>
      <c r="D16" s="126"/>
      <c r="E16" s="123"/>
      <c r="F16" s="123"/>
      <c r="G16" s="123"/>
      <c r="H16" s="123"/>
      <c r="I16" s="123"/>
      <c r="J16" s="123"/>
      <c r="K16" s="124"/>
      <c r="L16" s="125"/>
      <c r="M16" s="125"/>
      <c r="N16" s="125"/>
      <c r="O16" s="125"/>
      <c r="P16" s="120"/>
      <c r="Q16" s="120"/>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row>
    <row r="17" spans="1:215" s="110" customFormat="1" ht="51.75" customHeight="1">
      <c r="A17" s="111" t="s">
        <v>115</v>
      </c>
      <c r="B17" s="122">
        <v>2850</v>
      </c>
      <c r="C17" s="123">
        <v>410</v>
      </c>
      <c r="D17" s="123">
        <v>1630</v>
      </c>
      <c r="E17" s="123">
        <v>230</v>
      </c>
      <c r="F17" s="123">
        <v>340</v>
      </c>
      <c r="G17" s="123">
        <v>30</v>
      </c>
      <c r="H17" s="123">
        <v>20</v>
      </c>
      <c r="I17" s="127">
        <v>0</v>
      </c>
      <c r="J17" s="123">
        <v>180</v>
      </c>
      <c r="K17" s="232">
        <v>0</v>
      </c>
      <c r="L17" s="125"/>
      <c r="M17" s="125"/>
      <c r="N17" s="125"/>
      <c r="O17" s="125"/>
      <c r="P17" s="120"/>
      <c r="Q17" s="120"/>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row>
    <row r="18" spans="1:215" s="110" customFormat="1" ht="12" customHeight="1">
      <c r="A18" s="112" t="s">
        <v>54</v>
      </c>
      <c r="B18" s="122">
        <v>1770</v>
      </c>
      <c r="C18" s="123">
        <v>140</v>
      </c>
      <c r="D18" s="123">
        <v>1250</v>
      </c>
      <c r="E18" s="123">
        <v>50</v>
      </c>
      <c r="F18" s="123">
        <v>120</v>
      </c>
      <c r="G18" s="123">
        <v>30</v>
      </c>
      <c r="H18" s="123">
        <v>20</v>
      </c>
      <c r="I18" s="127">
        <v>0</v>
      </c>
      <c r="J18" s="123">
        <v>160</v>
      </c>
      <c r="K18" s="232">
        <v>0</v>
      </c>
      <c r="L18" s="125"/>
      <c r="M18" s="125"/>
      <c r="N18" s="125"/>
      <c r="O18" s="125"/>
      <c r="P18" s="120"/>
      <c r="Q18" s="120"/>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row>
    <row r="19" spans="1:215" s="110" customFormat="1" ht="12" customHeight="1" thickBot="1">
      <c r="A19" s="128" t="s">
        <v>103</v>
      </c>
      <c r="B19" s="129">
        <v>1070</v>
      </c>
      <c r="C19" s="130">
        <v>270</v>
      </c>
      <c r="D19" s="130">
        <v>380</v>
      </c>
      <c r="E19" s="130">
        <v>190</v>
      </c>
      <c r="F19" s="130">
        <v>220</v>
      </c>
      <c r="G19" s="131">
        <v>0</v>
      </c>
      <c r="H19" s="131">
        <v>0</v>
      </c>
      <c r="I19" s="131">
        <v>0</v>
      </c>
      <c r="J19" s="130">
        <v>20</v>
      </c>
      <c r="K19" s="132">
        <v>8.1</v>
      </c>
      <c r="L19" s="125"/>
      <c r="M19" s="125"/>
      <c r="N19" s="125"/>
      <c r="O19" s="125"/>
      <c r="P19" s="120"/>
      <c r="Q19" s="120"/>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row>
    <row r="20" spans="1:215" ht="18" customHeight="1">
      <c r="A20" s="102" t="s">
        <v>202</v>
      </c>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row>
    <row r="21" ht="12"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sheetData>
  <sheetProtection/>
  <mergeCells count="11">
    <mergeCell ref="H4:H5"/>
    <mergeCell ref="I4:I5"/>
    <mergeCell ref="J4:J5"/>
    <mergeCell ref="K3:K5"/>
    <mergeCell ref="A3:A5"/>
    <mergeCell ref="B3:B5"/>
    <mergeCell ref="C4:D4"/>
    <mergeCell ref="C3:J3"/>
    <mergeCell ref="E4:E5"/>
    <mergeCell ref="F4:F5"/>
    <mergeCell ref="G4:G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GY8"/>
  <sheetViews>
    <sheetView zoomScalePageLayoutView="0" workbookViewId="0" topLeftCell="A1">
      <selection activeCell="A2" sqref="A2"/>
    </sheetView>
  </sheetViews>
  <sheetFormatPr defaultColWidth="9.00390625" defaultRowHeight="13.5"/>
  <cols>
    <col min="1" max="1" width="19.75390625" style="110" customWidth="1"/>
    <col min="2" max="6" width="9.75390625" style="110" bestFit="1" customWidth="1"/>
    <col min="7" max="7" width="10.50390625" style="110" customWidth="1"/>
    <col min="8" max="122" width="1.625" style="110" customWidth="1"/>
    <col min="123" max="16384" width="9.00390625" style="110" customWidth="1"/>
  </cols>
  <sheetData>
    <row r="1" spans="1:207" ht="15.75" customHeight="1">
      <c r="A1" s="133" t="s">
        <v>259</v>
      </c>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row>
    <row r="2" spans="1:207" ht="15.75" customHeight="1" thickBot="1">
      <c r="A2" s="881" t="str">
        <f>HYPERLINK("#目次!A12","目次に戻る")</f>
        <v>目次に戻る</v>
      </c>
      <c r="B2" s="112"/>
      <c r="C2" s="112"/>
      <c r="D2" s="112"/>
      <c r="E2" s="112"/>
      <c r="F2" s="112"/>
      <c r="G2" s="112"/>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row>
    <row r="3" spans="1:207" ht="18.75" customHeight="1">
      <c r="A3" s="961" t="s">
        <v>117</v>
      </c>
      <c r="B3" s="985" t="s">
        <v>49</v>
      </c>
      <c r="C3" s="976" t="s">
        <v>231</v>
      </c>
      <c r="D3" s="977"/>
      <c r="E3" s="977"/>
      <c r="F3" s="977"/>
      <c r="G3" s="977"/>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row>
    <row r="4" spans="1:207" ht="18.75" customHeight="1" thickBot="1">
      <c r="A4" s="963"/>
      <c r="B4" s="968"/>
      <c r="C4" s="128"/>
      <c r="D4" s="128"/>
      <c r="E4" s="128"/>
      <c r="F4" s="128"/>
      <c r="G4" s="128"/>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row>
    <row r="5" spans="1:207" s="137" customFormat="1" ht="18" customHeight="1">
      <c r="A5" s="112" t="s">
        <v>116</v>
      </c>
      <c r="B5" s="117">
        <v>171710</v>
      </c>
      <c r="C5" s="135">
        <v>69280</v>
      </c>
      <c r="D5" s="135">
        <v>30070</v>
      </c>
      <c r="E5" s="135">
        <v>41160</v>
      </c>
      <c r="F5" s="135">
        <v>25500</v>
      </c>
      <c r="G5" s="135">
        <v>5630</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row>
    <row r="6" spans="1:207" ht="12" customHeight="1">
      <c r="A6" s="112" t="s">
        <v>77</v>
      </c>
      <c r="B6" s="122">
        <v>60020</v>
      </c>
      <c r="C6" s="123">
        <v>24520</v>
      </c>
      <c r="D6" s="123">
        <v>9900</v>
      </c>
      <c r="E6" s="123">
        <v>13720</v>
      </c>
      <c r="F6" s="123">
        <v>9520</v>
      </c>
      <c r="G6" s="123">
        <v>2360</v>
      </c>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row>
    <row r="7" spans="1:207" ht="12" customHeight="1" thickBot="1">
      <c r="A7" s="128" t="s">
        <v>78</v>
      </c>
      <c r="B7" s="129">
        <v>111500</v>
      </c>
      <c r="C7" s="130">
        <v>44760</v>
      </c>
      <c r="D7" s="130">
        <v>20120</v>
      </c>
      <c r="E7" s="130">
        <v>27330</v>
      </c>
      <c r="F7" s="130">
        <v>16010</v>
      </c>
      <c r="G7" s="130">
        <v>3270</v>
      </c>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row>
    <row r="8" spans="1:207" ht="13.5">
      <c r="A8" s="110" t="s">
        <v>202</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row>
    <row r="9" ht="12" customHeight="1"/>
    <row r="10" ht="12" customHeight="1"/>
    <row r="11" ht="12" customHeight="1"/>
    <row r="12" ht="12" customHeight="1"/>
    <row r="13" ht="12"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sheetData>
  <sheetProtection/>
  <mergeCells count="3">
    <mergeCell ref="A3:A4"/>
    <mergeCell ref="B3:B4"/>
    <mergeCell ref="C3:G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HA16"/>
  <sheetViews>
    <sheetView zoomScalePageLayoutView="0" workbookViewId="0" topLeftCell="A1">
      <selection activeCell="A2" sqref="A2"/>
    </sheetView>
  </sheetViews>
  <sheetFormatPr defaultColWidth="9.00390625" defaultRowHeight="13.5"/>
  <cols>
    <col min="1" max="1" width="18.625" style="110" customWidth="1"/>
    <col min="2" max="9" width="11.50390625" style="110" customWidth="1"/>
    <col min="10" max="154" width="1.625" style="110" customWidth="1"/>
    <col min="155" max="16384" width="9.00390625" style="110" customWidth="1"/>
  </cols>
  <sheetData>
    <row r="1" spans="1:209" ht="14.25">
      <c r="A1" s="133" t="s">
        <v>260</v>
      </c>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row>
    <row r="2" spans="1:209" ht="14.25" thickBot="1">
      <c r="A2" s="881" t="str">
        <f>HYPERLINK("#目次!A13","目次に戻る")</f>
        <v>目次に戻る</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row>
    <row r="3" spans="1:209" s="142" customFormat="1" ht="54.75" customHeight="1" thickBot="1">
      <c r="A3" s="139" t="s">
        <v>119</v>
      </c>
      <c r="B3" s="140" t="s">
        <v>120</v>
      </c>
      <c r="C3" s="140" t="s">
        <v>121</v>
      </c>
      <c r="D3" s="140" t="s">
        <v>122</v>
      </c>
      <c r="E3" s="140" t="s">
        <v>123</v>
      </c>
      <c r="F3" s="140" t="s">
        <v>124</v>
      </c>
      <c r="G3" s="140" t="s">
        <v>125</v>
      </c>
      <c r="H3" s="140" t="s">
        <v>126</v>
      </c>
      <c r="I3" s="141" t="s">
        <v>127</v>
      </c>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row>
    <row r="4" spans="1:209" ht="20.25" customHeight="1">
      <c r="A4" s="110" t="s">
        <v>160</v>
      </c>
      <c r="B4" s="144">
        <v>171710</v>
      </c>
      <c r="C4" s="135">
        <v>172440</v>
      </c>
      <c r="D4" s="135">
        <v>312110</v>
      </c>
      <c r="E4" s="145">
        <v>2.78</v>
      </c>
      <c r="F4" s="145">
        <v>18.71</v>
      </c>
      <c r="G4" s="145">
        <v>50.95</v>
      </c>
      <c r="H4" s="145">
        <v>10.29</v>
      </c>
      <c r="I4" s="145">
        <v>0.65</v>
      </c>
      <c r="J4" s="137"/>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row>
    <row r="5" spans="1:209" ht="20.25" customHeight="1">
      <c r="A5" s="110" t="s">
        <v>54</v>
      </c>
      <c r="B5" s="122">
        <v>60020</v>
      </c>
      <c r="C5" s="123">
        <v>60510</v>
      </c>
      <c r="D5" s="123">
        <v>145540</v>
      </c>
      <c r="E5" s="146">
        <v>4.43</v>
      </c>
      <c r="F5" s="146">
        <v>30.59</v>
      </c>
      <c r="G5" s="146">
        <v>88.75</v>
      </c>
      <c r="H5" s="146">
        <v>12.62</v>
      </c>
      <c r="I5" s="146">
        <v>0.54</v>
      </c>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row>
    <row r="6" spans="1:209" ht="20.25" customHeight="1">
      <c r="A6" s="110" t="s">
        <v>118</v>
      </c>
      <c r="B6" s="122">
        <v>111500</v>
      </c>
      <c r="C6" s="123">
        <v>111740</v>
      </c>
      <c r="D6" s="123">
        <v>166300</v>
      </c>
      <c r="E6" s="146">
        <v>1.87</v>
      </c>
      <c r="F6" s="146">
        <v>12.31</v>
      </c>
      <c r="G6" s="146">
        <v>30.6</v>
      </c>
      <c r="H6" s="146">
        <v>8.25</v>
      </c>
      <c r="I6" s="146">
        <v>0.79</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row>
    <row r="7" spans="1:209" ht="17.25" customHeight="1">
      <c r="A7" s="110" t="s">
        <v>70</v>
      </c>
      <c r="B7" s="122"/>
      <c r="C7" s="147"/>
      <c r="D7" s="147"/>
      <c r="E7" s="146"/>
      <c r="F7" s="146"/>
      <c r="G7" s="146"/>
      <c r="H7" s="146"/>
      <c r="I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row>
    <row r="8" spans="1:209" ht="20.25" customHeight="1">
      <c r="A8" s="110" t="s">
        <v>161</v>
      </c>
      <c r="B8" s="122">
        <v>168750</v>
      </c>
      <c r="C8" s="123">
        <v>169460</v>
      </c>
      <c r="D8" s="123">
        <v>305180</v>
      </c>
      <c r="E8" s="146">
        <v>2.75</v>
      </c>
      <c r="F8" s="146">
        <v>18.49</v>
      </c>
      <c r="G8" s="146">
        <v>49.69</v>
      </c>
      <c r="H8" s="146">
        <v>10.22</v>
      </c>
      <c r="I8" s="146">
        <v>0.66</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row>
    <row r="9" spans="1:209" ht="20.25" customHeight="1">
      <c r="A9" s="110" t="s">
        <v>54</v>
      </c>
      <c r="B9" s="122">
        <v>57520</v>
      </c>
      <c r="C9" s="123">
        <v>57990</v>
      </c>
      <c r="D9" s="123">
        <v>139500</v>
      </c>
      <c r="E9" s="146">
        <v>4.43</v>
      </c>
      <c r="F9" s="146">
        <v>30.46</v>
      </c>
      <c r="G9" s="146">
        <v>86.71</v>
      </c>
      <c r="H9" s="146">
        <v>12.56</v>
      </c>
      <c r="I9" s="146">
        <v>0.55</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row>
    <row r="10" spans="1:209" ht="20.25" customHeight="1">
      <c r="A10" s="110" t="s">
        <v>118</v>
      </c>
      <c r="B10" s="122">
        <v>111040</v>
      </c>
      <c r="C10" s="123">
        <v>111290</v>
      </c>
      <c r="D10" s="123">
        <v>165400</v>
      </c>
      <c r="E10" s="146">
        <v>1.87</v>
      </c>
      <c r="F10" s="146">
        <v>12.29</v>
      </c>
      <c r="G10" s="146">
        <v>30.52</v>
      </c>
      <c r="H10" s="146">
        <v>8.25</v>
      </c>
      <c r="I10" s="146">
        <v>0.79</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row>
    <row r="11" spans="1:209" ht="17.25" customHeight="1">
      <c r="A11" s="110" t="s">
        <v>70</v>
      </c>
      <c r="B11" s="122"/>
      <c r="C11" s="147"/>
      <c r="D11" s="147"/>
      <c r="E11" s="146"/>
      <c r="F11" s="146"/>
      <c r="G11" s="146"/>
      <c r="H11" s="146"/>
      <c r="I11" s="146"/>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row>
    <row r="12" spans="1:209" ht="20.25" customHeight="1">
      <c r="A12" s="110" t="s">
        <v>162</v>
      </c>
      <c r="B12" s="122">
        <v>2960</v>
      </c>
      <c r="C12" s="123">
        <v>2980</v>
      </c>
      <c r="D12" s="123">
        <v>6940</v>
      </c>
      <c r="E12" s="146">
        <v>4.62</v>
      </c>
      <c r="F12" s="146">
        <v>31.19</v>
      </c>
      <c r="G12" s="146">
        <v>122.26</v>
      </c>
      <c r="H12" s="146">
        <v>13.32</v>
      </c>
      <c r="I12" s="146">
        <v>0.51</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row>
    <row r="13" spans="1:209" ht="20.25" customHeight="1">
      <c r="A13" s="110" t="s">
        <v>54</v>
      </c>
      <c r="B13" s="122">
        <v>2510</v>
      </c>
      <c r="C13" s="123">
        <v>2530</v>
      </c>
      <c r="D13" s="123">
        <v>6040</v>
      </c>
      <c r="E13" s="146">
        <v>4.94</v>
      </c>
      <c r="F13" s="146">
        <v>33.62</v>
      </c>
      <c r="G13" s="146">
        <v>135.52</v>
      </c>
      <c r="H13" s="146">
        <v>13.95</v>
      </c>
      <c r="I13" s="146">
        <v>0.49</v>
      </c>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row>
    <row r="14" spans="1:209" ht="20.25" customHeight="1" thickBot="1">
      <c r="A14" s="128" t="s">
        <v>118</v>
      </c>
      <c r="B14" s="129">
        <v>460</v>
      </c>
      <c r="C14" s="130">
        <v>460</v>
      </c>
      <c r="D14" s="130">
        <v>900</v>
      </c>
      <c r="E14" s="148">
        <v>2.86</v>
      </c>
      <c r="F14" s="148">
        <v>17.84</v>
      </c>
      <c r="G14" s="148">
        <v>49.51</v>
      </c>
      <c r="H14" s="148">
        <v>9.08</v>
      </c>
      <c r="I14" s="148">
        <v>0.69</v>
      </c>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row>
    <row r="15" spans="1:209" ht="12" customHeight="1">
      <c r="A15" s="110" t="s">
        <v>128</v>
      </c>
      <c r="B15" s="120"/>
      <c r="C15" s="120"/>
      <c r="D15" s="120"/>
      <c r="E15" s="120"/>
      <c r="F15" s="120"/>
      <c r="G15" s="120"/>
      <c r="H15" s="120"/>
      <c r="I15" s="120"/>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row>
    <row r="16" spans="1:209" ht="12" customHeight="1">
      <c r="A16" s="110" t="s">
        <v>202</v>
      </c>
      <c r="B16" s="120"/>
      <c r="C16" s="120"/>
      <c r="D16" s="120"/>
      <c r="E16" s="120"/>
      <c r="F16" s="120"/>
      <c r="G16" s="120"/>
      <c r="H16" s="120"/>
      <c r="I16" s="120"/>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GZ127"/>
  <sheetViews>
    <sheetView zoomScalePageLayoutView="0" workbookViewId="0" topLeftCell="A1">
      <selection activeCell="A2" sqref="A2"/>
    </sheetView>
  </sheetViews>
  <sheetFormatPr defaultColWidth="9.00390625" defaultRowHeight="13.5"/>
  <cols>
    <col min="1" max="1" width="16.75390625" style="110" customWidth="1"/>
    <col min="2" max="8" width="8.25390625" style="110" customWidth="1"/>
    <col min="9" max="153" width="1.625" style="110" customWidth="1"/>
    <col min="154" max="16384" width="9.00390625" style="110" customWidth="1"/>
  </cols>
  <sheetData>
    <row r="1" spans="1:208" ht="18" customHeight="1">
      <c r="A1" s="133" t="s">
        <v>261</v>
      </c>
      <c r="B1" s="120"/>
      <c r="C1" s="120"/>
      <c r="D1" s="120"/>
      <c r="E1" s="120"/>
      <c r="F1" s="120"/>
      <c r="G1" s="120"/>
      <c r="H1" s="120"/>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row>
    <row r="2" spans="1:208" ht="14.25" thickBot="1">
      <c r="A2" s="881" t="str">
        <f>HYPERLINK("#目次!A14","目次に戻る")</f>
        <v>目次に戻る</v>
      </c>
      <c r="B2" s="120"/>
      <c r="C2" s="120"/>
      <c r="D2" s="120"/>
      <c r="E2" s="120"/>
      <c r="F2" s="120"/>
      <c r="G2" s="120"/>
      <c r="H2" s="120"/>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row>
    <row r="3" spans="1:208" ht="24.75" customHeight="1">
      <c r="A3" s="961" t="s">
        <v>129</v>
      </c>
      <c r="B3" s="986" t="s">
        <v>130</v>
      </c>
      <c r="C3" s="988" t="s">
        <v>131</v>
      </c>
      <c r="D3" s="988"/>
      <c r="E3" s="988"/>
      <c r="F3" s="988"/>
      <c r="G3" s="988"/>
      <c r="H3" s="988"/>
      <c r="N3" s="149"/>
      <c r="O3" s="113"/>
      <c r="P3" s="113"/>
      <c r="Q3" s="113"/>
      <c r="R3" s="113"/>
      <c r="S3" s="113"/>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row>
    <row r="4" spans="1:208" ht="30" customHeight="1" thickBot="1">
      <c r="A4" s="963"/>
      <c r="B4" s="987"/>
      <c r="C4" s="218" t="s">
        <v>203</v>
      </c>
      <c r="D4" s="218" t="s">
        <v>204</v>
      </c>
      <c r="E4" s="219" t="s">
        <v>205</v>
      </c>
      <c r="F4" s="218" t="s">
        <v>206</v>
      </c>
      <c r="G4" s="218" t="s">
        <v>207</v>
      </c>
      <c r="H4" s="217" t="s">
        <v>208</v>
      </c>
      <c r="N4" s="113"/>
      <c r="O4" s="113"/>
      <c r="P4" s="113"/>
      <c r="Q4" s="113"/>
      <c r="R4" s="113"/>
      <c r="S4" s="113"/>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row>
    <row r="5" spans="1:208" ht="15.75" customHeight="1">
      <c r="A5" s="150" t="s">
        <v>116</v>
      </c>
      <c r="B5" s="151">
        <v>60020</v>
      </c>
      <c r="C5" s="152">
        <v>9400</v>
      </c>
      <c r="D5" s="152">
        <v>9840</v>
      </c>
      <c r="E5" s="152">
        <v>8640</v>
      </c>
      <c r="F5" s="152">
        <v>12690</v>
      </c>
      <c r="G5" s="152">
        <v>6480</v>
      </c>
      <c r="H5" s="152">
        <v>2940</v>
      </c>
      <c r="I5" s="137"/>
      <c r="J5" s="137"/>
      <c r="K5" s="137"/>
      <c r="L5" s="137"/>
      <c r="M5" s="137"/>
      <c r="N5" s="153"/>
      <c r="O5" s="153"/>
      <c r="P5" s="153"/>
      <c r="Q5" s="153"/>
      <c r="R5" s="153"/>
      <c r="S5" s="153"/>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row>
    <row r="6" spans="1:208" ht="15.75" customHeight="1">
      <c r="A6" s="112" t="s">
        <v>213</v>
      </c>
      <c r="B6" s="154"/>
      <c r="C6" s="155"/>
      <c r="D6" s="155"/>
      <c r="E6" s="155"/>
      <c r="F6" s="155"/>
      <c r="G6" s="155"/>
      <c r="H6" s="155"/>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row>
    <row r="7" spans="1:208" ht="12" customHeight="1">
      <c r="A7" s="112" t="s">
        <v>49</v>
      </c>
      <c r="B7" s="156">
        <v>13630</v>
      </c>
      <c r="C7" s="155">
        <v>650</v>
      </c>
      <c r="D7" s="155">
        <v>1450</v>
      </c>
      <c r="E7" s="155">
        <v>1050</v>
      </c>
      <c r="F7" s="155">
        <v>4310</v>
      </c>
      <c r="G7" s="155">
        <v>3350</v>
      </c>
      <c r="H7" s="155">
        <v>1510</v>
      </c>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row>
    <row r="8" spans="1:208" ht="12" customHeight="1">
      <c r="A8" s="112" t="s">
        <v>214</v>
      </c>
      <c r="B8" s="156">
        <v>250</v>
      </c>
      <c r="C8" s="155">
        <v>120</v>
      </c>
      <c r="D8" s="155">
        <v>40</v>
      </c>
      <c r="E8" s="220" t="s">
        <v>199</v>
      </c>
      <c r="F8" s="155">
        <v>70</v>
      </c>
      <c r="G8" s="155">
        <v>30</v>
      </c>
      <c r="H8" s="220" t="s">
        <v>199</v>
      </c>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row>
    <row r="9" spans="1:208" ht="12" customHeight="1">
      <c r="A9" s="112" t="s">
        <v>215</v>
      </c>
      <c r="B9" s="154">
        <v>13380</v>
      </c>
      <c r="C9" s="155">
        <v>530</v>
      </c>
      <c r="D9" s="155">
        <v>1410</v>
      </c>
      <c r="E9" s="155">
        <v>1050</v>
      </c>
      <c r="F9" s="155">
        <v>4240</v>
      </c>
      <c r="G9" s="155">
        <v>3320</v>
      </c>
      <c r="H9" s="155">
        <v>1510</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row>
    <row r="10" spans="1:208" ht="12" customHeight="1">
      <c r="A10" s="112"/>
      <c r="B10" s="154"/>
      <c r="C10" s="155"/>
      <c r="D10" s="155"/>
      <c r="E10" s="155"/>
      <c r="F10" s="155"/>
      <c r="G10" s="155"/>
      <c r="H10" s="155"/>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row>
    <row r="11" spans="1:208" ht="12" customHeight="1">
      <c r="A11" s="112" t="s">
        <v>209</v>
      </c>
      <c r="B11" s="154">
        <v>12550</v>
      </c>
      <c r="C11" s="155">
        <v>3190</v>
      </c>
      <c r="D11" s="155">
        <v>3820</v>
      </c>
      <c r="E11" s="155">
        <v>2180</v>
      </c>
      <c r="F11" s="155">
        <v>1860</v>
      </c>
      <c r="G11" s="155">
        <v>270</v>
      </c>
      <c r="H11" s="220" t="s">
        <v>199</v>
      </c>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row>
    <row r="12" spans="1:208" s="137" customFormat="1" ht="18" customHeight="1">
      <c r="A12" s="112" t="s">
        <v>210</v>
      </c>
      <c r="B12" s="156">
        <v>7490</v>
      </c>
      <c r="C12" s="155">
        <v>1150</v>
      </c>
      <c r="D12" s="155">
        <v>880</v>
      </c>
      <c r="E12" s="155">
        <v>920</v>
      </c>
      <c r="F12" s="155">
        <v>1560</v>
      </c>
      <c r="G12" s="155">
        <v>1110</v>
      </c>
      <c r="H12" s="155">
        <v>380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row>
    <row r="13" spans="1:208" ht="12" customHeight="1">
      <c r="A13" s="112" t="s">
        <v>211</v>
      </c>
      <c r="B13" s="156">
        <v>19070</v>
      </c>
      <c r="C13" s="155">
        <v>2100</v>
      </c>
      <c r="D13" s="155">
        <v>2230</v>
      </c>
      <c r="E13" s="155">
        <v>3470</v>
      </c>
      <c r="F13" s="155">
        <v>4120</v>
      </c>
      <c r="G13" s="155">
        <v>1460</v>
      </c>
      <c r="H13" s="155">
        <v>920</v>
      </c>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row>
    <row r="14" spans="1:208" ht="12" customHeight="1">
      <c r="A14" s="112" t="s">
        <v>212</v>
      </c>
      <c r="B14" s="156">
        <v>4860</v>
      </c>
      <c r="C14" s="155">
        <v>1650</v>
      </c>
      <c r="D14" s="155">
        <v>1040</v>
      </c>
      <c r="E14" s="155">
        <v>590</v>
      </c>
      <c r="F14" s="155">
        <v>510</v>
      </c>
      <c r="G14" s="155">
        <v>140</v>
      </c>
      <c r="H14" s="155">
        <v>70</v>
      </c>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row>
    <row r="15" spans="1:208" ht="18" customHeight="1" thickBot="1">
      <c r="A15" s="128" t="s">
        <v>20</v>
      </c>
      <c r="B15" s="158">
        <v>2420</v>
      </c>
      <c r="C15" s="159">
        <v>670</v>
      </c>
      <c r="D15" s="159">
        <v>430</v>
      </c>
      <c r="E15" s="159">
        <v>430</v>
      </c>
      <c r="F15" s="159">
        <v>330</v>
      </c>
      <c r="G15" s="159">
        <v>150</v>
      </c>
      <c r="H15" s="159">
        <v>70</v>
      </c>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row>
    <row r="16" spans="1:208" ht="12" customHeight="1">
      <c r="A16" s="110" t="s">
        <v>132</v>
      </c>
      <c r="B16" s="120"/>
      <c r="C16" s="120"/>
      <c r="D16" s="120"/>
      <c r="E16" s="120"/>
      <c r="F16" s="120"/>
      <c r="G16" s="120"/>
      <c r="H16" s="120"/>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row>
    <row r="17" spans="1:208" ht="12" customHeight="1">
      <c r="A17" s="110" t="s">
        <v>202</v>
      </c>
      <c r="B17" s="120"/>
      <c r="C17" s="120"/>
      <c r="D17" s="120"/>
      <c r="E17" s="120"/>
      <c r="F17" s="120"/>
      <c r="G17" s="120"/>
      <c r="H17" s="120"/>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row>
    <row r="18" spans="1:8" ht="12" customHeight="1">
      <c r="A18" s="120"/>
      <c r="B18" s="120"/>
      <c r="C18" s="120"/>
      <c r="D18" s="120"/>
      <c r="E18" s="120"/>
      <c r="F18" s="120"/>
      <c r="G18" s="120"/>
      <c r="H18" s="120"/>
    </row>
    <row r="19" spans="1:8" ht="12" customHeight="1">
      <c r="A19" s="120"/>
      <c r="B19" s="120"/>
      <c r="C19" s="120"/>
      <c r="D19" s="120"/>
      <c r="E19" s="120"/>
      <c r="F19" s="120"/>
      <c r="G19" s="120"/>
      <c r="H19" s="120"/>
    </row>
    <row r="20" spans="1:8" ht="10.5" customHeight="1">
      <c r="A20" s="120"/>
      <c r="B20" s="120"/>
      <c r="C20" s="120"/>
      <c r="D20" s="120"/>
      <c r="E20" s="120"/>
      <c r="F20" s="120"/>
      <c r="G20" s="120"/>
      <c r="H20" s="120"/>
    </row>
    <row r="21" spans="1:8" ht="10.5" customHeight="1">
      <c r="A21" s="120"/>
      <c r="B21" s="120"/>
      <c r="C21" s="120"/>
      <c r="D21" s="120"/>
      <c r="E21" s="120"/>
      <c r="F21" s="120"/>
      <c r="G21" s="120"/>
      <c r="H21" s="120"/>
    </row>
    <row r="22" spans="1:8" ht="10.5" customHeight="1">
      <c r="A22" s="120"/>
      <c r="B22" s="120"/>
      <c r="C22" s="120"/>
      <c r="D22" s="120"/>
      <c r="E22" s="120"/>
      <c r="F22" s="120"/>
      <c r="G22" s="120"/>
      <c r="H22" s="120"/>
    </row>
    <row r="23" spans="1:8" ht="10.5" customHeight="1">
      <c r="A23" s="120"/>
      <c r="B23" s="120"/>
      <c r="C23" s="120"/>
      <c r="D23" s="120"/>
      <c r="E23" s="120"/>
      <c r="F23" s="120"/>
      <c r="G23" s="120"/>
      <c r="H23" s="120"/>
    </row>
    <row r="24" spans="1:8" ht="10.5" customHeight="1">
      <c r="A24" s="120"/>
      <c r="B24" s="120"/>
      <c r="C24" s="120"/>
      <c r="D24" s="120"/>
      <c r="E24" s="120"/>
      <c r="F24" s="120"/>
      <c r="G24" s="120"/>
      <c r="H24" s="120"/>
    </row>
    <row r="25" spans="1:8" ht="10.5" customHeight="1">
      <c r="A25" s="120"/>
      <c r="B25" s="120"/>
      <c r="C25" s="120"/>
      <c r="D25" s="120"/>
      <c r="E25" s="120"/>
      <c r="F25" s="120"/>
      <c r="G25" s="120"/>
      <c r="H25" s="120"/>
    </row>
    <row r="26" spans="1:8" ht="10.5" customHeight="1">
      <c r="A26" s="120"/>
      <c r="B26" s="120"/>
      <c r="C26" s="120"/>
      <c r="D26" s="120"/>
      <c r="E26" s="120"/>
      <c r="F26" s="120"/>
      <c r="G26" s="120"/>
      <c r="H26" s="120"/>
    </row>
    <row r="27" spans="1:8" ht="10.5" customHeight="1">
      <c r="A27" s="120"/>
      <c r="B27" s="120"/>
      <c r="C27" s="120"/>
      <c r="D27" s="120"/>
      <c r="E27" s="120"/>
      <c r="F27" s="120"/>
      <c r="G27" s="120"/>
      <c r="H27" s="120"/>
    </row>
    <row r="28" spans="1:8" ht="10.5" customHeight="1">
      <c r="A28" s="120"/>
      <c r="B28" s="120"/>
      <c r="C28" s="120"/>
      <c r="D28" s="120"/>
      <c r="E28" s="120"/>
      <c r="F28" s="120"/>
      <c r="G28" s="120"/>
      <c r="H28" s="120"/>
    </row>
    <row r="29" spans="1:8" ht="10.5" customHeight="1">
      <c r="A29" s="120"/>
      <c r="B29" s="120"/>
      <c r="C29" s="120"/>
      <c r="D29" s="120"/>
      <c r="E29" s="120"/>
      <c r="F29" s="120"/>
      <c r="G29" s="120"/>
      <c r="H29" s="120"/>
    </row>
    <row r="30" spans="1:8" ht="10.5" customHeight="1">
      <c r="A30" s="120"/>
      <c r="B30" s="120"/>
      <c r="C30" s="120"/>
      <c r="D30" s="120"/>
      <c r="E30" s="120"/>
      <c r="F30" s="120"/>
      <c r="G30" s="120"/>
      <c r="H30" s="120"/>
    </row>
    <row r="31" spans="1:8" ht="10.5" customHeight="1">
      <c r="A31" s="120"/>
      <c r="B31" s="120"/>
      <c r="C31" s="120"/>
      <c r="D31" s="120"/>
      <c r="E31" s="120"/>
      <c r="F31" s="120"/>
      <c r="G31" s="120"/>
      <c r="H31" s="120"/>
    </row>
    <row r="32" spans="1:8" ht="10.5" customHeight="1">
      <c r="A32" s="120"/>
      <c r="B32" s="120"/>
      <c r="C32" s="120"/>
      <c r="D32" s="120"/>
      <c r="E32" s="120"/>
      <c r="F32" s="120"/>
      <c r="G32" s="120"/>
      <c r="H32" s="120"/>
    </row>
    <row r="33" spans="1:8" ht="10.5" customHeight="1">
      <c r="A33" s="120"/>
      <c r="B33" s="120"/>
      <c r="C33" s="120"/>
      <c r="D33" s="120"/>
      <c r="E33" s="120"/>
      <c r="F33" s="120"/>
      <c r="G33" s="120"/>
      <c r="H33" s="120"/>
    </row>
    <row r="34" spans="1:8" ht="10.5" customHeight="1">
      <c r="A34" s="120"/>
      <c r="B34" s="120"/>
      <c r="C34" s="120"/>
      <c r="D34" s="120"/>
      <c r="E34" s="120"/>
      <c r="F34" s="120"/>
      <c r="G34" s="120"/>
      <c r="H34" s="120"/>
    </row>
    <row r="35" spans="1:8" ht="10.5" customHeight="1">
      <c r="A35" s="120"/>
      <c r="B35" s="120"/>
      <c r="C35" s="120"/>
      <c r="D35" s="120"/>
      <c r="E35" s="120"/>
      <c r="F35" s="120"/>
      <c r="G35" s="120"/>
      <c r="H35" s="120"/>
    </row>
    <row r="36" spans="1:8" ht="10.5" customHeight="1">
      <c r="A36" s="120"/>
      <c r="B36" s="120"/>
      <c r="C36" s="120"/>
      <c r="D36" s="120"/>
      <c r="E36" s="120"/>
      <c r="F36" s="120"/>
      <c r="G36" s="120"/>
      <c r="H36" s="120"/>
    </row>
    <row r="37" spans="1:8" ht="10.5" customHeight="1">
      <c r="A37" s="120"/>
      <c r="B37" s="120"/>
      <c r="C37" s="120"/>
      <c r="D37" s="120"/>
      <c r="E37" s="120"/>
      <c r="F37" s="120"/>
      <c r="G37" s="120"/>
      <c r="H37" s="120"/>
    </row>
    <row r="38" spans="1:8" ht="10.5" customHeight="1">
      <c r="A38" s="120"/>
      <c r="B38" s="120"/>
      <c r="C38" s="120"/>
      <c r="D38" s="120"/>
      <c r="E38" s="120"/>
      <c r="F38" s="120"/>
      <c r="G38" s="120"/>
      <c r="H38" s="120"/>
    </row>
    <row r="39" spans="1:8" ht="10.5" customHeight="1">
      <c r="A39" s="120"/>
      <c r="B39" s="120"/>
      <c r="C39" s="120"/>
      <c r="D39" s="120"/>
      <c r="E39" s="120"/>
      <c r="F39" s="120"/>
      <c r="G39" s="120"/>
      <c r="H39" s="120"/>
    </row>
    <row r="40" spans="1:8" ht="10.5" customHeight="1">
      <c r="A40" s="120"/>
      <c r="B40" s="120"/>
      <c r="C40" s="120"/>
      <c r="D40" s="120"/>
      <c r="E40" s="120"/>
      <c r="F40" s="120"/>
      <c r="G40" s="120"/>
      <c r="H40" s="120"/>
    </row>
    <row r="41" spans="1:8" ht="10.5" customHeight="1">
      <c r="A41" s="120"/>
      <c r="B41" s="120"/>
      <c r="C41" s="120"/>
      <c r="D41" s="120"/>
      <c r="E41" s="120"/>
      <c r="F41" s="120"/>
      <c r="G41" s="120"/>
      <c r="H41" s="120"/>
    </row>
    <row r="42" spans="1:8" ht="10.5" customHeight="1">
      <c r="A42" s="120"/>
      <c r="B42" s="120"/>
      <c r="C42" s="120"/>
      <c r="D42" s="120"/>
      <c r="E42" s="120"/>
      <c r="F42" s="120"/>
      <c r="G42" s="120"/>
      <c r="H42" s="120"/>
    </row>
    <row r="43" spans="1:8" ht="10.5" customHeight="1">
      <c r="A43" s="120"/>
      <c r="B43" s="120"/>
      <c r="C43" s="120"/>
      <c r="D43" s="120"/>
      <c r="E43" s="120"/>
      <c r="F43" s="120"/>
      <c r="G43" s="120"/>
      <c r="H43" s="120"/>
    </row>
    <row r="44" spans="1:8" ht="10.5" customHeight="1">
      <c r="A44" s="120"/>
      <c r="B44" s="120"/>
      <c r="C44" s="120"/>
      <c r="D44" s="120"/>
      <c r="E44" s="120"/>
      <c r="F44" s="120"/>
      <c r="G44" s="120"/>
      <c r="H44" s="120"/>
    </row>
    <row r="45" spans="1:8" ht="10.5" customHeight="1">
      <c r="A45" s="120"/>
      <c r="B45" s="120"/>
      <c r="C45" s="120"/>
      <c r="D45" s="120"/>
      <c r="E45" s="120"/>
      <c r="F45" s="120"/>
      <c r="G45" s="120"/>
      <c r="H45" s="120"/>
    </row>
    <row r="46" spans="1:8" ht="10.5" customHeight="1">
      <c r="A46" s="120"/>
      <c r="B46" s="120"/>
      <c r="C46" s="120"/>
      <c r="D46" s="120"/>
      <c r="E46" s="120"/>
      <c r="F46" s="120"/>
      <c r="G46" s="120"/>
      <c r="H46" s="120"/>
    </row>
    <row r="47" spans="1:8" ht="10.5" customHeight="1">
      <c r="A47" s="120"/>
      <c r="B47" s="120"/>
      <c r="C47" s="120"/>
      <c r="D47" s="120"/>
      <c r="E47" s="120"/>
      <c r="F47" s="120"/>
      <c r="G47" s="120"/>
      <c r="H47" s="120"/>
    </row>
    <row r="48" spans="1:8" ht="10.5" customHeight="1">
      <c r="A48" s="120"/>
      <c r="B48" s="120"/>
      <c r="C48" s="120"/>
      <c r="D48" s="120"/>
      <c r="E48" s="120"/>
      <c r="F48" s="120"/>
      <c r="G48" s="120"/>
      <c r="H48" s="120"/>
    </row>
    <row r="49" spans="1:8" ht="10.5" customHeight="1">
      <c r="A49" s="120"/>
      <c r="B49" s="120"/>
      <c r="C49" s="120"/>
      <c r="D49" s="120"/>
      <c r="E49" s="120"/>
      <c r="F49" s="120"/>
      <c r="G49" s="120"/>
      <c r="H49" s="120"/>
    </row>
    <row r="50" spans="1:8" ht="10.5" customHeight="1">
      <c r="A50" s="120"/>
      <c r="B50" s="120"/>
      <c r="C50" s="120"/>
      <c r="D50" s="120"/>
      <c r="E50" s="120"/>
      <c r="F50" s="120"/>
      <c r="G50" s="120"/>
      <c r="H50" s="120"/>
    </row>
    <row r="51" spans="1:8" ht="10.5" customHeight="1">
      <c r="A51" s="120"/>
      <c r="B51" s="120"/>
      <c r="C51" s="120"/>
      <c r="D51" s="120"/>
      <c r="E51" s="120"/>
      <c r="F51" s="120"/>
      <c r="G51" s="120"/>
      <c r="H51" s="120"/>
    </row>
    <row r="52" spans="1:8" ht="10.5" customHeight="1">
      <c r="A52" s="120"/>
      <c r="B52" s="120"/>
      <c r="C52" s="120"/>
      <c r="D52" s="120"/>
      <c r="E52" s="120"/>
      <c r="F52" s="120"/>
      <c r="G52" s="120"/>
      <c r="H52" s="120"/>
    </row>
    <row r="53" spans="1:8" ht="10.5" customHeight="1">
      <c r="A53" s="120"/>
      <c r="B53" s="120"/>
      <c r="C53" s="120"/>
      <c r="D53" s="120"/>
      <c r="E53" s="120"/>
      <c r="F53" s="120"/>
      <c r="G53" s="120"/>
      <c r="H53" s="120"/>
    </row>
    <row r="54" spans="1:8" ht="10.5" customHeight="1">
      <c r="A54" s="120"/>
      <c r="B54" s="120"/>
      <c r="C54" s="120"/>
      <c r="D54" s="120"/>
      <c r="E54" s="120"/>
      <c r="F54" s="120"/>
      <c r="G54" s="120"/>
      <c r="H54" s="120"/>
    </row>
    <row r="55" spans="1:8" ht="10.5" customHeight="1">
      <c r="A55" s="120"/>
      <c r="B55" s="120"/>
      <c r="C55" s="120"/>
      <c r="D55" s="120"/>
      <c r="E55" s="120"/>
      <c r="F55" s="120"/>
      <c r="G55" s="120"/>
      <c r="H55" s="120"/>
    </row>
    <row r="56" spans="1:8" ht="10.5" customHeight="1">
      <c r="A56" s="120"/>
      <c r="B56" s="120"/>
      <c r="C56" s="120"/>
      <c r="D56" s="120"/>
      <c r="E56" s="120"/>
      <c r="F56" s="120"/>
      <c r="G56" s="120"/>
      <c r="H56" s="120"/>
    </row>
    <row r="57" spans="1:8" ht="10.5" customHeight="1">
      <c r="A57" s="120"/>
      <c r="B57" s="120"/>
      <c r="C57" s="120"/>
      <c r="D57" s="120"/>
      <c r="E57" s="120"/>
      <c r="F57" s="120"/>
      <c r="G57" s="120"/>
      <c r="H57" s="120"/>
    </row>
    <row r="58" spans="1:8" ht="10.5" customHeight="1">
      <c r="A58" s="120"/>
      <c r="B58" s="120"/>
      <c r="C58" s="120"/>
      <c r="D58" s="120"/>
      <c r="E58" s="120"/>
      <c r="F58" s="120"/>
      <c r="G58" s="120"/>
      <c r="H58" s="120"/>
    </row>
    <row r="59" spans="1:8" ht="10.5" customHeight="1">
      <c r="A59" s="120"/>
      <c r="B59" s="120"/>
      <c r="C59" s="120"/>
      <c r="D59" s="120"/>
      <c r="E59" s="120"/>
      <c r="F59" s="120"/>
      <c r="G59" s="120"/>
      <c r="H59" s="120"/>
    </row>
    <row r="60" spans="1:8" ht="10.5" customHeight="1">
      <c r="A60" s="120"/>
      <c r="B60" s="120"/>
      <c r="C60" s="120"/>
      <c r="D60" s="120"/>
      <c r="E60" s="120"/>
      <c r="F60" s="120"/>
      <c r="G60" s="120"/>
      <c r="H60" s="120"/>
    </row>
    <row r="61" spans="1:8" ht="10.5" customHeight="1">
      <c r="A61" s="120"/>
      <c r="B61" s="120"/>
      <c r="C61" s="120"/>
      <c r="D61" s="120"/>
      <c r="E61" s="120"/>
      <c r="F61" s="120"/>
      <c r="G61" s="120"/>
      <c r="H61" s="120"/>
    </row>
    <row r="62" spans="1:8" ht="10.5" customHeight="1">
      <c r="A62" s="120"/>
      <c r="B62" s="120"/>
      <c r="C62" s="120"/>
      <c r="D62" s="120"/>
      <c r="E62" s="120"/>
      <c r="F62" s="120"/>
      <c r="G62" s="120"/>
      <c r="H62" s="120"/>
    </row>
    <row r="63" spans="1:8" ht="10.5" customHeight="1">
      <c r="A63" s="120"/>
      <c r="B63" s="120"/>
      <c r="C63" s="120"/>
      <c r="D63" s="120"/>
      <c r="E63" s="120"/>
      <c r="F63" s="120"/>
      <c r="G63" s="120"/>
      <c r="H63" s="120"/>
    </row>
    <row r="64" spans="1:8" ht="10.5" customHeight="1">
      <c r="A64" s="120"/>
      <c r="B64" s="120"/>
      <c r="C64" s="120"/>
      <c r="D64" s="120"/>
      <c r="E64" s="120"/>
      <c r="F64" s="120"/>
      <c r="G64" s="120"/>
      <c r="H64" s="120"/>
    </row>
    <row r="65" spans="1:8" ht="10.5" customHeight="1">
      <c r="A65" s="120"/>
      <c r="B65" s="120"/>
      <c r="C65" s="120"/>
      <c r="D65" s="120"/>
      <c r="E65" s="120"/>
      <c r="F65" s="120"/>
      <c r="G65" s="120"/>
      <c r="H65" s="120"/>
    </row>
    <row r="66" spans="1:8" ht="10.5" customHeight="1">
      <c r="A66" s="120"/>
      <c r="B66" s="120"/>
      <c r="C66" s="120"/>
      <c r="D66" s="120"/>
      <c r="E66" s="120"/>
      <c r="F66" s="120"/>
      <c r="G66" s="120"/>
      <c r="H66" s="120"/>
    </row>
    <row r="67" spans="1:8" ht="10.5" customHeight="1">
      <c r="A67" s="120"/>
      <c r="B67" s="120"/>
      <c r="C67" s="120"/>
      <c r="D67" s="120"/>
      <c r="E67" s="120"/>
      <c r="F67" s="120"/>
      <c r="G67" s="120"/>
      <c r="H67" s="120"/>
    </row>
    <row r="68" spans="1:8" ht="10.5" customHeight="1">
      <c r="A68" s="120"/>
      <c r="B68" s="120"/>
      <c r="C68" s="120"/>
      <c r="D68" s="120"/>
      <c r="E68" s="120"/>
      <c r="F68" s="120"/>
      <c r="G68" s="120"/>
      <c r="H68" s="120"/>
    </row>
    <row r="69" spans="1:8" ht="10.5" customHeight="1">
      <c r="A69" s="120"/>
      <c r="B69" s="120"/>
      <c r="C69" s="120"/>
      <c r="D69" s="120"/>
      <c r="E69" s="120"/>
      <c r="F69" s="120"/>
      <c r="G69" s="120"/>
      <c r="H69" s="120"/>
    </row>
    <row r="70" spans="1:8" ht="10.5" customHeight="1">
      <c r="A70" s="120"/>
      <c r="B70" s="120"/>
      <c r="C70" s="120"/>
      <c r="D70" s="120"/>
      <c r="E70" s="120"/>
      <c r="F70" s="120"/>
      <c r="G70" s="120"/>
      <c r="H70" s="120"/>
    </row>
    <row r="71" spans="1:8" ht="10.5" customHeight="1">
      <c r="A71" s="120"/>
      <c r="B71" s="120"/>
      <c r="C71" s="120"/>
      <c r="D71" s="120"/>
      <c r="E71" s="120"/>
      <c r="F71" s="120"/>
      <c r="G71" s="120"/>
      <c r="H71" s="120"/>
    </row>
    <row r="72" spans="1:8" ht="10.5" customHeight="1">
      <c r="A72" s="120"/>
      <c r="B72" s="120"/>
      <c r="C72" s="120"/>
      <c r="D72" s="120"/>
      <c r="E72" s="120"/>
      <c r="F72" s="120"/>
      <c r="G72" s="120"/>
      <c r="H72" s="120"/>
    </row>
    <row r="73" spans="1:8" ht="10.5" customHeight="1">
      <c r="A73" s="120"/>
      <c r="B73" s="120"/>
      <c r="C73" s="120"/>
      <c r="D73" s="120"/>
      <c r="E73" s="120"/>
      <c r="F73" s="120"/>
      <c r="G73" s="120"/>
      <c r="H73" s="120"/>
    </row>
    <row r="74" spans="1:8" ht="10.5" customHeight="1">
      <c r="A74" s="120"/>
      <c r="B74" s="120"/>
      <c r="C74" s="120"/>
      <c r="D74" s="120"/>
      <c r="E74" s="120"/>
      <c r="F74" s="120"/>
      <c r="G74" s="120"/>
      <c r="H74" s="120"/>
    </row>
    <row r="75" spans="1:8" ht="10.5" customHeight="1">
      <c r="A75" s="120"/>
      <c r="B75" s="120"/>
      <c r="C75" s="120"/>
      <c r="D75" s="120"/>
      <c r="E75" s="120"/>
      <c r="F75" s="120"/>
      <c r="G75" s="120"/>
      <c r="H75" s="120"/>
    </row>
    <row r="76" spans="1:8" ht="10.5" customHeight="1">
      <c r="A76" s="120"/>
      <c r="B76" s="120"/>
      <c r="C76" s="120"/>
      <c r="D76" s="120"/>
      <c r="E76" s="120"/>
      <c r="F76" s="120"/>
      <c r="G76" s="120"/>
      <c r="H76" s="120"/>
    </row>
    <row r="77" spans="1:8" ht="10.5" customHeight="1">
      <c r="A77" s="120"/>
      <c r="B77" s="120"/>
      <c r="C77" s="120"/>
      <c r="D77" s="120"/>
      <c r="E77" s="120"/>
      <c r="F77" s="120"/>
      <c r="G77" s="120"/>
      <c r="H77" s="120"/>
    </row>
    <row r="78" spans="1:8" ht="10.5" customHeight="1">
      <c r="A78" s="120"/>
      <c r="B78" s="120"/>
      <c r="C78" s="120"/>
      <c r="D78" s="120"/>
      <c r="E78" s="120"/>
      <c r="F78" s="120"/>
      <c r="G78" s="120"/>
      <c r="H78" s="120"/>
    </row>
    <row r="79" spans="1:8" ht="10.5" customHeight="1">
      <c r="A79" s="120"/>
      <c r="B79" s="120"/>
      <c r="C79" s="120"/>
      <c r="D79" s="120"/>
      <c r="E79" s="120"/>
      <c r="F79" s="120"/>
      <c r="G79" s="120"/>
      <c r="H79" s="120"/>
    </row>
    <row r="80" spans="1:8" ht="10.5" customHeight="1">
      <c r="A80" s="120"/>
      <c r="B80" s="120"/>
      <c r="C80" s="120"/>
      <c r="D80" s="120"/>
      <c r="E80" s="120"/>
      <c r="F80" s="120"/>
      <c r="G80" s="120"/>
      <c r="H80" s="120"/>
    </row>
    <row r="81" spans="1:8" ht="10.5" customHeight="1">
      <c r="A81" s="120"/>
      <c r="B81" s="120"/>
      <c r="C81" s="120"/>
      <c r="D81" s="120"/>
      <c r="E81" s="120"/>
      <c r="F81" s="120"/>
      <c r="G81" s="120"/>
      <c r="H81" s="120"/>
    </row>
    <row r="82" spans="1:8" ht="10.5" customHeight="1">
      <c r="A82" s="120"/>
      <c r="B82" s="120"/>
      <c r="C82" s="120"/>
      <c r="D82" s="120"/>
      <c r="E82" s="120"/>
      <c r="F82" s="120"/>
      <c r="G82" s="120"/>
      <c r="H82" s="120"/>
    </row>
    <row r="83" spans="1:8" ht="10.5" customHeight="1">
      <c r="A83" s="120"/>
      <c r="B83" s="120"/>
      <c r="C83" s="120"/>
      <c r="D83" s="120"/>
      <c r="E83" s="120"/>
      <c r="F83" s="120"/>
      <c r="G83" s="120"/>
      <c r="H83" s="120"/>
    </row>
    <row r="84" spans="1:8" ht="10.5" customHeight="1">
      <c r="A84" s="120"/>
      <c r="B84" s="120"/>
      <c r="C84" s="120"/>
      <c r="D84" s="120"/>
      <c r="E84" s="120"/>
      <c r="F84" s="120"/>
      <c r="G84" s="120"/>
      <c r="H84" s="120"/>
    </row>
    <row r="85" spans="1:8" ht="10.5" customHeight="1">
      <c r="A85" s="120"/>
      <c r="B85" s="120"/>
      <c r="C85" s="120"/>
      <c r="D85" s="120"/>
      <c r="E85" s="120"/>
      <c r="F85" s="120"/>
      <c r="G85" s="120"/>
      <c r="H85" s="120"/>
    </row>
    <row r="86" spans="1:8" ht="10.5" customHeight="1">
      <c r="A86" s="120"/>
      <c r="B86" s="120"/>
      <c r="C86" s="120"/>
      <c r="D86" s="120"/>
      <c r="E86" s="120"/>
      <c r="F86" s="120"/>
      <c r="G86" s="120"/>
      <c r="H86" s="120"/>
    </row>
    <row r="87" spans="1:8" ht="10.5" customHeight="1">
      <c r="A87" s="120"/>
      <c r="B87" s="120"/>
      <c r="C87" s="120"/>
      <c r="D87" s="120"/>
      <c r="E87" s="120"/>
      <c r="F87" s="120"/>
      <c r="G87" s="120"/>
      <c r="H87" s="120"/>
    </row>
    <row r="88" spans="1:8" ht="10.5" customHeight="1">
      <c r="A88" s="120"/>
      <c r="B88" s="120"/>
      <c r="C88" s="120"/>
      <c r="D88" s="120"/>
      <c r="E88" s="120"/>
      <c r="F88" s="120"/>
      <c r="G88" s="120"/>
      <c r="H88" s="120"/>
    </row>
    <row r="89" spans="1:8" ht="10.5" customHeight="1">
      <c r="A89" s="120"/>
      <c r="B89" s="120"/>
      <c r="C89" s="120"/>
      <c r="D89" s="120"/>
      <c r="E89" s="120"/>
      <c r="F89" s="120"/>
      <c r="G89" s="120"/>
      <c r="H89" s="120"/>
    </row>
    <row r="90" spans="1:8" ht="10.5" customHeight="1">
      <c r="A90" s="120"/>
      <c r="B90" s="120"/>
      <c r="C90" s="120"/>
      <c r="D90" s="120"/>
      <c r="E90" s="120"/>
      <c r="F90" s="120"/>
      <c r="G90" s="120"/>
      <c r="H90" s="120"/>
    </row>
    <row r="91" spans="1:8" ht="10.5" customHeight="1">
      <c r="A91" s="120"/>
      <c r="B91" s="120"/>
      <c r="C91" s="120"/>
      <c r="D91" s="120"/>
      <c r="E91" s="120"/>
      <c r="F91" s="120"/>
      <c r="G91" s="120"/>
      <c r="H91" s="120"/>
    </row>
    <row r="92" spans="1:8" ht="10.5" customHeight="1">
      <c r="A92" s="120"/>
      <c r="B92" s="120"/>
      <c r="C92" s="120"/>
      <c r="D92" s="120"/>
      <c r="E92" s="120"/>
      <c r="F92" s="120"/>
      <c r="G92" s="120"/>
      <c r="H92" s="120"/>
    </row>
    <row r="93" spans="1:8" ht="10.5" customHeight="1">
      <c r="A93" s="120"/>
      <c r="B93" s="120"/>
      <c r="C93" s="120"/>
      <c r="D93" s="120"/>
      <c r="E93" s="120"/>
      <c r="F93" s="120"/>
      <c r="G93" s="120"/>
      <c r="H93" s="120"/>
    </row>
    <row r="94" spans="1:8" ht="10.5" customHeight="1">
      <c r="A94" s="120"/>
      <c r="B94" s="120"/>
      <c r="C94" s="120"/>
      <c r="D94" s="120"/>
      <c r="E94" s="120"/>
      <c r="F94" s="120"/>
      <c r="G94" s="120"/>
      <c r="H94" s="120"/>
    </row>
    <row r="95" spans="1:8" ht="10.5" customHeight="1">
      <c r="A95" s="120"/>
      <c r="B95" s="120"/>
      <c r="C95" s="120"/>
      <c r="D95" s="120"/>
      <c r="E95" s="120"/>
      <c r="F95" s="120"/>
      <c r="G95" s="120"/>
      <c r="H95" s="120"/>
    </row>
    <row r="96" spans="1:8" ht="10.5" customHeight="1">
      <c r="A96" s="120"/>
      <c r="B96" s="120"/>
      <c r="C96" s="120"/>
      <c r="D96" s="120"/>
      <c r="E96" s="120"/>
      <c r="F96" s="120"/>
      <c r="G96" s="120"/>
      <c r="H96" s="120"/>
    </row>
    <row r="97" spans="1:8" ht="10.5" customHeight="1">
      <c r="A97" s="120"/>
      <c r="B97" s="120"/>
      <c r="C97" s="120"/>
      <c r="D97" s="120"/>
      <c r="E97" s="120"/>
      <c r="F97" s="120"/>
      <c r="G97" s="120"/>
      <c r="H97" s="120"/>
    </row>
    <row r="98" spans="1:8" ht="10.5" customHeight="1">
      <c r="A98" s="120"/>
      <c r="B98" s="120"/>
      <c r="C98" s="120"/>
      <c r="D98" s="120"/>
      <c r="E98" s="120"/>
      <c r="F98" s="120"/>
      <c r="G98" s="120"/>
      <c r="H98" s="120"/>
    </row>
    <row r="99" spans="1:8" ht="10.5" customHeight="1">
      <c r="A99" s="120"/>
      <c r="B99" s="120"/>
      <c r="C99" s="120"/>
      <c r="D99" s="120"/>
      <c r="E99" s="120"/>
      <c r="F99" s="120"/>
      <c r="G99" s="120"/>
      <c r="H99" s="120"/>
    </row>
    <row r="100" spans="1:8" ht="10.5" customHeight="1">
      <c r="A100" s="120"/>
      <c r="B100" s="120"/>
      <c r="C100" s="120"/>
      <c r="D100" s="120"/>
      <c r="E100" s="120"/>
      <c r="F100" s="120"/>
      <c r="G100" s="120"/>
      <c r="H100" s="120"/>
    </row>
    <row r="101" spans="1:8" ht="10.5" customHeight="1">
      <c r="A101" s="120"/>
      <c r="B101" s="120"/>
      <c r="C101" s="120"/>
      <c r="D101" s="120"/>
      <c r="E101" s="120"/>
      <c r="F101" s="120"/>
      <c r="G101" s="120"/>
      <c r="H101" s="120"/>
    </row>
    <row r="102" spans="1:8" ht="10.5" customHeight="1">
      <c r="A102" s="120"/>
      <c r="B102" s="120"/>
      <c r="C102" s="120"/>
      <c r="D102" s="120"/>
      <c r="E102" s="120"/>
      <c r="F102" s="120"/>
      <c r="G102" s="120"/>
      <c r="H102" s="120"/>
    </row>
    <row r="103" spans="1:8" ht="10.5" customHeight="1">
      <c r="A103" s="120"/>
      <c r="B103" s="120"/>
      <c r="C103" s="120"/>
      <c r="D103" s="120"/>
      <c r="E103" s="120"/>
      <c r="F103" s="120"/>
      <c r="G103" s="120"/>
      <c r="H103" s="120"/>
    </row>
    <row r="104" spans="1:8" ht="10.5" customHeight="1">
      <c r="A104" s="120"/>
      <c r="B104" s="120"/>
      <c r="C104" s="120"/>
      <c r="D104" s="120"/>
      <c r="E104" s="120"/>
      <c r="F104" s="120"/>
      <c r="G104" s="120"/>
      <c r="H104" s="120"/>
    </row>
    <row r="105" spans="1:8" ht="10.5" customHeight="1">
      <c r="A105" s="120"/>
      <c r="B105" s="120"/>
      <c r="C105" s="120"/>
      <c r="D105" s="120"/>
      <c r="E105" s="120"/>
      <c r="F105" s="120"/>
      <c r="G105" s="120"/>
      <c r="H105" s="120"/>
    </row>
    <row r="106" spans="1:8" ht="10.5" customHeight="1">
      <c r="A106" s="120"/>
      <c r="B106" s="120"/>
      <c r="C106" s="120"/>
      <c r="D106" s="120"/>
      <c r="E106" s="120"/>
      <c r="F106" s="120"/>
      <c r="G106" s="120"/>
      <c r="H106" s="120"/>
    </row>
    <row r="107" spans="1:8" ht="10.5" customHeight="1">
      <c r="A107" s="120"/>
      <c r="B107" s="120"/>
      <c r="C107" s="120"/>
      <c r="D107" s="120"/>
      <c r="E107" s="120"/>
      <c r="F107" s="120"/>
      <c r="G107" s="120"/>
      <c r="H107" s="120"/>
    </row>
    <row r="108" spans="1:8" ht="10.5" customHeight="1">
      <c r="A108" s="120"/>
      <c r="B108" s="120"/>
      <c r="C108" s="120"/>
      <c r="D108" s="120"/>
      <c r="E108" s="120"/>
      <c r="F108" s="120"/>
      <c r="G108" s="120"/>
      <c r="H108" s="120"/>
    </row>
    <row r="109" spans="1:8" ht="10.5" customHeight="1">
      <c r="A109" s="120"/>
      <c r="B109" s="120"/>
      <c r="C109" s="120"/>
      <c r="D109" s="120"/>
      <c r="E109" s="120"/>
      <c r="F109" s="120"/>
      <c r="G109" s="120"/>
      <c r="H109" s="120"/>
    </row>
    <row r="110" spans="1:8" ht="10.5" customHeight="1">
      <c r="A110" s="120"/>
      <c r="B110" s="120"/>
      <c r="C110" s="120"/>
      <c r="D110" s="120"/>
      <c r="E110" s="120"/>
      <c r="F110" s="120"/>
      <c r="G110" s="120"/>
      <c r="H110" s="120"/>
    </row>
    <row r="111" spans="1:8" ht="10.5" customHeight="1">
      <c r="A111" s="120"/>
      <c r="B111" s="120"/>
      <c r="C111" s="120"/>
      <c r="D111" s="120"/>
      <c r="E111" s="120"/>
      <c r="F111" s="120"/>
      <c r="G111" s="120"/>
      <c r="H111" s="120"/>
    </row>
    <row r="112" spans="1:8" ht="10.5" customHeight="1">
      <c r="A112" s="120"/>
      <c r="B112" s="120"/>
      <c r="C112" s="120"/>
      <c r="D112" s="120"/>
      <c r="E112" s="120"/>
      <c r="F112" s="120"/>
      <c r="G112" s="120"/>
      <c r="H112" s="120"/>
    </row>
    <row r="113" spans="1:8" ht="10.5" customHeight="1">
      <c r="A113" s="120"/>
      <c r="B113" s="120"/>
      <c r="C113" s="120"/>
      <c r="D113" s="120"/>
      <c r="E113" s="120"/>
      <c r="F113" s="120"/>
      <c r="G113" s="120"/>
      <c r="H113" s="120"/>
    </row>
    <row r="114" spans="1:8" ht="10.5" customHeight="1">
      <c r="A114" s="120"/>
      <c r="B114" s="120"/>
      <c r="C114" s="120"/>
      <c r="D114" s="120"/>
      <c r="E114" s="120"/>
      <c r="F114" s="120"/>
      <c r="G114" s="120"/>
      <c r="H114" s="120"/>
    </row>
    <row r="115" spans="1:8" ht="10.5" customHeight="1">
      <c r="A115" s="120"/>
      <c r="B115" s="120"/>
      <c r="C115" s="120"/>
      <c r="D115" s="120"/>
      <c r="E115" s="120"/>
      <c r="F115" s="120"/>
      <c r="G115" s="120"/>
      <c r="H115" s="120"/>
    </row>
    <row r="116" spans="1:8" ht="10.5" customHeight="1">
      <c r="A116" s="120"/>
      <c r="B116" s="120"/>
      <c r="C116" s="120"/>
      <c r="D116" s="120"/>
      <c r="E116" s="120"/>
      <c r="F116" s="120"/>
      <c r="G116" s="120"/>
      <c r="H116" s="120"/>
    </row>
    <row r="117" spans="1:8" ht="10.5" customHeight="1">
      <c r="A117" s="120"/>
      <c r="B117" s="120"/>
      <c r="C117" s="120"/>
      <c r="D117" s="120"/>
      <c r="E117" s="120"/>
      <c r="F117" s="120"/>
      <c r="G117" s="120"/>
      <c r="H117" s="120"/>
    </row>
    <row r="118" spans="1:8" ht="10.5" customHeight="1">
      <c r="A118" s="120"/>
      <c r="B118" s="120"/>
      <c r="C118" s="120"/>
      <c r="D118" s="120"/>
      <c r="E118" s="120"/>
      <c r="F118" s="120"/>
      <c r="G118" s="120"/>
      <c r="H118" s="120"/>
    </row>
    <row r="119" spans="1:8" ht="10.5" customHeight="1">
      <c r="A119" s="120"/>
      <c r="B119" s="120"/>
      <c r="C119" s="120"/>
      <c r="D119" s="120"/>
      <c r="E119" s="120"/>
      <c r="F119" s="120"/>
      <c r="G119" s="120"/>
      <c r="H119" s="120"/>
    </row>
    <row r="120" spans="1:8" ht="10.5" customHeight="1">
      <c r="A120" s="120"/>
      <c r="B120" s="120"/>
      <c r="C120" s="120"/>
      <c r="D120" s="120"/>
      <c r="E120" s="120"/>
      <c r="F120" s="120"/>
      <c r="G120" s="120"/>
      <c r="H120" s="120"/>
    </row>
    <row r="121" spans="1:8" ht="10.5" customHeight="1">
      <c r="A121" s="120"/>
      <c r="B121" s="120"/>
      <c r="C121" s="120"/>
      <c r="D121" s="120"/>
      <c r="E121" s="120"/>
      <c r="F121" s="120"/>
      <c r="G121" s="120"/>
      <c r="H121" s="120"/>
    </row>
    <row r="122" spans="1:8" ht="10.5" customHeight="1">
      <c r="A122" s="120"/>
      <c r="B122" s="120"/>
      <c r="C122" s="120"/>
      <c r="D122" s="120"/>
      <c r="E122" s="120"/>
      <c r="F122" s="120"/>
      <c r="G122" s="120"/>
      <c r="H122" s="120"/>
    </row>
    <row r="123" spans="1:8" ht="10.5" customHeight="1">
      <c r="A123" s="120"/>
      <c r="B123" s="120"/>
      <c r="C123" s="120"/>
      <c r="D123" s="120"/>
      <c r="E123" s="120"/>
      <c r="F123" s="120"/>
      <c r="G123" s="120"/>
      <c r="H123" s="120"/>
    </row>
    <row r="124" spans="1:8" ht="10.5" customHeight="1">
      <c r="A124" s="120"/>
      <c r="B124" s="120"/>
      <c r="C124" s="120"/>
      <c r="D124" s="120"/>
      <c r="E124" s="120"/>
      <c r="F124" s="120"/>
      <c r="G124" s="120"/>
      <c r="H124" s="120"/>
    </row>
    <row r="125" spans="1:8" ht="10.5" customHeight="1">
      <c r="A125" s="120"/>
      <c r="B125" s="120"/>
      <c r="C125" s="120"/>
      <c r="D125" s="120"/>
      <c r="E125" s="120"/>
      <c r="F125" s="120"/>
      <c r="G125" s="120"/>
      <c r="H125" s="120"/>
    </row>
    <row r="126" spans="1:8" ht="10.5" customHeight="1">
      <c r="A126" s="120"/>
      <c r="B126" s="120"/>
      <c r="C126" s="120"/>
      <c r="D126" s="120"/>
      <c r="E126" s="120"/>
      <c r="F126" s="120"/>
      <c r="G126" s="120"/>
      <c r="H126" s="120"/>
    </row>
    <row r="127" spans="1:8" ht="10.5" customHeight="1">
      <c r="A127" s="120"/>
      <c r="B127" s="120"/>
      <c r="C127" s="120"/>
      <c r="D127" s="120"/>
      <c r="E127" s="120"/>
      <c r="F127" s="120"/>
      <c r="G127" s="120"/>
      <c r="H127" s="120"/>
    </row>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sheetData>
  <sheetProtection/>
  <mergeCells count="3">
    <mergeCell ref="B3:B4"/>
    <mergeCell ref="A3:A4"/>
    <mergeCell ref="C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M105"/>
  <sheetViews>
    <sheetView tabSelected="1" zoomScalePageLayoutView="0" workbookViewId="0" topLeftCell="A1">
      <selection activeCell="C8" sqref="C8"/>
    </sheetView>
  </sheetViews>
  <sheetFormatPr defaultColWidth="9.00390625" defaultRowHeight="13.5"/>
  <cols>
    <col min="1" max="1" width="21.125" style="162" customWidth="1"/>
    <col min="2" max="10" width="10.75390625" style="162" customWidth="1"/>
    <col min="11" max="13" width="3.125" style="162" customWidth="1"/>
    <col min="14" max="16384" width="9.00390625" style="162" customWidth="1"/>
  </cols>
  <sheetData>
    <row r="1" spans="1:10" ht="15.75" customHeight="1">
      <c r="A1" s="160" t="s">
        <v>262</v>
      </c>
      <c r="B1" s="161"/>
      <c r="C1" s="161"/>
      <c r="D1" s="161"/>
      <c r="E1" s="161"/>
      <c r="F1" s="161"/>
      <c r="G1" s="161"/>
      <c r="H1" s="161"/>
      <c r="I1" s="161"/>
      <c r="J1" s="161"/>
    </row>
    <row r="2" spans="1:10" ht="15.75" customHeight="1" thickBot="1">
      <c r="A2" s="881" t="str">
        <f>HYPERLINK("#目次!A15","目次に戻る")</f>
        <v>目次に戻る</v>
      </c>
      <c r="B2" s="163"/>
      <c r="C2" s="163"/>
      <c r="D2" s="164"/>
      <c r="E2" s="164"/>
      <c r="F2" s="164"/>
      <c r="G2" s="164"/>
      <c r="H2" s="164"/>
      <c r="I2" s="164"/>
      <c r="J2" s="164"/>
    </row>
    <row r="3" spans="1:12" s="167" customFormat="1" ht="15.75" customHeight="1">
      <c r="A3" s="995" t="s">
        <v>133</v>
      </c>
      <c r="B3" s="992" t="s">
        <v>147</v>
      </c>
      <c r="C3" s="1001" t="s">
        <v>148</v>
      </c>
      <c r="D3" s="1002"/>
      <c r="E3" s="1002"/>
      <c r="F3" s="1002"/>
      <c r="G3" s="1002"/>
      <c r="H3" s="1002"/>
      <c r="I3" s="1003"/>
      <c r="J3" s="989" t="s">
        <v>149</v>
      </c>
      <c r="K3" s="165"/>
      <c r="L3" s="166"/>
    </row>
    <row r="4" spans="1:12" s="167" customFormat="1" ht="15.75" customHeight="1">
      <c r="A4" s="996"/>
      <c r="B4" s="993"/>
      <c r="C4" s="1004" t="s">
        <v>150</v>
      </c>
      <c r="D4" s="1006" t="s">
        <v>151</v>
      </c>
      <c r="E4" s="998" t="s">
        <v>152</v>
      </c>
      <c r="F4" s="999"/>
      <c r="G4" s="999"/>
      <c r="H4" s="999"/>
      <c r="I4" s="1000"/>
      <c r="J4" s="990"/>
      <c r="K4" s="165"/>
      <c r="L4" s="166"/>
    </row>
    <row r="5" spans="1:12" s="167" customFormat="1" ht="23.25" thickBot="1">
      <c r="A5" s="997"/>
      <c r="B5" s="994"/>
      <c r="C5" s="1005"/>
      <c r="D5" s="1007"/>
      <c r="E5" s="168" t="s">
        <v>153</v>
      </c>
      <c r="F5" s="169" t="s">
        <v>154</v>
      </c>
      <c r="G5" s="169" t="s">
        <v>155</v>
      </c>
      <c r="H5" s="170" t="s">
        <v>156</v>
      </c>
      <c r="I5" s="169" t="s">
        <v>157</v>
      </c>
      <c r="J5" s="991"/>
      <c r="K5" s="165"/>
      <c r="L5" s="166"/>
    </row>
    <row r="6" spans="1:12" ht="16.5" customHeight="1">
      <c r="A6" s="171" t="s">
        <v>134</v>
      </c>
      <c r="B6" s="172"/>
      <c r="C6" s="173"/>
      <c r="D6" s="173"/>
      <c r="E6" s="174"/>
      <c r="F6" s="173"/>
      <c r="G6" s="173"/>
      <c r="H6" s="174"/>
      <c r="I6" s="173"/>
      <c r="J6" s="173"/>
      <c r="K6" s="175"/>
      <c r="L6" s="175"/>
    </row>
    <row r="7" spans="1:12" ht="16.5" customHeight="1">
      <c r="A7" s="176" t="s">
        <v>135</v>
      </c>
      <c r="B7" s="889">
        <v>172070</v>
      </c>
      <c r="C7" s="890">
        <v>171710</v>
      </c>
      <c r="D7" s="890">
        <v>60020</v>
      </c>
      <c r="E7" s="890">
        <v>111500</v>
      </c>
      <c r="F7" s="890">
        <v>1790</v>
      </c>
      <c r="G7" s="890">
        <v>2310</v>
      </c>
      <c r="H7" s="890">
        <v>102100</v>
      </c>
      <c r="I7" s="890">
        <v>5290</v>
      </c>
      <c r="J7" s="893">
        <v>360</v>
      </c>
      <c r="K7" s="179"/>
      <c r="L7" s="179"/>
    </row>
    <row r="8" spans="1:12" s="182" customFormat="1" ht="16.5" customHeight="1">
      <c r="A8" s="164" t="s">
        <v>136</v>
      </c>
      <c r="B8" s="891">
        <v>20760</v>
      </c>
      <c r="C8" s="892">
        <v>20760</v>
      </c>
      <c r="D8" s="892">
        <v>6070</v>
      </c>
      <c r="E8" s="892">
        <v>14700</v>
      </c>
      <c r="F8" s="892">
        <v>490</v>
      </c>
      <c r="G8" s="892">
        <v>250</v>
      </c>
      <c r="H8" s="892">
        <v>13810</v>
      </c>
      <c r="I8" s="892">
        <v>150</v>
      </c>
      <c r="J8" s="894">
        <v>0</v>
      </c>
      <c r="K8" s="162"/>
      <c r="L8" s="162"/>
    </row>
    <row r="9" spans="1:10" ht="16.5" customHeight="1">
      <c r="A9" s="164" t="s">
        <v>137</v>
      </c>
      <c r="B9" s="891">
        <v>23070</v>
      </c>
      <c r="C9" s="892">
        <v>23050</v>
      </c>
      <c r="D9" s="892">
        <v>6740</v>
      </c>
      <c r="E9" s="892">
        <v>16320</v>
      </c>
      <c r="F9" s="892">
        <v>450</v>
      </c>
      <c r="G9" s="892">
        <v>520</v>
      </c>
      <c r="H9" s="892">
        <v>15300</v>
      </c>
      <c r="I9" s="892">
        <v>40</v>
      </c>
      <c r="J9" s="894">
        <v>20</v>
      </c>
    </row>
    <row r="10" spans="1:10" ht="16.5" customHeight="1">
      <c r="A10" s="164" t="s">
        <v>138</v>
      </c>
      <c r="B10" s="891">
        <v>26160</v>
      </c>
      <c r="C10" s="892">
        <v>26060</v>
      </c>
      <c r="D10" s="892">
        <v>7250</v>
      </c>
      <c r="E10" s="892">
        <v>18800</v>
      </c>
      <c r="F10" s="892">
        <v>300</v>
      </c>
      <c r="G10" s="892">
        <v>650</v>
      </c>
      <c r="H10" s="892">
        <v>17610</v>
      </c>
      <c r="I10" s="892">
        <v>250</v>
      </c>
      <c r="J10" s="894">
        <v>110</v>
      </c>
    </row>
    <row r="11" spans="1:10" ht="16.5" customHeight="1">
      <c r="A11" s="164" t="s">
        <v>139</v>
      </c>
      <c r="B11" s="891">
        <v>17370</v>
      </c>
      <c r="C11" s="892">
        <v>17320</v>
      </c>
      <c r="D11" s="892">
        <v>5860</v>
      </c>
      <c r="E11" s="892">
        <v>11460</v>
      </c>
      <c r="F11" s="892">
        <v>130</v>
      </c>
      <c r="G11" s="892">
        <v>310</v>
      </c>
      <c r="H11" s="892">
        <v>10700</v>
      </c>
      <c r="I11" s="892">
        <v>320</v>
      </c>
      <c r="J11" s="894">
        <v>50</v>
      </c>
    </row>
    <row r="12" spans="1:10" ht="16.5" customHeight="1">
      <c r="A12" s="164" t="s">
        <v>140</v>
      </c>
      <c r="B12" s="891">
        <v>22280</v>
      </c>
      <c r="C12" s="892">
        <v>22200</v>
      </c>
      <c r="D12" s="892">
        <v>8630</v>
      </c>
      <c r="E12" s="892">
        <v>13570</v>
      </c>
      <c r="F12" s="892">
        <v>180</v>
      </c>
      <c r="G12" s="892">
        <v>130</v>
      </c>
      <c r="H12" s="892">
        <v>12220</v>
      </c>
      <c r="I12" s="892">
        <v>1030</v>
      </c>
      <c r="J12" s="894">
        <v>80</v>
      </c>
    </row>
    <row r="13" spans="1:10" ht="16.5" customHeight="1">
      <c r="A13" s="164" t="s">
        <v>141</v>
      </c>
      <c r="B13" s="891">
        <v>18020</v>
      </c>
      <c r="C13" s="892">
        <v>18000</v>
      </c>
      <c r="D13" s="892">
        <v>10100</v>
      </c>
      <c r="E13" s="892">
        <v>7900</v>
      </c>
      <c r="F13" s="892">
        <v>20</v>
      </c>
      <c r="G13" s="892">
        <v>80</v>
      </c>
      <c r="H13" s="892">
        <v>6060</v>
      </c>
      <c r="I13" s="892">
        <v>1740</v>
      </c>
      <c r="J13" s="894">
        <v>20</v>
      </c>
    </row>
    <row r="14" spans="1:10" ht="16.5" customHeight="1">
      <c r="A14" s="164" t="s">
        <v>142</v>
      </c>
      <c r="B14" s="891">
        <v>8250</v>
      </c>
      <c r="C14" s="892">
        <v>8200</v>
      </c>
      <c r="D14" s="892">
        <v>5780</v>
      </c>
      <c r="E14" s="892">
        <v>2420</v>
      </c>
      <c r="F14" s="892">
        <v>60</v>
      </c>
      <c r="G14" s="892">
        <v>60</v>
      </c>
      <c r="H14" s="892">
        <v>1280</v>
      </c>
      <c r="I14" s="892">
        <v>1010</v>
      </c>
      <c r="J14" s="894">
        <v>40</v>
      </c>
    </row>
    <row r="15" spans="1:10" ht="16.5" customHeight="1">
      <c r="A15" s="164" t="s">
        <v>143</v>
      </c>
      <c r="B15" s="891">
        <v>5380</v>
      </c>
      <c r="C15" s="892">
        <v>5380</v>
      </c>
      <c r="D15" s="892">
        <v>4190</v>
      </c>
      <c r="E15" s="892">
        <v>1190</v>
      </c>
      <c r="F15" s="892">
        <v>0</v>
      </c>
      <c r="G15" s="892">
        <v>0</v>
      </c>
      <c r="H15" s="892">
        <v>900</v>
      </c>
      <c r="I15" s="892">
        <v>290</v>
      </c>
      <c r="J15" s="894">
        <v>0</v>
      </c>
    </row>
    <row r="16" spans="1:10" ht="16.5" customHeight="1">
      <c r="A16" s="164" t="s">
        <v>70</v>
      </c>
      <c r="B16" s="183"/>
      <c r="C16" s="164"/>
      <c r="D16" s="164"/>
      <c r="E16" s="164"/>
      <c r="F16" s="164"/>
      <c r="G16" s="164"/>
      <c r="H16" s="164"/>
      <c r="I16" s="164"/>
      <c r="J16" s="164"/>
    </row>
    <row r="17" spans="1:12" ht="16.5" customHeight="1">
      <c r="A17" s="164" t="s">
        <v>144</v>
      </c>
      <c r="B17" s="184"/>
      <c r="C17" s="185"/>
      <c r="D17" s="185"/>
      <c r="E17" s="186"/>
      <c r="F17" s="185"/>
      <c r="G17" s="185"/>
      <c r="H17" s="186"/>
      <c r="I17" s="185"/>
      <c r="J17" s="185"/>
      <c r="K17" s="175"/>
      <c r="L17" s="175"/>
    </row>
    <row r="18" spans="1:12" ht="16.5" customHeight="1">
      <c r="A18" s="176" t="s">
        <v>135</v>
      </c>
      <c r="B18" s="177">
        <v>1.81</v>
      </c>
      <c r="C18" s="178">
        <v>1.81</v>
      </c>
      <c r="D18" s="178">
        <v>2.4</v>
      </c>
      <c r="E18" s="178">
        <v>1.49</v>
      </c>
      <c r="F18" s="178">
        <v>2.24</v>
      </c>
      <c r="G18" s="178">
        <v>1.88</v>
      </c>
      <c r="H18" s="178">
        <v>1.42</v>
      </c>
      <c r="I18" s="178">
        <v>2.36</v>
      </c>
      <c r="J18" s="178">
        <v>3.25</v>
      </c>
      <c r="K18" s="179"/>
      <c r="L18" s="179"/>
    </row>
    <row r="19" spans="1:12" s="182" customFormat="1" ht="16.5" customHeight="1">
      <c r="A19" s="164" t="s">
        <v>136</v>
      </c>
      <c r="B19" s="180">
        <v>1.3</v>
      </c>
      <c r="C19" s="181">
        <v>1.3</v>
      </c>
      <c r="D19" s="181">
        <v>1.5</v>
      </c>
      <c r="E19" s="181">
        <v>1.21</v>
      </c>
      <c r="F19" s="181">
        <v>1.9</v>
      </c>
      <c r="G19" s="181">
        <v>1.19</v>
      </c>
      <c r="H19" s="181">
        <v>1.18</v>
      </c>
      <c r="I19" s="181">
        <v>1.37</v>
      </c>
      <c r="J19" s="181">
        <v>0</v>
      </c>
      <c r="K19" s="162"/>
      <c r="L19" s="162"/>
    </row>
    <row r="20" spans="1:10" ht="16.5" customHeight="1">
      <c r="A20" s="164" t="s">
        <v>137</v>
      </c>
      <c r="B20" s="180">
        <v>1.5</v>
      </c>
      <c r="C20" s="181">
        <v>1.5</v>
      </c>
      <c r="D20" s="181">
        <v>1.91</v>
      </c>
      <c r="E20" s="181">
        <v>1.33</v>
      </c>
      <c r="F20" s="181">
        <v>2.07</v>
      </c>
      <c r="G20" s="181">
        <v>1.75</v>
      </c>
      <c r="H20" s="181">
        <v>1.29</v>
      </c>
      <c r="I20" s="181">
        <v>1.4</v>
      </c>
      <c r="J20" s="181">
        <v>5</v>
      </c>
    </row>
    <row r="21" spans="1:10" ht="16.5" customHeight="1">
      <c r="A21" s="164" t="s">
        <v>138</v>
      </c>
      <c r="B21" s="180">
        <v>1.63</v>
      </c>
      <c r="C21" s="181">
        <v>1.63</v>
      </c>
      <c r="D21" s="181">
        <v>2.1</v>
      </c>
      <c r="E21" s="181">
        <v>1.45</v>
      </c>
      <c r="F21" s="181">
        <v>2.4</v>
      </c>
      <c r="G21" s="181">
        <v>2.23</v>
      </c>
      <c r="H21" s="181">
        <v>1.39</v>
      </c>
      <c r="I21" s="181">
        <v>2.15</v>
      </c>
      <c r="J21" s="181">
        <v>2</v>
      </c>
    </row>
    <row r="22" spans="1:10" ht="16.5" customHeight="1">
      <c r="A22" s="164" t="s">
        <v>139</v>
      </c>
      <c r="B22" s="180">
        <v>1.81</v>
      </c>
      <c r="C22" s="181">
        <v>1.8</v>
      </c>
      <c r="D22" s="181">
        <v>2.41</v>
      </c>
      <c r="E22" s="181">
        <v>1.49</v>
      </c>
      <c r="F22" s="181">
        <v>2.63</v>
      </c>
      <c r="G22" s="181">
        <v>2.24</v>
      </c>
      <c r="H22" s="181">
        <v>1.46</v>
      </c>
      <c r="I22" s="181">
        <v>1.45</v>
      </c>
      <c r="J22" s="181">
        <v>4</v>
      </c>
    </row>
    <row r="23" spans="1:10" ht="16.5" customHeight="1">
      <c r="A23" s="164" t="s">
        <v>140</v>
      </c>
      <c r="B23" s="180">
        <v>2.07</v>
      </c>
      <c r="C23" s="181">
        <v>2.07</v>
      </c>
      <c r="D23" s="181">
        <v>2.61</v>
      </c>
      <c r="E23" s="181">
        <v>1.7</v>
      </c>
      <c r="F23" s="181">
        <v>2.98</v>
      </c>
      <c r="G23" s="181">
        <v>1.57</v>
      </c>
      <c r="H23" s="181">
        <v>1.61</v>
      </c>
      <c r="I23" s="181">
        <v>2.61</v>
      </c>
      <c r="J23" s="181">
        <v>3.88</v>
      </c>
    </row>
    <row r="24" spans="1:10" ht="16.5" customHeight="1">
      <c r="A24" s="164" t="s">
        <v>141</v>
      </c>
      <c r="B24" s="180">
        <v>2.45</v>
      </c>
      <c r="C24" s="181">
        <v>2.45</v>
      </c>
      <c r="D24" s="181">
        <v>2.87</v>
      </c>
      <c r="E24" s="181">
        <v>1.92</v>
      </c>
      <c r="F24" s="181">
        <v>1.33</v>
      </c>
      <c r="G24" s="181">
        <v>1.59</v>
      </c>
      <c r="H24" s="181">
        <v>1.81</v>
      </c>
      <c r="I24" s="181">
        <v>2.2</v>
      </c>
      <c r="J24" s="181">
        <v>1.33</v>
      </c>
    </row>
    <row r="25" spans="1:10" ht="16.5" customHeight="1">
      <c r="A25" s="164" t="s">
        <v>142</v>
      </c>
      <c r="B25" s="180">
        <v>3.14</v>
      </c>
      <c r="C25" s="181">
        <v>3.14</v>
      </c>
      <c r="D25" s="181">
        <v>3.34</v>
      </c>
      <c r="E25" s="181">
        <v>2.65</v>
      </c>
      <c r="F25" s="181">
        <v>2.33</v>
      </c>
      <c r="G25" s="181">
        <v>2.8</v>
      </c>
      <c r="H25" s="181">
        <v>2.52</v>
      </c>
      <c r="I25" s="181">
        <v>2.84</v>
      </c>
      <c r="J25" s="181">
        <v>4</v>
      </c>
    </row>
    <row r="26" spans="1:10" ht="16.5" customHeight="1">
      <c r="A26" s="164" t="s">
        <v>143</v>
      </c>
      <c r="B26" s="180">
        <v>2.94</v>
      </c>
      <c r="C26" s="181">
        <v>2.94</v>
      </c>
      <c r="D26" s="181">
        <v>3.11</v>
      </c>
      <c r="E26" s="181">
        <v>2.33</v>
      </c>
      <c r="F26" s="181">
        <v>0</v>
      </c>
      <c r="G26" s="181">
        <v>0</v>
      </c>
      <c r="H26" s="181">
        <v>2</v>
      </c>
      <c r="I26" s="181">
        <v>3.38</v>
      </c>
      <c r="J26" s="181">
        <v>0</v>
      </c>
    </row>
    <row r="27" spans="1:10" ht="16.5" customHeight="1">
      <c r="A27" s="164" t="s">
        <v>70</v>
      </c>
      <c r="B27" s="183"/>
      <c r="C27" s="164"/>
      <c r="D27" s="164"/>
      <c r="E27" s="164"/>
      <c r="F27" s="164"/>
      <c r="G27" s="164"/>
      <c r="H27" s="164"/>
      <c r="I27" s="164"/>
      <c r="J27" s="164"/>
    </row>
    <row r="28" spans="1:12" ht="16.5" customHeight="1">
      <c r="A28" s="164" t="s">
        <v>145</v>
      </c>
      <c r="B28" s="184"/>
      <c r="C28" s="185"/>
      <c r="D28" s="185"/>
      <c r="E28" s="186"/>
      <c r="F28" s="185"/>
      <c r="G28" s="185"/>
      <c r="H28" s="186"/>
      <c r="I28" s="185"/>
      <c r="J28" s="185"/>
      <c r="K28" s="175"/>
      <c r="L28" s="175"/>
    </row>
    <row r="29" spans="1:12" ht="16.5" customHeight="1">
      <c r="A29" s="176" t="s">
        <v>135</v>
      </c>
      <c r="B29" s="177">
        <v>2.77</v>
      </c>
      <c r="C29" s="178">
        <v>2.77</v>
      </c>
      <c r="D29" s="178">
        <v>4.43</v>
      </c>
      <c r="E29" s="178">
        <v>1.88</v>
      </c>
      <c r="F29" s="178">
        <v>3.09</v>
      </c>
      <c r="G29" s="178">
        <v>2.34</v>
      </c>
      <c r="H29" s="178">
        <v>1.77</v>
      </c>
      <c r="I29" s="178">
        <v>3.32</v>
      </c>
      <c r="J29" s="178">
        <v>3.08</v>
      </c>
      <c r="K29" s="179"/>
      <c r="L29" s="179"/>
    </row>
    <row r="30" spans="1:12" s="182" customFormat="1" ht="16.5" customHeight="1">
      <c r="A30" s="164" t="s">
        <v>136</v>
      </c>
      <c r="B30" s="180">
        <v>2.45</v>
      </c>
      <c r="C30" s="181">
        <v>2.25</v>
      </c>
      <c r="D30" s="181">
        <v>3.98</v>
      </c>
      <c r="E30" s="181">
        <v>1.57</v>
      </c>
      <c r="F30" s="181">
        <v>2.85</v>
      </c>
      <c r="G30" s="181">
        <v>2.18</v>
      </c>
      <c r="H30" s="181">
        <v>1.51</v>
      </c>
      <c r="I30" s="181">
        <v>1.49</v>
      </c>
      <c r="J30" s="181">
        <v>0</v>
      </c>
      <c r="K30" s="162"/>
      <c r="L30" s="162"/>
    </row>
    <row r="31" spans="1:10" ht="16.5" customHeight="1">
      <c r="A31" s="164" t="s">
        <v>137</v>
      </c>
      <c r="B31" s="180">
        <v>2.48</v>
      </c>
      <c r="C31" s="181">
        <v>2.47</v>
      </c>
      <c r="D31" s="181">
        <v>4.39</v>
      </c>
      <c r="E31" s="181">
        <v>1.68</v>
      </c>
      <c r="F31" s="181">
        <v>2.97</v>
      </c>
      <c r="G31" s="181">
        <v>2.39</v>
      </c>
      <c r="H31" s="181">
        <v>1.62</v>
      </c>
      <c r="I31" s="181">
        <v>3.8</v>
      </c>
      <c r="J31" s="181">
        <v>5</v>
      </c>
    </row>
    <row r="32" spans="1:10" ht="16.5" customHeight="1">
      <c r="A32" s="164" t="s">
        <v>138</v>
      </c>
      <c r="B32" s="180">
        <v>2.42</v>
      </c>
      <c r="C32" s="181">
        <v>2.42</v>
      </c>
      <c r="D32" s="181">
        <v>4.31</v>
      </c>
      <c r="E32" s="181">
        <v>1.69</v>
      </c>
      <c r="F32" s="181">
        <v>3.33</v>
      </c>
      <c r="G32" s="181">
        <v>2.31</v>
      </c>
      <c r="H32" s="181">
        <v>1.62</v>
      </c>
      <c r="I32" s="181">
        <v>2.85</v>
      </c>
      <c r="J32" s="181">
        <v>2.92</v>
      </c>
    </row>
    <row r="33" spans="1:10" ht="16.5" customHeight="1">
      <c r="A33" s="164" t="s">
        <v>139</v>
      </c>
      <c r="B33" s="180">
        <v>2.7</v>
      </c>
      <c r="C33" s="181">
        <v>2.7</v>
      </c>
      <c r="D33" s="181">
        <v>4.49</v>
      </c>
      <c r="E33" s="181">
        <v>1.78</v>
      </c>
      <c r="F33" s="181">
        <v>3.12</v>
      </c>
      <c r="G33" s="181">
        <v>2.66</v>
      </c>
      <c r="H33" s="181">
        <v>1.74</v>
      </c>
      <c r="I33" s="181">
        <v>1.91</v>
      </c>
      <c r="J33" s="181">
        <v>2.36</v>
      </c>
    </row>
    <row r="34" spans="1:10" ht="16.5" customHeight="1">
      <c r="A34" s="164" t="s">
        <v>140</v>
      </c>
      <c r="B34" s="180">
        <v>3.09</v>
      </c>
      <c r="C34" s="181">
        <v>3.1</v>
      </c>
      <c r="D34" s="181">
        <v>4.46</v>
      </c>
      <c r="E34" s="181">
        <v>2.19</v>
      </c>
      <c r="F34" s="181">
        <v>3.93</v>
      </c>
      <c r="G34" s="181">
        <v>2</v>
      </c>
      <c r="H34" s="181">
        <v>2.07</v>
      </c>
      <c r="I34" s="181">
        <v>3.42</v>
      </c>
      <c r="J34" s="181">
        <v>2.87</v>
      </c>
    </row>
    <row r="35" spans="1:10" ht="16.5" customHeight="1">
      <c r="A35" s="164" t="s">
        <v>141</v>
      </c>
      <c r="B35" s="180">
        <v>3.69</v>
      </c>
      <c r="C35" s="181">
        <v>3.69</v>
      </c>
      <c r="D35" s="181">
        <v>4.58</v>
      </c>
      <c r="E35" s="181">
        <v>2.57</v>
      </c>
      <c r="F35" s="181">
        <v>1</v>
      </c>
      <c r="G35" s="181">
        <v>1.59</v>
      </c>
      <c r="H35" s="181">
        <v>2.32</v>
      </c>
      <c r="I35" s="181">
        <v>3.38</v>
      </c>
      <c r="J35" s="181">
        <v>1.67</v>
      </c>
    </row>
    <row r="36" spans="1:10" ht="16.5" customHeight="1">
      <c r="A36" s="164" t="s">
        <v>142</v>
      </c>
      <c r="B36" s="180">
        <v>4.43</v>
      </c>
      <c r="C36" s="181">
        <v>4.43</v>
      </c>
      <c r="D36" s="181">
        <v>4.83</v>
      </c>
      <c r="E36" s="181">
        <v>3.48</v>
      </c>
      <c r="F36" s="181">
        <v>4</v>
      </c>
      <c r="G36" s="181">
        <v>2.8</v>
      </c>
      <c r="H36" s="181">
        <v>3.16</v>
      </c>
      <c r="I36" s="181">
        <v>3.89</v>
      </c>
      <c r="J36" s="181">
        <v>4</v>
      </c>
    </row>
    <row r="37" spans="1:10" ht="16.5" customHeight="1">
      <c r="A37" s="164" t="s">
        <v>143</v>
      </c>
      <c r="B37" s="180">
        <v>4.64</v>
      </c>
      <c r="C37" s="181">
        <v>4.64</v>
      </c>
      <c r="D37" s="181">
        <v>5.03</v>
      </c>
      <c r="E37" s="181">
        <v>3.25</v>
      </c>
      <c r="F37" s="181">
        <v>0</v>
      </c>
      <c r="G37" s="181">
        <v>0</v>
      </c>
      <c r="H37" s="181">
        <v>2.6</v>
      </c>
      <c r="I37" s="181">
        <v>5.3</v>
      </c>
      <c r="J37" s="181">
        <v>0</v>
      </c>
    </row>
    <row r="38" spans="1:10" ht="16.5" customHeight="1">
      <c r="A38" s="164" t="s">
        <v>70</v>
      </c>
      <c r="B38" s="183"/>
      <c r="C38" s="164"/>
      <c r="D38" s="164"/>
      <c r="E38" s="164"/>
      <c r="F38" s="164"/>
      <c r="G38" s="164"/>
      <c r="H38" s="164"/>
      <c r="I38" s="164"/>
      <c r="J38" s="164"/>
    </row>
    <row r="39" spans="1:12" ht="16.5" customHeight="1">
      <c r="A39" s="164" t="s">
        <v>146</v>
      </c>
      <c r="B39" s="184"/>
      <c r="C39" s="185"/>
      <c r="D39" s="185"/>
      <c r="E39" s="186"/>
      <c r="F39" s="185"/>
      <c r="G39" s="185"/>
      <c r="H39" s="186"/>
      <c r="I39" s="185"/>
      <c r="J39" s="185"/>
      <c r="K39" s="175"/>
      <c r="L39" s="175"/>
    </row>
    <row r="40" spans="1:12" ht="16.5" customHeight="1">
      <c r="A40" s="176" t="s">
        <v>135</v>
      </c>
      <c r="B40" s="177">
        <v>18.64</v>
      </c>
      <c r="C40" s="178">
        <v>18.64</v>
      </c>
      <c r="D40" s="178">
        <v>30.42</v>
      </c>
      <c r="E40" s="178">
        <v>12.3</v>
      </c>
      <c r="F40" s="178">
        <v>18.04</v>
      </c>
      <c r="G40" s="178">
        <v>13.73</v>
      </c>
      <c r="H40" s="178">
        <v>11.65</v>
      </c>
      <c r="I40" s="178">
        <v>22.16</v>
      </c>
      <c r="J40" s="178">
        <v>21.42</v>
      </c>
      <c r="K40" s="179"/>
      <c r="L40" s="179"/>
    </row>
    <row r="41" spans="1:12" s="182" customFormat="1" ht="16.5" customHeight="1">
      <c r="A41" s="164" t="s">
        <v>136</v>
      </c>
      <c r="B41" s="180">
        <v>14.27</v>
      </c>
      <c r="C41" s="181">
        <v>14.27</v>
      </c>
      <c r="D41" s="181">
        <v>25.83</v>
      </c>
      <c r="E41" s="181">
        <v>9.67</v>
      </c>
      <c r="F41" s="181">
        <v>15.38</v>
      </c>
      <c r="G41" s="181">
        <v>10.76</v>
      </c>
      <c r="H41" s="181">
        <v>9.39</v>
      </c>
      <c r="I41" s="181">
        <v>10.48</v>
      </c>
      <c r="J41" s="181">
        <v>0</v>
      </c>
      <c r="K41" s="162"/>
      <c r="L41" s="162"/>
    </row>
    <row r="42" spans="1:10" ht="16.5" customHeight="1">
      <c r="A42" s="164" t="s">
        <v>137</v>
      </c>
      <c r="B42" s="180">
        <v>15.72</v>
      </c>
      <c r="C42" s="181">
        <v>15.7</v>
      </c>
      <c r="D42" s="181">
        <v>27.98</v>
      </c>
      <c r="E42" s="181">
        <v>10.63</v>
      </c>
      <c r="F42" s="181">
        <v>15.87</v>
      </c>
      <c r="G42" s="181">
        <v>13.49</v>
      </c>
      <c r="H42" s="181">
        <v>10.35</v>
      </c>
      <c r="I42" s="181">
        <v>20.18</v>
      </c>
      <c r="J42" s="181">
        <v>40</v>
      </c>
    </row>
    <row r="43" spans="1:10" ht="16.5" customHeight="1">
      <c r="A43" s="164" t="s">
        <v>138</v>
      </c>
      <c r="B43" s="180">
        <v>16.08</v>
      </c>
      <c r="C43" s="181">
        <v>16.07</v>
      </c>
      <c r="D43" s="181">
        <v>28.7</v>
      </c>
      <c r="E43" s="181">
        <v>11.19</v>
      </c>
      <c r="F43" s="181">
        <v>21.41</v>
      </c>
      <c r="G43" s="181">
        <v>13.87</v>
      </c>
      <c r="H43" s="181">
        <v>10.84</v>
      </c>
      <c r="I43" s="181">
        <v>16.93</v>
      </c>
      <c r="J43" s="181">
        <v>18.79</v>
      </c>
    </row>
    <row r="44" spans="1:10" ht="16.5" customHeight="1">
      <c r="A44" s="164" t="s">
        <v>139</v>
      </c>
      <c r="B44" s="180">
        <v>17.91</v>
      </c>
      <c r="C44" s="181">
        <v>17.9</v>
      </c>
      <c r="D44" s="181">
        <v>30.37</v>
      </c>
      <c r="E44" s="181">
        <v>11.53</v>
      </c>
      <c r="F44" s="181">
        <v>21.84</v>
      </c>
      <c r="G44" s="181">
        <v>16.43</v>
      </c>
      <c r="H44" s="181">
        <v>11.27</v>
      </c>
      <c r="I44" s="181">
        <v>11.65</v>
      </c>
      <c r="J44" s="181">
        <v>18.9</v>
      </c>
    </row>
    <row r="45" spans="1:13" ht="16.5" customHeight="1">
      <c r="A45" s="164" t="s">
        <v>140</v>
      </c>
      <c r="B45" s="180">
        <v>20.82</v>
      </c>
      <c r="C45" s="181">
        <v>20.82</v>
      </c>
      <c r="D45" s="181">
        <v>30.4</v>
      </c>
      <c r="E45" s="181">
        <v>14.44</v>
      </c>
      <c r="F45" s="181">
        <v>25.98</v>
      </c>
      <c r="G45" s="181">
        <v>10.76</v>
      </c>
      <c r="H45" s="181">
        <v>13.65</v>
      </c>
      <c r="I45" s="181">
        <v>22.28</v>
      </c>
      <c r="J45" s="181">
        <v>21.44</v>
      </c>
      <c r="K45" s="164"/>
      <c r="L45" s="164"/>
      <c r="M45" s="164"/>
    </row>
    <row r="46" spans="1:13" ht="16.5" customHeight="1">
      <c r="A46" s="164" t="s">
        <v>141</v>
      </c>
      <c r="B46" s="180">
        <v>25.99</v>
      </c>
      <c r="C46" s="181">
        <v>25.99</v>
      </c>
      <c r="D46" s="181">
        <v>32.69</v>
      </c>
      <c r="E46" s="181">
        <v>17.55</v>
      </c>
      <c r="F46" s="181">
        <v>8</v>
      </c>
      <c r="G46" s="181">
        <v>9.54</v>
      </c>
      <c r="H46" s="181">
        <v>16.19</v>
      </c>
      <c r="I46" s="181">
        <v>22.07</v>
      </c>
      <c r="J46" s="181">
        <v>11.67</v>
      </c>
      <c r="K46" s="187"/>
      <c r="L46" s="187"/>
      <c r="M46" s="164"/>
    </row>
    <row r="47" spans="1:13" ht="16.5" customHeight="1">
      <c r="A47" s="164" t="s">
        <v>142</v>
      </c>
      <c r="B47" s="180">
        <v>32.17</v>
      </c>
      <c r="C47" s="181">
        <v>32.21</v>
      </c>
      <c r="D47" s="181">
        <v>35.4</v>
      </c>
      <c r="E47" s="181">
        <v>24.61</v>
      </c>
      <c r="F47" s="181">
        <v>27.17</v>
      </c>
      <c r="G47" s="181">
        <v>23.22</v>
      </c>
      <c r="H47" s="181">
        <v>23.72</v>
      </c>
      <c r="I47" s="181">
        <v>25.66</v>
      </c>
      <c r="J47" s="181">
        <v>24</v>
      </c>
      <c r="K47" s="187"/>
      <c r="L47" s="187"/>
      <c r="M47" s="164"/>
    </row>
    <row r="48" spans="1:13" ht="16.5" customHeight="1" thickBot="1">
      <c r="A48" s="188" t="s">
        <v>143</v>
      </c>
      <c r="B48" s="189">
        <v>36.85</v>
      </c>
      <c r="C48" s="190">
        <v>36.85</v>
      </c>
      <c r="D48" s="190">
        <v>39.65</v>
      </c>
      <c r="E48" s="190">
        <v>27.04</v>
      </c>
      <c r="F48" s="190">
        <v>0</v>
      </c>
      <c r="G48" s="190">
        <v>0</v>
      </c>
      <c r="H48" s="190">
        <v>21</v>
      </c>
      <c r="I48" s="190">
        <v>45.95</v>
      </c>
      <c r="J48" s="190">
        <v>0</v>
      </c>
      <c r="K48" s="187"/>
      <c r="L48" s="187"/>
      <c r="M48" s="164"/>
    </row>
    <row r="49" spans="1:13" ht="15" customHeight="1">
      <c r="A49" s="162" t="s">
        <v>158</v>
      </c>
      <c r="B49" s="191"/>
      <c r="C49" s="191"/>
      <c r="D49" s="191"/>
      <c r="E49" s="191"/>
      <c r="F49" s="191"/>
      <c r="G49" s="191"/>
      <c r="H49" s="191"/>
      <c r="I49" s="191"/>
      <c r="J49" s="191"/>
      <c r="K49" s="187"/>
      <c r="L49" s="187"/>
      <c r="M49" s="164"/>
    </row>
    <row r="50" spans="1:13" ht="11.25">
      <c r="A50" s="162" t="s">
        <v>159</v>
      </c>
      <c r="B50" s="191"/>
      <c r="C50" s="191"/>
      <c r="D50" s="191"/>
      <c r="E50" s="191"/>
      <c r="F50" s="191"/>
      <c r="G50" s="191"/>
      <c r="H50" s="191"/>
      <c r="I50" s="191"/>
      <c r="J50" s="191"/>
      <c r="K50" s="187"/>
      <c r="L50" s="187"/>
      <c r="M50" s="164"/>
    </row>
    <row r="51" spans="1:13" s="194" customFormat="1" ht="18.75" customHeight="1">
      <c r="A51" s="162" t="s">
        <v>202</v>
      </c>
      <c r="B51" s="192"/>
      <c r="C51" s="192"/>
      <c r="D51" s="192"/>
      <c r="E51" s="192"/>
      <c r="F51" s="192"/>
      <c r="G51" s="192"/>
      <c r="H51" s="192"/>
      <c r="I51" s="192"/>
      <c r="J51" s="192"/>
      <c r="K51" s="187"/>
      <c r="L51" s="187"/>
      <c r="M51" s="193"/>
    </row>
    <row r="52" spans="1:13" s="194" customFormat="1" ht="12" customHeight="1">
      <c r="A52" s="182"/>
      <c r="B52" s="182"/>
      <c r="C52" s="182"/>
      <c r="D52" s="182"/>
      <c r="E52" s="182"/>
      <c r="F52" s="182"/>
      <c r="G52" s="182"/>
      <c r="H52" s="182"/>
      <c r="I52" s="182"/>
      <c r="J52" s="182"/>
      <c r="K52" s="187"/>
      <c r="L52" s="187"/>
      <c r="M52" s="193"/>
    </row>
    <row r="53" spans="1:13" ht="10.5" customHeight="1">
      <c r="A53" s="182"/>
      <c r="B53" s="182"/>
      <c r="C53" s="182"/>
      <c r="D53" s="182"/>
      <c r="E53" s="182"/>
      <c r="F53" s="182"/>
      <c r="G53" s="182"/>
      <c r="H53" s="182"/>
      <c r="I53" s="182"/>
      <c r="J53" s="182"/>
      <c r="K53" s="164"/>
      <c r="L53" s="164"/>
      <c r="M53" s="164"/>
    </row>
    <row r="54" ht="10.5" customHeight="1">
      <c r="D54" s="195"/>
    </row>
    <row r="55" ht="10.5" customHeight="1">
      <c r="D55" s="195"/>
    </row>
    <row r="56" ht="10.5" customHeight="1">
      <c r="D56" s="195"/>
    </row>
    <row r="57" ht="10.5" customHeight="1">
      <c r="D57" s="195"/>
    </row>
    <row r="58" ht="10.5" customHeight="1">
      <c r="D58" s="195"/>
    </row>
    <row r="59" ht="10.5" customHeight="1">
      <c r="D59" s="195"/>
    </row>
    <row r="60" ht="10.5" customHeight="1">
      <c r="D60" s="195"/>
    </row>
    <row r="61" ht="10.5" customHeight="1">
      <c r="D61" s="195"/>
    </row>
    <row r="62" ht="10.5" customHeight="1">
      <c r="D62" s="195"/>
    </row>
    <row r="63" ht="10.5" customHeight="1">
      <c r="D63" s="195"/>
    </row>
    <row r="64" ht="10.5" customHeight="1">
      <c r="D64" s="195"/>
    </row>
    <row r="65" ht="10.5" customHeight="1">
      <c r="D65" s="195"/>
    </row>
    <row r="66" ht="10.5" customHeight="1">
      <c r="D66" s="195"/>
    </row>
    <row r="67" ht="10.5" customHeight="1">
      <c r="D67" s="195"/>
    </row>
    <row r="68" ht="10.5" customHeight="1">
      <c r="D68" s="195"/>
    </row>
    <row r="69" ht="10.5" customHeight="1">
      <c r="D69" s="195"/>
    </row>
    <row r="70" ht="10.5" customHeight="1">
      <c r="D70" s="195"/>
    </row>
    <row r="71" ht="10.5" customHeight="1">
      <c r="D71" s="195"/>
    </row>
    <row r="72" ht="10.5" customHeight="1">
      <c r="D72" s="195"/>
    </row>
    <row r="73" ht="10.5" customHeight="1">
      <c r="D73" s="195"/>
    </row>
    <row r="74" ht="10.5" customHeight="1">
      <c r="D74" s="195"/>
    </row>
    <row r="75" ht="10.5" customHeight="1">
      <c r="D75" s="195"/>
    </row>
    <row r="76" ht="10.5" customHeight="1">
      <c r="D76" s="195"/>
    </row>
    <row r="77" ht="10.5" customHeight="1">
      <c r="D77" s="195"/>
    </row>
    <row r="78" ht="10.5" customHeight="1">
      <c r="D78" s="195"/>
    </row>
    <row r="79" ht="10.5" customHeight="1">
      <c r="D79" s="195"/>
    </row>
    <row r="80" ht="10.5" customHeight="1">
      <c r="D80" s="195"/>
    </row>
    <row r="81" ht="10.5" customHeight="1">
      <c r="D81" s="195"/>
    </row>
    <row r="82" ht="10.5" customHeight="1">
      <c r="D82" s="195"/>
    </row>
    <row r="83" ht="10.5" customHeight="1">
      <c r="D83" s="195"/>
    </row>
    <row r="84" ht="10.5" customHeight="1">
      <c r="D84" s="195"/>
    </row>
    <row r="85" ht="10.5" customHeight="1">
      <c r="D85" s="195"/>
    </row>
    <row r="86" ht="10.5" customHeight="1">
      <c r="D86" s="195"/>
    </row>
    <row r="87" ht="10.5" customHeight="1">
      <c r="D87" s="195"/>
    </row>
    <row r="88" ht="10.5" customHeight="1">
      <c r="D88" s="195"/>
    </row>
    <row r="89" ht="10.5" customHeight="1">
      <c r="D89" s="195"/>
    </row>
    <row r="90" ht="10.5" customHeight="1">
      <c r="D90" s="195"/>
    </row>
    <row r="91" ht="10.5" customHeight="1">
      <c r="D91" s="195"/>
    </row>
    <row r="92" ht="10.5" customHeight="1">
      <c r="D92" s="195"/>
    </row>
    <row r="93" ht="10.5" customHeight="1">
      <c r="D93" s="195"/>
    </row>
    <row r="94" ht="10.5" customHeight="1">
      <c r="D94" s="195"/>
    </row>
    <row r="95" ht="10.5" customHeight="1">
      <c r="D95" s="195"/>
    </row>
    <row r="96" ht="10.5" customHeight="1">
      <c r="D96" s="195"/>
    </row>
    <row r="97" ht="10.5" customHeight="1">
      <c r="D97" s="195"/>
    </row>
    <row r="98" ht="10.5" customHeight="1">
      <c r="D98" s="195"/>
    </row>
    <row r="99" ht="10.5" customHeight="1">
      <c r="D99" s="195"/>
    </row>
    <row r="100" ht="10.5" customHeight="1">
      <c r="D100" s="195"/>
    </row>
    <row r="101" ht="10.5" customHeight="1">
      <c r="D101" s="195"/>
    </row>
    <row r="102" ht="10.5" customHeight="1">
      <c r="D102" s="195"/>
    </row>
    <row r="103" ht="10.5" customHeight="1">
      <c r="D103" s="195"/>
    </row>
    <row r="104" ht="10.5" customHeight="1">
      <c r="D104" s="195"/>
    </row>
    <row r="105" ht="10.5" customHeight="1">
      <c r="D105" s="195"/>
    </row>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sheetData>
  <sheetProtection/>
  <mergeCells count="7">
    <mergeCell ref="J3:J5"/>
    <mergeCell ref="B3:B5"/>
    <mergeCell ref="A3:A5"/>
    <mergeCell ref="E4:I4"/>
    <mergeCell ref="C3:I3"/>
    <mergeCell ref="C4:C5"/>
    <mergeCell ref="D4:D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11"/>
  </sheetPr>
  <dimension ref="A1:A27"/>
  <sheetViews>
    <sheetView showGridLines="0" zoomScalePageLayoutView="0" workbookViewId="0" topLeftCell="A1">
      <selection activeCell="A2" sqref="A2"/>
    </sheetView>
  </sheetViews>
  <sheetFormatPr defaultColWidth="9.00390625" defaultRowHeight="13.5"/>
  <cols>
    <col min="1" max="1" width="81.375" style="203" customWidth="1"/>
    <col min="2" max="16384" width="9.00390625" style="203" customWidth="1"/>
  </cols>
  <sheetData>
    <row r="1" ht="18">
      <c r="A1" s="202" t="s">
        <v>298</v>
      </c>
    </row>
    <row r="2" ht="17.25" customHeight="1">
      <c r="A2" s="880" t="s">
        <v>2853</v>
      </c>
    </row>
    <row r="3" ht="13.5">
      <c r="A3" s="204" t="s">
        <v>297</v>
      </c>
    </row>
    <row r="4" ht="15">
      <c r="A4" s="205"/>
    </row>
    <row r="5" ht="15">
      <c r="A5" s="205" t="s">
        <v>177</v>
      </c>
    </row>
    <row r="6" ht="56.25">
      <c r="A6" s="206" t="s">
        <v>296</v>
      </c>
    </row>
    <row r="7" ht="15">
      <c r="A7" s="205"/>
    </row>
    <row r="8" ht="15">
      <c r="A8" s="204" t="s">
        <v>178</v>
      </c>
    </row>
    <row r="9" ht="24.75">
      <c r="A9" s="245" t="s">
        <v>295</v>
      </c>
    </row>
    <row r="10" ht="13.5">
      <c r="A10" s="206"/>
    </row>
    <row r="11" ht="13.5">
      <c r="A11" s="204" t="s">
        <v>166</v>
      </c>
    </row>
    <row r="12" ht="13.5">
      <c r="A12" s="244">
        <v>38991</v>
      </c>
    </row>
    <row r="13" ht="13.5">
      <c r="A13" s="206"/>
    </row>
    <row r="14" ht="13.5">
      <c r="A14" s="204" t="s">
        <v>294</v>
      </c>
    </row>
    <row r="15" ht="67.5">
      <c r="A15" s="206" t="s">
        <v>293</v>
      </c>
    </row>
    <row r="16" ht="13.5">
      <c r="A16" s="206" t="s">
        <v>292</v>
      </c>
    </row>
    <row r="17" ht="13.5">
      <c r="A17" s="204" t="s">
        <v>291</v>
      </c>
    </row>
    <row r="18" ht="13.5">
      <c r="A18" s="206" t="s">
        <v>290</v>
      </c>
    </row>
    <row r="19" ht="13.5">
      <c r="A19" s="204"/>
    </row>
    <row r="20" ht="13.5">
      <c r="A20" s="204" t="s">
        <v>289</v>
      </c>
    </row>
    <row r="21" ht="22.5">
      <c r="A21" s="206" t="s">
        <v>288</v>
      </c>
    </row>
    <row r="22" ht="13.5">
      <c r="A22" s="204"/>
    </row>
    <row r="23" ht="13.5">
      <c r="A23" s="204" t="s">
        <v>287</v>
      </c>
    </row>
    <row r="24" ht="112.5">
      <c r="A24" s="206" t="s">
        <v>286</v>
      </c>
    </row>
    <row r="25" ht="13.5">
      <c r="A25" s="204"/>
    </row>
    <row r="26" ht="13.5">
      <c r="A26" s="204" t="s">
        <v>285</v>
      </c>
    </row>
    <row r="27" ht="213.75">
      <c r="A27" s="206" t="s">
        <v>284</v>
      </c>
    </row>
  </sheetData>
  <sheetProtection/>
  <hyperlinks>
    <hyperlink ref="A2" location="目次!A17" display="目次に戻る"/>
  </hyperlink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N627"/>
  <sheetViews>
    <sheetView zoomScalePageLayoutView="0" workbookViewId="0" topLeftCell="A1">
      <pane xSplit="3" ySplit="4" topLeftCell="D114" activePane="bottomRight" state="frozen"/>
      <selection pane="topLeft" activeCell="C3" sqref="C3"/>
      <selection pane="topRight" activeCell="C3" sqref="C3"/>
      <selection pane="bottomLeft" activeCell="C3" sqref="C3"/>
      <selection pane="bottomRight" activeCell="C134" sqref="C134"/>
    </sheetView>
  </sheetViews>
  <sheetFormatPr defaultColWidth="7.75390625" defaultRowHeight="16.5" customHeight="1"/>
  <cols>
    <col min="1" max="1" width="4.125" style="246" customWidth="1"/>
    <col min="2" max="2" width="5.875" style="249" customWidth="1"/>
    <col min="3" max="3" width="38.75390625" style="248" bestFit="1" customWidth="1"/>
    <col min="4" max="9" width="12.875" style="246" customWidth="1"/>
    <col min="10" max="10" width="12.875" style="247" customWidth="1"/>
    <col min="11" max="13" width="12.875" style="246" customWidth="1"/>
    <col min="14" max="16384" width="7.75390625" style="246" customWidth="1"/>
  </cols>
  <sheetData>
    <row r="1" spans="1:13" ht="16.5" customHeight="1">
      <c r="A1" s="323" t="s">
        <v>469</v>
      </c>
      <c r="G1" s="322"/>
      <c r="H1" s="318"/>
      <c r="I1" s="318"/>
      <c r="J1" s="274"/>
      <c r="K1" s="318"/>
      <c r="L1" s="318"/>
      <c r="M1" s="318"/>
    </row>
    <row r="2" spans="1:12" ht="16.5" customHeight="1" thickBot="1">
      <c r="A2" s="1014" t="str">
        <f>HYPERLINK("#目次!A19","目次に戻る")</f>
        <v>目次に戻る</v>
      </c>
      <c r="B2" s="1014"/>
      <c r="C2" s="321"/>
      <c r="D2" s="320"/>
      <c r="E2" s="320"/>
      <c r="F2" s="319"/>
      <c r="G2" s="319"/>
      <c r="H2" s="319"/>
      <c r="I2" s="319"/>
      <c r="J2" s="266"/>
      <c r="K2" s="318"/>
      <c r="L2" s="317"/>
    </row>
    <row r="3" spans="1:14" s="247" customFormat="1" ht="16.5" customHeight="1">
      <c r="A3" s="1017" t="s">
        <v>468</v>
      </c>
      <c r="B3" s="1018"/>
      <c r="C3" s="1019"/>
      <c r="D3" s="1011" t="s">
        <v>467</v>
      </c>
      <c r="E3" s="1012"/>
      <c r="F3" s="1015" t="s">
        <v>466</v>
      </c>
      <c r="G3" s="1016"/>
      <c r="H3" s="1015" t="s">
        <v>465</v>
      </c>
      <c r="I3" s="1016"/>
      <c r="J3" s="1015" t="s">
        <v>464</v>
      </c>
      <c r="K3" s="1016"/>
      <c r="L3" s="1011" t="s">
        <v>463</v>
      </c>
      <c r="M3" s="1013"/>
      <c r="N3" s="1008" t="s">
        <v>462</v>
      </c>
    </row>
    <row r="4" spans="1:14" s="247" customFormat="1" ht="16.5" customHeight="1">
      <c r="A4" s="1020"/>
      <c r="B4" s="1020"/>
      <c r="C4" s="1021"/>
      <c r="D4" s="311" t="s">
        <v>461</v>
      </c>
      <c r="E4" s="316" t="s">
        <v>460</v>
      </c>
      <c r="F4" s="315" t="s">
        <v>461</v>
      </c>
      <c r="G4" s="313" t="s">
        <v>460</v>
      </c>
      <c r="H4" s="314" t="s">
        <v>461</v>
      </c>
      <c r="I4" s="313" t="s">
        <v>460</v>
      </c>
      <c r="J4" s="314" t="s">
        <v>461</v>
      </c>
      <c r="K4" s="313" t="s">
        <v>460</v>
      </c>
      <c r="L4" s="311" t="s">
        <v>461</v>
      </c>
      <c r="M4" s="312" t="s">
        <v>460</v>
      </c>
      <c r="N4" s="1009"/>
    </row>
    <row r="5" spans="1:14" s="301" customFormat="1" ht="16.5" customHeight="1">
      <c r="A5" s="1010" t="s">
        <v>459</v>
      </c>
      <c r="B5" s="1010"/>
      <c r="C5" s="310" t="s">
        <v>458</v>
      </c>
      <c r="D5" s="309">
        <v>18057</v>
      </c>
      <c r="E5" s="308">
        <v>111493</v>
      </c>
      <c r="F5" s="307">
        <v>16466</v>
      </c>
      <c r="G5" s="307">
        <v>117725</v>
      </c>
      <c r="H5" s="307">
        <v>15855</v>
      </c>
      <c r="I5" s="307">
        <v>120374</v>
      </c>
      <c r="J5" s="278">
        <v>15163</v>
      </c>
      <c r="K5" s="278">
        <v>122057</v>
      </c>
      <c r="L5" s="279">
        <v>13601</v>
      </c>
      <c r="M5" s="279">
        <v>117494</v>
      </c>
      <c r="N5" s="301" t="s">
        <v>457</v>
      </c>
    </row>
    <row r="6" spans="1:14" s="301" customFormat="1" ht="16.5" customHeight="1">
      <c r="A6" s="299" t="s">
        <v>456</v>
      </c>
      <c r="B6" s="282"/>
      <c r="C6" s="286" t="s">
        <v>455</v>
      </c>
      <c r="D6" s="280">
        <v>1</v>
      </c>
      <c r="E6" s="279">
        <v>3</v>
      </c>
      <c r="F6" s="278">
        <v>1</v>
      </c>
      <c r="G6" s="278">
        <v>7</v>
      </c>
      <c r="H6" s="278">
        <v>2</v>
      </c>
      <c r="I6" s="278">
        <v>5</v>
      </c>
      <c r="J6" s="278">
        <v>4</v>
      </c>
      <c r="K6" s="278">
        <v>326</v>
      </c>
      <c r="L6" s="279">
        <v>3</v>
      </c>
      <c r="M6" s="279">
        <v>292</v>
      </c>
      <c r="N6" s="275" t="s">
        <v>454</v>
      </c>
    </row>
    <row r="7" spans="1:14" s="285" customFormat="1" ht="16.5" customHeight="1">
      <c r="A7" s="301"/>
      <c r="B7" s="306" t="s">
        <v>452</v>
      </c>
      <c r="C7" s="297" t="s">
        <v>453</v>
      </c>
      <c r="D7" s="271">
        <v>1</v>
      </c>
      <c r="E7" s="270">
        <v>3</v>
      </c>
      <c r="F7" s="269">
        <v>1</v>
      </c>
      <c r="G7" s="269">
        <v>7</v>
      </c>
      <c r="H7" s="269">
        <v>2</v>
      </c>
      <c r="I7" s="269">
        <v>5</v>
      </c>
      <c r="J7" s="269">
        <v>4</v>
      </c>
      <c r="K7" s="269">
        <v>326</v>
      </c>
      <c r="L7" s="270">
        <v>3</v>
      </c>
      <c r="M7" s="270">
        <v>292</v>
      </c>
      <c r="N7" s="305" t="s">
        <v>452</v>
      </c>
    </row>
    <row r="8" spans="1:14" ht="16.5" customHeight="1">
      <c r="A8" s="299" t="s">
        <v>451</v>
      </c>
      <c r="B8" s="282"/>
      <c r="C8" s="281" t="s">
        <v>450</v>
      </c>
      <c r="D8" s="277" t="s">
        <v>353</v>
      </c>
      <c r="E8" s="277" t="s">
        <v>353</v>
      </c>
      <c r="F8" s="277" t="s">
        <v>353</v>
      </c>
      <c r="G8" s="277" t="s">
        <v>353</v>
      </c>
      <c r="H8" s="277" t="s">
        <v>353</v>
      </c>
      <c r="I8" s="277" t="s">
        <v>353</v>
      </c>
      <c r="J8" s="277" t="s">
        <v>353</v>
      </c>
      <c r="K8" s="277" t="s">
        <v>353</v>
      </c>
      <c r="L8" s="277" t="s">
        <v>353</v>
      </c>
      <c r="M8" s="277" t="s">
        <v>353</v>
      </c>
      <c r="N8" s="275" t="s">
        <v>449</v>
      </c>
    </row>
    <row r="9" spans="1:14" ht="16.5" customHeight="1">
      <c r="A9" s="301"/>
      <c r="B9" s="303" t="s">
        <v>447</v>
      </c>
      <c r="C9" s="304" t="s">
        <v>448</v>
      </c>
      <c r="D9" s="268" t="s">
        <v>353</v>
      </c>
      <c r="E9" s="268" t="s">
        <v>353</v>
      </c>
      <c r="F9" s="268" t="s">
        <v>353</v>
      </c>
      <c r="G9" s="268" t="s">
        <v>353</v>
      </c>
      <c r="H9" s="268" t="s">
        <v>353</v>
      </c>
      <c r="I9" s="268" t="s">
        <v>353</v>
      </c>
      <c r="J9" s="268" t="s">
        <v>353</v>
      </c>
      <c r="K9" s="268" t="s">
        <v>353</v>
      </c>
      <c r="L9" s="268" t="s">
        <v>353</v>
      </c>
      <c r="M9" s="268" t="s">
        <v>353</v>
      </c>
      <c r="N9" s="302" t="s">
        <v>447</v>
      </c>
    </row>
    <row r="10" spans="1:14" s="285" customFormat="1" ht="16.5" customHeight="1">
      <c r="A10" s="299" t="s">
        <v>446</v>
      </c>
      <c r="B10" s="282"/>
      <c r="C10" s="286" t="s">
        <v>445</v>
      </c>
      <c r="D10" s="277" t="s">
        <v>353</v>
      </c>
      <c r="E10" s="277" t="s">
        <v>353</v>
      </c>
      <c r="F10" s="277" t="s">
        <v>353</v>
      </c>
      <c r="G10" s="277" t="s">
        <v>353</v>
      </c>
      <c r="H10" s="277" t="s">
        <v>353</v>
      </c>
      <c r="I10" s="277" t="s">
        <v>353</v>
      </c>
      <c r="J10" s="277" t="s">
        <v>353</v>
      </c>
      <c r="K10" s="277" t="s">
        <v>353</v>
      </c>
      <c r="L10" s="277" t="s">
        <v>353</v>
      </c>
      <c r="M10" s="277" t="s">
        <v>353</v>
      </c>
      <c r="N10" s="275" t="s">
        <v>444</v>
      </c>
    </row>
    <row r="11" spans="1:14" ht="16.5" customHeight="1">
      <c r="A11" s="301"/>
      <c r="B11" s="303" t="s">
        <v>442</v>
      </c>
      <c r="C11" s="297" t="s">
        <v>443</v>
      </c>
      <c r="D11" s="268" t="s">
        <v>353</v>
      </c>
      <c r="E11" s="268" t="s">
        <v>353</v>
      </c>
      <c r="F11" s="268" t="s">
        <v>353</v>
      </c>
      <c r="G11" s="268" t="s">
        <v>353</v>
      </c>
      <c r="H11" s="268" t="s">
        <v>353</v>
      </c>
      <c r="I11" s="268" t="s">
        <v>353</v>
      </c>
      <c r="J11" s="268" t="s">
        <v>353</v>
      </c>
      <c r="K11" s="268" t="s">
        <v>353</v>
      </c>
      <c r="L11" s="268" t="s">
        <v>353</v>
      </c>
      <c r="M11" s="268" t="s">
        <v>353</v>
      </c>
      <c r="N11" s="302" t="s">
        <v>442</v>
      </c>
    </row>
    <row r="12" spans="1:14" ht="16.5" customHeight="1">
      <c r="A12" s="247"/>
      <c r="B12" s="273" t="s">
        <v>440</v>
      </c>
      <c r="C12" s="298" t="s">
        <v>441</v>
      </c>
      <c r="D12" s="268" t="s">
        <v>353</v>
      </c>
      <c r="E12" s="268" t="s">
        <v>353</v>
      </c>
      <c r="F12" s="268" t="s">
        <v>353</v>
      </c>
      <c r="G12" s="268" t="s">
        <v>353</v>
      </c>
      <c r="H12" s="268" t="s">
        <v>353</v>
      </c>
      <c r="I12" s="268" t="s">
        <v>353</v>
      </c>
      <c r="J12" s="268" t="s">
        <v>353</v>
      </c>
      <c r="K12" s="268" t="s">
        <v>353</v>
      </c>
      <c r="L12" s="268" t="s">
        <v>353</v>
      </c>
      <c r="M12" s="268" t="s">
        <v>353</v>
      </c>
      <c r="N12" s="250" t="s">
        <v>440</v>
      </c>
    </row>
    <row r="13" spans="1:14" s="285" customFormat="1" ht="16.5" customHeight="1">
      <c r="A13" s="299" t="s">
        <v>439</v>
      </c>
      <c r="B13" s="282"/>
      <c r="C13" s="281" t="s">
        <v>438</v>
      </c>
      <c r="D13" s="280">
        <v>3</v>
      </c>
      <c r="E13" s="279">
        <v>15</v>
      </c>
      <c r="F13" s="278">
        <v>2</v>
      </c>
      <c r="G13" s="278">
        <v>14</v>
      </c>
      <c r="H13" s="278">
        <v>1</v>
      </c>
      <c r="I13" s="278">
        <v>7</v>
      </c>
      <c r="J13" s="278">
        <v>1</v>
      </c>
      <c r="K13" s="278">
        <v>6</v>
      </c>
      <c r="L13" s="279">
        <v>1</v>
      </c>
      <c r="M13" s="279">
        <v>6</v>
      </c>
      <c r="N13" s="275" t="s">
        <v>437</v>
      </c>
    </row>
    <row r="14" spans="1:14" ht="16.5" customHeight="1">
      <c r="A14" s="247"/>
      <c r="B14" s="273" t="s">
        <v>435</v>
      </c>
      <c r="C14" s="297" t="s">
        <v>436</v>
      </c>
      <c r="D14" s="271">
        <v>3</v>
      </c>
      <c r="E14" s="270">
        <v>15</v>
      </c>
      <c r="F14" s="269">
        <v>2</v>
      </c>
      <c r="G14" s="269">
        <v>14</v>
      </c>
      <c r="H14" s="269">
        <v>1</v>
      </c>
      <c r="I14" s="269">
        <v>7</v>
      </c>
      <c r="J14" s="269">
        <v>1</v>
      </c>
      <c r="K14" s="269">
        <v>6</v>
      </c>
      <c r="L14" s="270">
        <v>1</v>
      </c>
      <c r="M14" s="270">
        <v>6</v>
      </c>
      <c r="N14" s="250" t="s">
        <v>435</v>
      </c>
    </row>
    <row r="15" spans="1:14" ht="16.5" customHeight="1">
      <c r="A15" s="299" t="s">
        <v>434</v>
      </c>
      <c r="B15" s="282"/>
      <c r="C15" s="286" t="s">
        <v>433</v>
      </c>
      <c r="D15" s="280">
        <v>1208</v>
      </c>
      <c r="E15" s="279">
        <v>8388</v>
      </c>
      <c r="F15" s="278">
        <v>1179</v>
      </c>
      <c r="G15" s="278">
        <v>8814</v>
      </c>
      <c r="H15" s="278">
        <v>1135</v>
      </c>
      <c r="I15" s="278">
        <v>9194</v>
      </c>
      <c r="J15" s="278">
        <v>1036</v>
      </c>
      <c r="K15" s="278">
        <v>9410</v>
      </c>
      <c r="L15" s="279">
        <v>894</v>
      </c>
      <c r="M15" s="279">
        <v>8458</v>
      </c>
      <c r="N15" s="275" t="s">
        <v>432</v>
      </c>
    </row>
    <row r="16" spans="1:14" ht="16.5" customHeight="1">
      <c r="A16" s="301"/>
      <c r="B16" s="273" t="s">
        <v>430</v>
      </c>
      <c r="C16" s="297" t="s">
        <v>431</v>
      </c>
      <c r="D16" s="271">
        <v>433</v>
      </c>
      <c r="E16" s="270">
        <v>2932</v>
      </c>
      <c r="F16" s="269">
        <v>410</v>
      </c>
      <c r="G16" s="269">
        <v>3087</v>
      </c>
      <c r="H16" s="269">
        <v>397</v>
      </c>
      <c r="I16" s="269">
        <v>3468</v>
      </c>
      <c r="J16" s="269">
        <v>363</v>
      </c>
      <c r="K16" s="269">
        <v>3353</v>
      </c>
      <c r="L16" s="270">
        <v>307</v>
      </c>
      <c r="M16" s="270">
        <v>3398</v>
      </c>
      <c r="N16" s="250" t="s">
        <v>430</v>
      </c>
    </row>
    <row r="17" spans="1:14" s="285" customFormat="1" ht="16.5" customHeight="1">
      <c r="A17" s="247"/>
      <c r="B17" s="273" t="s">
        <v>428</v>
      </c>
      <c r="C17" s="298" t="s">
        <v>429</v>
      </c>
      <c r="D17" s="271">
        <v>490</v>
      </c>
      <c r="E17" s="270">
        <v>3012</v>
      </c>
      <c r="F17" s="269">
        <v>485</v>
      </c>
      <c r="G17" s="269">
        <v>3165</v>
      </c>
      <c r="H17" s="269">
        <v>459</v>
      </c>
      <c r="I17" s="269">
        <v>2939</v>
      </c>
      <c r="J17" s="269">
        <v>404</v>
      </c>
      <c r="K17" s="269">
        <v>3195</v>
      </c>
      <c r="L17" s="270">
        <v>340</v>
      </c>
      <c r="M17" s="270">
        <v>2630</v>
      </c>
      <c r="N17" s="250" t="s">
        <v>428</v>
      </c>
    </row>
    <row r="18" spans="1:14" ht="16.5" customHeight="1">
      <c r="A18" s="247"/>
      <c r="B18" s="273" t="s">
        <v>426</v>
      </c>
      <c r="C18" s="297" t="s">
        <v>427</v>
      </c>
      <c r="D18" s="271">
        <v>285</v>
      </c>
      <c r="E18" s="270">
        <v>2444</v>
      </c>
      <c r="F18" s="269">
        <v>284</v>
      </c>
      <c r="G18" s="269">
        <v>2562</v>
      </c>
      <c r="H18" s="269">
        <v>279</v>
      </c>
      <c r="I18" s="269">
        <v>2787</v>
      </c>
      <c r="J18" s="269">
        <v>269</v>
      </c>
      <c r="K18" s="269">
        <v>2862</v>
      </c>
      <c r="L18" s="270">
        <v>247</v>
      </c>
      <c r="M18" s="270">
        <v>2430</v>
      </c>
      <c r="N18" s="250" t="s">
        <v>426</v>
      </c>
    </row>
    <row r="19" spans="1:14" ht="16.5" customHeight="1">
      <c r="A19" s="299" t="s">
        <v>425</v>
      </c>
      <c r="B19" s="282"/>
      <c r="C19" s="281" t="s">
        <v>424</v>
      </c>
      <c r="D19" s="280">
        <v>1202</v>
      </c>
      <c r="E19" s="279">
        <v>11043</v>
      </c>
      <c r="F19" s="278">
        <v>1096</v>
      </c>
      <c r="G19" s="278">
        <v>10196</v>
      </c>
      <c r="H19" s="278">
        <v>930</v>
      </c>
      <c r="I19" s="278">
        <v>9729</v>
      </c>
      <c r="J19" s="278">
        <v>732</v>
      </c>
      <c r="K19" s="278">
        <v>8128</v>
      </c>
      <c r="L19" s="279">
        <v>569</v>
      </c>
      <c r="M19" s="279">
        <v>8151</v>
      </c>
      <c r="N19" s="275" t="s">
        <v>423</v>
      </c>
    </row>
    <row r="20" spans="1:14" ht="16.5" customHeight="1">
      <c r="A20" s="301"/>
      <c r="B20" s="273" t="s">
        <v>421</v>
      </c>
      <c r="C20" s="298" t="s">
        <v>422</v>
      </c>
      <c r="D20" s="271">
        <v>94</v>
      </c>
      <c r="E20" s="270">
        <v>1532</v>
      </c>
      <c r="F20" s="269">
        <v>94</v>
      </c>
      <c r="G20" s="269">
        <v>1284</v>
      </c>
      <c r="H20" s="269">
        <v>81</v>
      </c>
      <c r="I20" s="269">
        <v>1235</v>
      </c>
      <c r="J20" s="269">
        <v>58</v>
      </c>
      <c r="K20" s="269">
        <v>1089</v>
      </c>
      <c r="L20" s="270">
        <v>48</v>
      </c>
      <c r="M20" s="270">
        <v>881</v>
      </c>
      <c r="N20" s="250" t="s">
        <v>421</v>
      </c>
    </row>
    <row r="21" spans="1:14" ht="16.5" customHeight="1">
      <c r="A21" s="247"/>
      <c r="B21" s="273">
        <v>10</v>
      </c>
      <c r="C21" s="297" t="s">
        <v>420</v>
      </c>
      <c r="D21" s="271">
        <v>7</v>
      </c>
      <c r="E21" s="270">
        <v>53</v>
      </c>
      <c r="F21" s="269">
        <v>8</v>
      </c>
      <c r="G21" s="269">
        <v>57</v>
      </c>
      <c r="H21" s="269">
        <v>9</v>
      </c>
      <c r="I21" s="269">
        <v>62</v>
      </c>
      <c r="J21" s="269">
        <v>7</v>
      </c>
      <c r="K21" s="269">
        <v>40</v>
      </c>
      <c r="L21" s="270">
        <v>6</v>
      </c>
      <c r="M21" s="270">
        <v>28</v>
      </c>
      <c r="N21" s="250">
        <v>10</v>
      </c>
    </row>
    <row r="22" spans="1:14" ht="16.5" customHeight="1">
      <c r="A22" s="247"/>
      <c r="B22" s="273">
        <v>11</v>
      </c>
      <c r="C22" s="297" t="s">
        <v>419</v>
      </c>
      <c r="D22" s="271">
        <v>30</v>
      </c>
      <c r="E22" s="270">
        <v>86</v>
      </c>
      <c r="F22" s="269">
        <v>21</v>
      </c>
      <c r="G22" s="269">
        <v>87</v>
      </c>
      <c r="H22" s="269">
        <v>19</v>
      </c>
      <c r="I22" s="269">
        <v>142</v>
      </c>
      <c r="J22" s="269">
        <v>10</v>
      </c>
      <c r="K22" s="269">
        <v>72</v>
      </c>
      <c r="L22" s="270">
        <v>10</v>
      </c>
      <c r="M22" s="270">
        <v>60</v>
      </c>
      <c r="N22" s="250">
        <v>11</v>
      </c>
    </row>
    <row r="23" spans="1:14" s="285" customFormat="1" ht="16.5" customHeight="1">
      <c r="A23" s="247"/>
      <c r="B23" s="273">
        <v>12</v>
      </c>
      <c r="C23" s="297" t="s">
        <v>418</v>
      </c>
      <c r="D23" s="271">
        <v>161</v>
      </c>
      <c r="E23" s="270">
        <v>1535</v>
      </c>
      <c r="F23" s="269">
        <v>144</v>
      </c>
      <c r="G23" s="269">
        <v>1350</v>
      </c>
      <c r="H23" s="269">
        <v>121</v>
      </c>
      <c r="I23" s="269">
        <v>950</v>
      </c>
      <c r="J23" s="269">
        <v>90</v>
      </c>
      <c r="K23" s="269">
        <v>828</v>
      </c>
      <c r="L23" s="270">
        <v>73</v>
      </c>
      <c r="M23" s="270">
        <v>636</v>
      </c>
      <c r="N23" s="250">
        <v>12</v>
      </c>
    </row>
    <row r="24" spans="1:14" ht="16.5" customHeight="1">
      <c r="A24" s="301"/>
      <c r="B24" s="273">
        <v>13</v>
      </c>
      <c r="C24" s="297" t="s">
        <v>417</v>
      </c>
      <c r="D24" s="271">
        <v>8</v>
      </c>
      <c r="E24" s="270">
        <v>30</v>
      </c>
      <c r="F24" s="269">
        <v>7</v>
      </c>
      <c r="G24" s="269">
        <v>20</v>
      </c>
      <c r="H24" s="269">
        <v>5</v>
      </c>
      <c r="I24" s="269">
        <v>30</v>
      </c>
      <c r="J24" s="269">
        <v>4</v>
      </c>
      <c r="K24" s="269">
        <v>21</v>
      </c>
      <c r="L24" s="270">
        <v>5</v>
      </c>
      <c r="M24" s="270">
        <v>27</v>
      </c>
      <c r="N24" s="250">
        <v>13</v>
      </c>
    </row>
    <row r="25" spans="1:14" ht="16.5" customHeight="1">
      <c r="A25" s="247"/>
      <c r="B25" s="273">
        <v>14</v>
      </c>
      <c r="C25" s="298" t="s">
        <v>416</v>
      </c>
      <c r="D25" s="271">
        <v>85</v>
      </c>
      <c r="E25" s="270">
        <v>536</v>
      </c>
      <c r="F25" s="269">
        <v>76</v>
      </c>
      <c r="G25" s="269">
        <v>417</v>
      </c>
      <c r="H25" s="269">
        <v>49</v>
      </c>
      <c r="I25" s="269">
        <v>217</v>
      </c>
      <c r="J25" s="269">
        <v>33</v>
      </c>
      <c r="K25" s="269">
        <v>211</v>
      </c>
      <c r="L25" s="270">
        <v>28</v>
      </c>
      <c r="M25" s="270">
        <v>96</v>
      </c>
      <c r="N25" s="250">
        <v>14</v>
      </c>
    </row>
    <row r="26" spans="1:14" ht="16.5" customHeight="1">
      <c r="A26" s="247"/>
      <c r="B26" s="273">
        <v>15</v>
      </c>
      <c r="C26" s="297" t="s">
        <v>415</v>
      </c>
      <c r="D26" s="271">
        <v>43</v>
      </c>
      <c r="E26" s="270">
        <v>346</v>
      </c>
      <c r="F26" s="269">
        <v>35</v>
      </c>
      <c r="G26" s="269">
        <v>303</v>
      </c>
      <c r="H26" s="269">
        <v>30</v>
      </c>
      <c r="I26" s="269">
        <v>270</v>
      </c>
      <c r="J26" s="269">
        <v>21</v>
      </c>
      <c r="K26" s="269">
        <v>137</v>
      </c>
      <c r="L26" s="270">
        <v>20</v>
      </c>
      <c r="M26" s="270">
        <v>144</v>
      </c>
      <c r="N26" s="250">
        <v>15</v>
      </c>
    </row>
    <row r="27" spans="1:14" ht="16.5" customHeight="1">
      <c r="A27" s="247"/>
      <c r="B27" s="273">
        <v>16</v>
      </c>
      <c r="C27" s="298" t="s">
        <v>414</v>
      </c>
      <c r="D27" s="271">
        <v>256</v>
      </c>
      <c r="E27" s="270">
        <v>1432</v>
      </c>
      <c r="F27" s="269">
        <v>262</v>
      </c>
      <c r="G27" s="269">
        <v>1573</v>
      </c>
      <c r="H27" s="269">
        <v>223</v>
      </c>
      <c r="I27" s="269">
        <v>1391</v>
      </c>
      <c r="J27" s="269">
        <v>180</v>
      </c>
      <c r="K27" s="269">
        <v>1305</v>
      </c>
      <c r="L27" s="270">
        <v>124</v>
      </c>
      <c r="M27" s="270">
        <v>835</v>
      </c>
      <c r="N27" s="250">
        <v>16</v>
      </c>
    </row>
    <row r="28" spans="1:14" s="285" customFormat="1" ht="16.5" customHeight="1">
      <c r="A28" s="247"/>
      <c r="B28" s="273">
        <v>17</v>
      </c>
      <c r="C28" s="297" t="s">
        <v>413</v>
      </c>
      <c r="D28" s="271">
        <v>33</v>
      </c>
      <c r="E28" s="270">
        <v>553</v>
      </c>
      <c r="F28" s="269">
        <v>23</v>
      </c>
      <c r="G28" s="269">
        <v>435</v>
      </c>
      <c r="H28" s="269">
        <v>19</v>
      </c>
      <c r="I28" s="269">
        <v>479</v>
      </c>
      <c r="J28" s="269">
        <v>13</v>
      </c>
      <c r="K28" s="269">
        <v>285</v>
      </c>
      <c r="L28" s="270">
        <v>15</v>
      </c>
      <c r="M28" s="270">
        <v>262</v>
      </c>
      <c r="N28" s="250">
        <v>17</v>
      </c>
    </row>
    <row r="29" spans="1:14" ht="16.5" customHeight="1">
      <c r="A29" s="247"/>
      <c r="B29" s="273">
        <v>18</v>
      </c>
      <c r="C29" s="298" t="s">
        <v>412</v>
      </c>
      <c r="D29" s="271">
        <v>2</v>
      </c>
      <c r="E29" s="270">
        <v>9</v>
      </c>
      <c r="F29" s="269">
        <v>1</v>
      </c>
      <c r="G29" s="269">
        <v>3</v>
      </c>
      <c r="H29" s="269">
        <v>1</v>
      </c>
      <c r="I29" s="269">
        <v>3</v>
      </c>
      <c r="J29" s="269">
        <v>2</v>
      </c>
      <c r="K29" s="269">
        <v>5</v>
      </c>
      <c r="L29" s="267" t="s">
        <v>353</v>
      </c>
      <c r="M29" s="267" t="s">
        <v>353</v>
      </c>
      <c r="N29" s="250">
        <v>18</v>
      </c>
    </row>
    <row r="30" spans="1:14" ht="16.5" customHeight="1">
      <c r="A30" s="301"/>
      <c r="B30" s="273">
        <v>19</v>
      </c>
      <c r="C30" s="298" t="s">
        <v>411</v>
      </c>
      <c r="D30" s="271">
        <v>30</v>
      </c>
      <c r="E30" s="270">
        <v>202</v>
      </c>
      <c r="F30" s="269">
        <v>22</v>
      </c>
      <c r="G30" s="269">
        <v>145</v>
      </c>
      <c r="H30" s="269">
        <v>19</v>
      </c>
      <c r="I30" s="269">
        <v>327</v>
      </c>
      <c r="J30" s="269">
        <v>16</v>
      </c>
      <c r="K30" s="269">
        <v>175</v>
      </c>
      <c r="L30" s="270">
        <v>10</v>
      </c>
      <c r="M30" s="270">
        <v>71</v>
      </c>
      <c r="N30" s="250">
        <v>19</v>
      </c>
    </row>
    <row r="31" spans="1:14" ht="16.5" customHeight="1">
      <c r="A31" s="247"/>
      <c r="B31" s="273">
        <v>20</v>
      </c>
      <c r="C31" s="297" t="s">
        <v>410</v>
      </c>
      <c r="D31" s="271">
        <v>8</v>
      </c>
      <c r="E31" s="270">
        <v>63</v>
      </c>
      <c r="F31" s="269">
        <v>8</v>
      </c>
      <c r="G31" s="269">
        <v>66</v>
      </c>
      <c r="H31" s="269">
        <v>3</v>
      </c>
      <c r="I31" s="269">
        <v>20</v>
      </c>
      <c r="J31" s="269">
        <v>2</v>
      </c>
      <c r="K31" s="269">
        <v>18</v>
      </c>
      <c r="L31" s="270">
        <v>2</v>
      </c>
      <c r="M31" s="270">
        <v>18</v>
      </c>
      <c r="N31" s="250">
        <v>20</v>
      </c>
    </row>
    <row r="32" spans="1:14" ht="16.5" customHeight="1">
      <c r="A32" s="247"/>
      <c r="B32" s="273">
        <v>21</v>
      </c>
      <c r="C32" s="297" t="s">
        <v>409</v>
      </c>
      <c r="D32" s="271">
        <v>14</v>
      </c>
      <c r="E32" s="270">
        <v>42</v>
      </c>
      <c r="F32" s="269">
        <v>11</v>
      </c>
      <c r="G32" s="269">
        <v>32</v>
      </c>
      <c r="H32" s="269">
        <v>7</v>
      </c>
      <c r="I32" s="269">
        <v>20</v>
      </c>
      <c r="J32" s="269">
        <v>6</v>
      </c>
      <c r="K32" s="269">
        <v>18</v>
      </c>
      <c r="L32" s="270">
        <v>5</v>
      </c>
      <c r="M32" s="270">
        <v>24</v>
      </c>
      <c r="N32" s="250">
        <v>21</v>
      </c>
    </row>
    <row r="33" spans="1:14" ht="16.5" customHeight="1">
      <c r="A33" s="247"/>
      <c r="B33" s="273">
        <v>22</v>
      </c>
      <c r="C33" s="297" t="s">
        <v>408</v>
      </c>
      <c r="D33" s="271">
        <v>15</v>
      </c>
      <c r="E33" s="270">
        <v>210</v>
      </c>
      <c r="F33" s="269">
        <v>15</v>
      </c>
      <c r="G33" s="269">
        <v>141</v>
      </c>
      <c r="H33" s="269">
        <v>8</v>
      </c>
      <c r="I33" s="269">
        <v>103</v>
      </c>
      <c r="J33" s="269">
        <v>13</v>
      </c>
      <c r="K33" s="269">
        <v>151</v>
      </c>
      <c r="L33" s="270">
        <v>12</v>
      </c>
      <c r="M33" s="270">
        <v>497</v>
      </c>
      <c r="N33" s="250">
        <v>22</v>
      </c>
    </row>
    <row r="34" spans="1:14" ht="16.5" customHeight="1">
      <c r="A34" s="247"/>
      <c r="B34" s="273">
        <v>23</v>
      </c>
      <c r="C34" s="298" t="s">
        <v>407</v>
      </c>
      <c r="D34" s="291" t="s">
        <v>353</v>
      </c>
      <c r="E34" s="267" t="s">
        <v>353</v>
      </c>
      <c r="F34" s="267" t="s">
        <v>353</v>
      </c>
      <c r="G34" s="267" t="s">
        <v>353</v>
      </c>
      <c r="H34" s="269">
        <v>1</v>
      </c>
      <c r="I34" s="269">
        <v>6</v>
      </c>
      <c r="J34" s="268" t="s">
        <v>353</v>
      </c>
      <c r="K34" s="268" t="s">
        <v>353</v>
      </c>
      <c r="L34" s="267">
        <v>1</v>
      </c>
      <c r="M34" s="267">
        <v>3</v>
      </c>
      <c r="N34" s="250">
        <v>23</v>
      </c>
    </row>
    <row r="35" spans="1:14" ht="16.5" customHeight="1">
      <c r="A35" s="301"/>
      <c r="B35" s="273">
        <v>24</v>
      </c>
      <c r="C35" s="298" t="s">
        <v>406</v>
      </c>
      <c r="D35" s="271">
        <v>7</v>
      </c>
      <c r="E35" s="270">
        <v>85</v>
      </c>
      <c r="F35" s="269">
        <v>6</v>
      </c>
      <c r="G35" s="269">
        <v>72</v>
      </c>
      <c r="H35" s="269">
        <v>7</v>
      </c>
      <c r="I35" s="269">
        <v>117</v>
      </c>
      <c r="J35" s="269">
        <v>5</v>
      </c>
      <c r="K35" s="269">
        <v>80</v>
      </c>
      <c r="L35" s="270">
        <v>7</v>
      </c>
      <c r="M35" s="270">
        <v>144</v>
      </c>
      <c r="N35" s="250">
        <v>24</v>
      </c>
    </row>
    <row r="36" spans="1:14" ht="16.5" customHeight="1">
      <c r="A36" s="247"/>
      <c r="B36" s="273">
        <v>25</v>
      </c>
      <c r="C36" s="297" t="s">
        <v>405</v>
      </c>
      <c r="D36" s="271">
        <v>95</v>
      </c>
      <c r="E36" s="270">
        <v>600</v>
      </c>
      <c r="F36" s="269">
        <v>75</v>
      </c>
      <c r="G36" s="269">
        <v>494</v>
      </c>
      <c r="H36" s="269">
        <v>57</v>
      </c>
      <c r="I36" s="269">
        <v>405</v>
      </c>
      <c r="J36" s="269">
        <v>52</v>
      </c>
      <c r="K36" s="269">
        <v>384</v>
      </c>
      <c r="L36" s="270">
        <v>39</v>
      </c>
      <c r="M36" s="270">
        <v>587</v>
      </c>
      <c r="N36" s="250">
        <v>25</v>
      </c>
    </row>
    <row r="37" spans="1:14" ht="16.5" customHeight="1">
      <c r="A37" s="247"/>
      <c r="B37" s="273">
        <v>26</v>
      </c>
      <c r="C37" s="297" t="s">
        <v>404</v>
      </c>
      <c r="D37" s="271">
        <v>45</v>
      </c>
      <c r="E37" s="270">
        <v>453</v>
      </c>
      <c r="F37" s="269">
        <v>48</v>
      </c>
      <c r="G37" s="269">
        <v>659</v>
      </c>
      <c r="H37" s="269">
        <v>49</v>
      </c>
      <c r="I37" s="269">
        <v>1389</v>
      </c>
      <c r="J37" s="269">
        <v>41</v>
      </c>
      <c r="K37" s="269">
        <v>899</v>
      </c>
      <c r="L37" s="270">
        <v>30</v>
      </c>
      <c r="M37" s="270">
        <v>459</v>
      </c>
      <c r="N37" s="250">
        <v>26</v>
      </c>
    </row>
    <row r="38" spans="1:14" ht="16.5" customHeight="1">
      <c r="A38" s="247"/>
      <c r="B38" s="273">
        <v>27</v>
      </c>
      <c r="C38" s="297" t="s">
        <v>403</v>
      </c>
      <c r="D38" s="271">
        <v>53</v>
      </c>
      <c r="E38" s="270">
        <v>934</v>
      </c>
      <c r="F38" s="269">
        <v>52</v>
      </c>
      <c r="G38" s="269">
        <v>993</v>
      </c>
      <c r="H38" s="269">
        <v>39</v>
      </c>
      <c r="I38" s="269">
        <v>551</v>
      </c>
      <c r="J38" s="269">
        <v>34</v>
      </c>
      <c r="K38" s="269">
        <v>508</v>
      </c>
      <c r="L38" s="270">
        <v>28</v>
      </c>
      <c r="M38" s="270">
        <v>1003</v>
      </c>
      <c r="N38" s="250">
        <v>27</v>
      </c>
    </row>
    <row r="39" spans="1:14" ht="16.5" customHeight="1">
      <c r="A39" s="247"/>
      <c r="B39" s="273">
        <v>28</v>
      </c>
      <c r="C39" s="298" t="s">
        <v>402</v>
      </c>
      <c r="D39" s="271">
        <v>20</v>
      </c>
      <c r="E39" s="270">
        <v>319</v>
      </c>
      <c r="F39" s="269">
        <v>20</v>
      </c>
      <c r="G39" s="269">
        <v>339</v>
      </c>
      <c r="H39" s="269">
        <v>15</v>
      </c>
      <c r="I39" s="269">
        <v>188</v>
      </c>
      <c r="J39" s="269">
        <v>10</v>
      </c>
      <c r="K39" s="269">
        <v>582</v>
      </c>
      <c r="L39" s="270">
        <v>6</v>
      </c>
      <c r="M39" s="270">
        <v>733</v>
      </c>
      <c r="N39" s="250">
        <v>28</v>
      </c>
    </row>
    <row r="40" spans="1:14" ht="16.5" customHeight="1">
      <c r="A40" s="247"/>
      <c r="B40" s="273">
        <v>29</v>
      </c>
      <c r="C40" s="298" t="s">
        <v>401</v>
      </c>
      <c r="D40" s="271">
        <v>27</v>
      </c>
      <c r="E40" s="270">
        <v>397</v>
      </c>
      <c r="F40" s="269">
        <v>27</v>
      </c>
      <c r="G40" s="269">
        <v>422</v>
      </c>
      <c r="H40" s="269">
        <v>20</v>
      </c>
      <c r="I40" s="269">
        <v>234</v>
      </c>
      <c r="J40" s="269">
        <v>20</v>
      </c>
      <c r="K40" s="269">
        <v>243</v>
      </c>
      <c r="L40" s="270">
        <v>13</v>
      </c>
      <c r="M40" s="270">
        <v>164</v>
      </c>
      <c r="N40" s="250">
        <v>29</v>
      </c>
    </row>
    <row r="41" spans="1:14" ht="16.5" customHeight="1">
      <c r="A41" s="247"/>
      <c r="B41" s="273">
        <v>30</v>
      </c>
      <c r="C41" s="297" t="s">
        <v>400</v>
      </c>
      <c r="D41" s="271">
        <v>6</v>
      </c>
      <c r="E41" s="270">
        <v>624</v>
      </c>
      <c r="F41" s="269">
        <v>5</v>
      </c>
      <c r="G41" s="269">
        <v>518</v>
      </c>
      <c r="H41" s="269">
        <v>8</v>
      </c>
      <c r="I41" s="269">
        <v>737</v>
      </c>
      <c r="J41" s="269">
        <v>9</v>
      </c>
      <c r="K41" s="269">
        <v>490</v>
      </c>
      <c r="L41" s="270">
        <v>8</v>
      </c>
      <c r="M41" s="270">
        <v>927</v>
      </c>
      <c r="N41" s="250">
        <v>30</v>
      </c>
    </row>
    <row r="42" spans="1:14" ht="16.5" customHeight="1">
      <c r="A42" s="247"/>
      <c r="B42" s="273">
        <v>31</v>
      </c>
      <c r="C42" s="298" t="s">
        <v>399</v>
      </c>
      <c r="D42" s="271">
        <v>77</v>
      </c>
      <c r="E42" s="270">
        <v>537</v>
      </c>
      <c r="F42" s="269">
        <v>57</v>
      </c>
      <c r="G42" s="269">
        <v>379</v>
      </c>
      <c r="H42" s="269">
        <v>51</v>
      </c>
      <c r="I42" s="269">
        <v>378</v>
      </c>
      <c r="J42" s="269">
        <v>35</v>
      </c>
      <c r="K42" s="269">
        <v>259</v>
      </c>
      <c r="L42" s="270">
        <v>28</v>
      </c>
      <c r="M42" s="270">
        <v>261</v>
      </c>
      <c r="N42" s="250">
        <v>31</v>
      </c>
    </row>
    <row r="43" spans="1:14" ht="16.5" customHeight="1">
      <c r="A43" s="247"/>
      <c r="B43" s="273">
        <v>32</v>
      </c>
      <c r="C43" s="297" t="s">
        <v>398</v>
      </c>
      <c r="D43" s="271">
        <v>86</v>
      </c>
      <c r="E43" s="270">
        <v>465</v>
      </c>
      <c r="F43" s="269">
        <v>79</v>
      </c>
      <c r="G43" s="269">
        <v>407</v>
      </c>
      <c r="H43" s="269">
        <v>89</v>
      </c>
      <c r="I43" s="269">
        <v>475</v>
      </c>
      <c r="J43" s="269">
        <v>71</v>
      </c>
      <c r="K43" s="269">
        <v>328</v>
      </c>
      <c r="L43" s="270">
        <v>51</v>
      </c>
      <c r="M43" s="270">
        <v>291</v>
      </c>
      <c r="N43" s="250">
        <v>32</v>
      </c>
    </row>
    <row r="44" spans="1:14" ht="16.5" customHeight="1">
      <c r="A44" s="299" t="s">
        <v>397</v>
      </c>
      <c r="B44" s="282"/>
      <c r="C44" s="286" t="s">
        <v>396</v>
      </c>
      <c r="D44" s="280">
        <v>6</v>
      </c>
      <c r="E44" s="279">
        <v>251</v>
      </c>
      <c r="F44" s="278">
        <v>4</v>
      </c>
      <c r="G44" s="278">
        <v>246</v>
      </c>
      <c r="H44" s="278">
        <v>7</v>
      </c>
      <c r="I44" s="278">
        <v>472</v>
      </c>
      <c r="J44" s="278">
        <v>7</v>
      </c>
      <c r="K44" s="278">
        <v>465</v>
      </c>
      <c r="L44" s="279">
        <v>6</v>
      </c>
      <c r="M44" s="279">
        <v>183</v>
      </c>
      <c r="N44" s="275" t="s">
        <v>395</v>
      </c>
    </row>
    <row r="45" spans="1:14" ht="16.5" customHeight="1">
      <c r="A45" s="247"/>
      <c r="B45" s="273">
        <v>33</v>
      </c>
      <c r="C45" s="297" t="s">
        <v>394</v>
      </c>
      <c r="D45" s="271">
        <v>2</v>
      </c>
      <c r="E45" s="270">
        <v>5</v>
      </c>
      <c r="F45" s="269">
        <v>1</v>
      </c>
      <c r="G45" s="269">
        <v>3</v>
      </c>
      <c r="H45" s="269">
        <v>2</v>
      </c>
      <c r="I45" s="269">
        <v>51</v>
      </c>
      <c r="J45" s="269">
        <v>1</v>
      </c>
      <c r="K45" s="269">
        <v>5</v>
      </c>
      <c r="L45" s="270">
        <v>3</v>
      </c>
      <c r="M45" s="270">
        <v>91</v>
      </c>
      <c r="N45" s="250">
        <v>33</v>
      </c>
    </row>
    <row r="46" spans="1:14" ht="16.5" customHeight="1">
      <c r="A46" s="247"/>
      <c r="B46" s="273">
        <v>34</v>
      </c>
      <c r="C46" s="298" t="s">
        <v>393</v>
      </c>
      <c r="D46" s="271">
        <v>1</v>
      </c>
      <c r="E46" s="270">
        <v>123</v>
      </c>
      <c r="F46" s="269">
        <v>1</v>
      </c>
      <c r="G46" s="269">
        <v>147</v>
      </c>
      <c r="H46" s="269">
        <v>1</v>
      </c>
      <c r="I46" s="269">
        <v>128</v>
      </c>
      <c r="J46" s="269">
        <v>1</v>
      </c>
      <c r="K46" s="269">
        <v>159</v>
      </c>
      <c r="L46" s="267" t="s">
        <v>353</v>
      </c>
      <c r="M46" s="267" t="s">
        <v>353</v>
      </c>
      <c r="N46" s="250">
        <v>34</v>
      </c>
    </row>
    <row r="47" spans="1:14" ht="16.5" customHeight="1">
      <c r="A47" s="247"/>
      <c r="B47" s="273">
        <v>35</v>
      </c>
      <c r="C47" s="297" t="s">
        <v>392</v>
      </c>
      <c r="D47" s="291" t="s">
        <v>353</v>
      </c>
      <c r="E47" s="267" t="s">
        <v>353</v>
      </c>
      <c r="F47" s="267" t="s">
        <v>353</v>
      </c>
      <c r="G47" s="267" t="s">
        <v>353</v>
      </c>
      <c r="H47" s="267" t="s">
        <v>353</v>
      </c>
      <c r="I47" s="267" t="s">
        <v>353</v>
      </c>
      <c r="J47" s="267" t="s">
        <v>353</v>
      </c>
      <c r="K47" s="267" t="s">
        <v>353</v>
      </c>
      <c r="L47" s="267" t="s">
        <v>353</v>
      </c>
      <c r="M47" s="267" t="s">
        <v>353</v>
      </c>
      <c r="N47" s="250">
        <v>35</v>
      </c>
    </row>
    <row r="48" spans="1:14" ht="16.5" customHeight="1">
      <c r="A48" s="247"/>
      <c r="B48" s="273">
        <v>36</v>
      </c>
      <c r="C48" s="297" t="s">
        <v>391</v>
      </c>
      <c r="D48" s="271">
        <v>3</v>
      </c>
      <c r="E48" s="270">
        <v>123</v>
      </c>
      <c r="F48" s="269">
        <v>2</v>
      </c>
      <c r="G48" s="269">
        <v>96</v>
      </c>
      <c r="H48" s="269">
        <v>4</v>
      </c>
      <c r="I48" s="269">
        <v>293</v>
      </c>
      <c r="J48" s="269">
        <v>5</v>
      </c>
      <c r="K48" s="269">
        <v>301</v>
      </c>
      <c r="L48" s="270">
        <v>3</v>
      </c>
      <c r="M48" s="270">
        <v>92</v>
      </c>
      <c r="N48" s="250">
        <v>36</v>
      </c>
    </row>
    <row r="49" spans="1:14" ht="16.5" customHeight="1">
      <c r="A49" s="299" t="s">
        <v>389</v>
      </c>
      <c r="B49" s="282"/>
      <c r="C49" s="300" t="s">
        <v>390</v>
      </c>
      <c r="D49" s="280">
        <v>149</v>
      </c>
      <c r="E49" s="279">
        <v>2768</v>
      </c>
      <c r="F49" s="278">
        <v>208</v>
      </c>
      <c r="G49" s="278">
        <v>4928</v>
      </c>
      <c r="H49" s="278">
        <v>232</v>
      </c>
      <c r="I49" s="278">
        <v>6851</v>
      </c>
      <c r="J49" s="278">
        <v>346</v>
      </c>
      <c r="K49" s="278">
        <v>10161</v>
      </c>
      <c r="L49" s="279">
        <v>345</v>
      </c>
      <c r="M49" s="279">
        <v>8866</v>
      </c>
      <c r="N49" s="275" t="s">
        <v>389</v>
      </c>
    </row>
    <row r="50" spans="1:14" ht="16.5" customHeight="1">
      <c r="A50" s="247"/>
      <c r="B50" s="273">
        <v>37</v>
      </c>
      <c r="C50" s="297" t="s">
        <v>388</v>
      </c>
      <c r="D50" s="271">
        <v>16</v>
      </c>
      <c r="E50" s="270">
        <v>166</v>
      </c>
      <c r="F50" s="269">
        <v>16</v>
      </c>
      <c r="G50" s="269">
        <v>194</v>
      </c>
      <c r="H50" s="269">
        <v>19</v>
      </c>
      <c r="I50" s="269">
        <v>204</v>
      </c>
      <c r="J50" s="269">
        <v>30</v>
      </c>
      <c r="K50" s="269">
        <v>214</v>
      </c>
      <c r="L50" s="270">
        <v>13</v>
      </c>
      <c r="M50" s="270">
        <v>108</v>
      </c>
      <c r="N50" s="250">
        <v>37</v>
      </c>
    </row>
    <row r="51" spans="1:14" ht="16.5" customHeight="1">
      <c r="A51" s="247"/>
      <c r="B51" s="273">
        <v>38</v>
      </c>
      <c r="C51" s="297" t="s">
        <v>387</v>
      </c>
      <c r="D51" s="271">
        <v>1</v>
      </c>
      <c r="E51" s="270">
        <v>10</v>
      </c>
      <c r="F51" s="269">
        <v>1</v>
      </c>
      <c r="G51" s="269">
        <v>8</v>
      </c>
      <c r="H51" s="269">
        <v>1</v>
      </c>
      <c r="I51" s="269">
        <v>14</v>
      </c>
      <c r="J51" s="269">
        <v>2</v>
      </c>
      <c r="K51" s="269">
        <v>60</v>
      </c>
      <c r="L51" s="270">
        <v>4</v>
      </c>
      <c r="M51" s="270">
        <v>280</v>
      </c>
      <c r="N51" s="250">
        <v>38</v>
      </c>
    </row>
    <row r="52" spans="1:14" ht="16.5" customHeight="1">
      <c r="A52" s="247"/>
      <c r="B52" s="273">
        <v>39</v>
      </c>
      <c r="C52" s="298" t="s">
        <v>386</v>
      </c>
      <c r="D52" s="271">
        <v>54</v>
      </c>
      <c r="E52" s="270">
        <v>1510</v>
      </c>
      <c r="F52" s="269">
        <v>88</v>
      </c>
      <c r="G52" s="269">
        <v>3561</v>
      </c>
      <c r="H52" s="269">
        <v>110</v>
      </c>
      <c r="I52" s="269">
        <v>5246</v>
      </c>
      <c r="J52" s="269">
        <v>203</v>
      </c>
      <c r="K52" s="269">
        <v>8655</v>
      </c>
      <c r="L52" s="270">
        <v>198</v>
      </c>
      <c r="M52" s="270">
        <v>7053</v>
      </c>
      <c r="N52" s="250">
        <v>39</v>
      </c>
    </row>
    <row r="53" spans="1:14" s="285" customFormat="1" ht="16.5" customHeight="1">
      <c r="A53" s="247"/>
      <c r="B53" s="273">
        <v>40</v>
      </c>
      <c r="C53" s="297" t="s">
        <v>385</v>
      </c>
      <c r="D53" s="271">
        <v>5</v>
      </c>
      <c r="E53" s="270">
        <v>8</v>
      </c>
      <c r="F53" s="269">
        <v>5</v>
      </c>
      <c r="G53" s="269">
        <v>11</v>
      </c>
      <c r="H53" s="269">
        <v>6</v>
      </c>
      <c r="I53" s="269">
        <v>14</v>
      </c>
      <c r="J53" s="269">
        <v>7</v>
      </c>
      <c r="K53" s="269">
        <v>20</v>
      </c>
      <c r="L53" s="270">
        <v>14</v>
      </c>
      <c r="M53" s="270">
        <v>204</v>
      </c>
      <c r="N53" s="250">
        <v>40</v>
      </c>
    </row>
    <row r="54" spans="1:14" ht="16.5" customHeight="1">
      <c r="A54" s="247"/>
      <c r="B54" s="273">
        <v>41</v>
      </c>
      <c r="C54" s="297" t="s">
        <v>384</v>
      </c>
      <c r="D54" s="271">
        <v>73</v>
      </c>
      <c r="E54" s="270">
        <v>1074</v>
      </c>
      <c r="F54" s="269">
        <v>98</v>
      </c>
      <c r="G54" s="269">
        <v>1154</v>
      </c>
      <c r="H54" s="269">
        <v>96</v>
      </c>
      <c r="I54" s="269">
        <v>1373</v>
      </c>
      <c r="J54" s="269">
        <v>104</v>
      </c>
      <c r="K54" s="269">
        <v>1212</v>
      </c>
      <c r="L54" s="270">
        <v>116</v>
      </c>
      <c r="M54" s="270">
        <v>1221</v>
      </c>
      <c r="N54" s="250">
        <v>41</v>
      </c>
    </row>
    <row r="55" spans="1:14" ht="16.5" customHeight="1">
      <c r="A55" s="299" t="s">
        <v>382</v>
      </c>
      <c r="B55" s="282"/>
      <c r="C55" s="281" t="s">
        <v>383</v>
      </c>
      <c r="D55" s="280">
        <v>632</v>
      </c>
      <c r="E55" s="279">
        <v>7657</v>
      </c>
      <c r="F55" s="278">
        <v>579</v>
      </c>
      <c r="G55" s="278">
        <v>7609</v>
      </c>
      <c r="H55" s="278">
        <v>517</v>
      </c>
      <c r="I55" s="278">
        <v>6386</v>
      </c>
      <c r="J55" s="278">
        <v>410</v>
      </c>
      <c r="K55" s="278">
        <v>5289</v>
      </c>
      <c r="L55" s="279">
        <v>298</v>
      </c>
      <c r="M55" s="279">
        <v>5712</v>
      </c>
      <c r="N55" s="275" t="s">
        <v>382</v>
      </c>
    </row>
    <row r="56" spans="1:14" ht="16.5" customHeight="1">
      <c r="A56" s="247"/>
      <c r="B56" s="273">
        <v>42</v>
      </c>
      <c r="C56" s="297" t="s">
        <v>381</v>
      </c>
      <c r="D56" s="271">
        <v>22</v>
      </c>
      <c r="E56" s="270">
        <v>1371</v>
      </c>
      <c r="F56" s="269">
        <v>22</v>
      </c>
      <c r="G56" s="269">
        <v>1350</v>
      </c>
      <c r="H56" s="269">
        <v>21</v>
      </c>
      <c r="I56" s="269">
        <v>1333</v>
      </c>
      <c r="J56" s="269">
        <v>17</v>
      </c>
      <c r="K56" s="269">
        <v>1042</v>
      </c>
      <c r="L56" s="270">
        <v>16</v>
      </c>
      <c r="M56" s="270">
        <v>958</v>
      </c>
      <c r="N56" s="250">
        <v>42</v>
      </c>
    </row>
    <row r="57" spans="1:14" ht="16.5" customHeight="1">
      <c r="A57" s="247"/>
      <c r="B57" s="273">
        <v>43</v>
      </c>
      <c r="C57" s="298" t="s">
        <v>380</v>
      </c>
      <c r="D57" s="271">
        <v>491</v>
      </c>
      <c r="E57" s="270">
        <v>3931</v>
      </c>
      <c r="F57" s="269">
        <v>432</v>
      </c>
      <c r="G57" s="269">
        <v>3569</v>
      </c>
      <c r="H57" s="269">
        <v>374</v>
      </c>
      <c r="I57" s="269">
        <v>3317</v>
      </c>
      <c r="J57" s="269">
        <v>277</v>
      </c>
      <c r="K57" s="269">
        <v>2476</v>
      </c>
      <c r="L57" s="270">
        <v>176</v>
      </c>
      <c r="M57" s="270">
        <v>2645</v>
      </c>
      <c r="N57" s="250">
        <v>43</v>
      </c>
    </row>
    <row r="58" spans="1:14" ht="16.5" customHeight="1">
      <c r="A58" s="247"/>
      <c r="B58" s="273">
        <v>44</v>
      </c>
      <c r="C58" s="298" t="s">
        <v>379</v>
      </c>
      <c r="D58" s="271">
        <v>101</v>
      </c>
      <c r="E58" s="270">
        <v>2140</v>
      </c>
      <c r="F58" s="269">
        <v>106</v>
      </c>
      <c r="G58" s="269">
        <v>2136</v>
      </c>
      <c r="H58" s="269">
        <v>99</v>
      </c>
      <c r="I58" s="269">
        <v>1381</v>
      </c>
      <c r="J58" s="269">
        <v>93</v>
      </c>
      <c r="K58" s="269">
        <v>1532</v>
      </c>
      <c r="L58" s="270">
        <v>90</v>
      </c>
      <c r="M58" s="270">
        <v>1522</v>
      </c>
      <c r="N58" s="250">
        <v>44</v>
      </c>
    </row>
    <row r="59" spans="1:14" s="285" customFormat="1" ht="16.5" customHeight="1">
      <c r="A59" s="247"/>
      <c r="B59" s="273">
        <v>45</v>
      </c>
      <c r="C59" s="298" t="s">
        <v>378</v>
      </c>
      <c r="D59" s="271">
        <v>1</v>
      </c>
      <c r="E59" s="270">
        <v>2</v>
      </c>
      <c r="F59" s="269">
        <v>1</v>
      </c>
      <c r="G59" s="269">
        <v>2</v>
      </c>
      <c r="H59" s="269">
        <v>1</v>
      </c>
      <c r="I59" s="269">
        <v>9</v>
      </c>
      <c r="J59" s="268" t="s">
        <v>353</v>
      </c>
      <c r="K59" s="268" t="s">
        <v>353</v>
      </c>
      <c r="L59" s="268" t="s">
        <v>353</v>
      </c>
      <c r="M59" s="268" t="s">
        <v>353</v>
      </c>
      <c r="N59" s="250">
        <v>45</v>
      </c>
    </row>
    <row r="60" spans="1:14" ht="16.5" customHeight="1">
      <c r="A60" s="247"/>
      <c r="B60" s="273">
        <v>46</v>
      </c>
      <c r="C60" s="297" t="s">
        <v>377</v>
      </c>
      <c r="D60" s="271">
        <v>3</v>
      </c>
      <c r="E60" s="270">
        <v>35</v>
      </c>
      <c r="F60" s="269">
        <v>1</v>
      </c>
      <c r="G60" s="269">
        <v>16</v>
      </c>
      <c r="H60" s="268" t="s">
        <v>353</v>
      </c>
      <c r="I60" s="268" t="s">
        <v>353</v>
      </c>
      <c r="J60" s="268" t="s">
        <v>353</v>
      </c>
      <c r="K60" s="268" t="s">
        <v>353</v>
      </c>
      <c r="L60" s="268" t="s">
        <v>353</v>
      </c>
      <c r="M60" s="268" t="s">
        <v>353</v>
      </c>
      <c r="N60" s="250">
        <v>46</v>
      </c>
    </row>
    <row r="61" spans="1:14" ht="16.5" customHeight="1">
      <c r="A61" s="247"/>
      <c r="B61" s="273">
        <v>47</v>
      </c>
      <c r="C61" s="297" t="s">
        <v>376</v>
      </c>
      <c r="D61" s="271">
        <v>4</v>
      </c>
      <c r="E61" s="270">
        <v>24</v>
      </c>
      <c r="F61" s="269">
        <v>3</v>
      </c>
      <c r="G61" s="269">
        <v>329</v>
      </c>
      <c r="H61" s="269">
        <v>5</v>
      </c>
      <c r="I61" s="269">
        <v>20</v>
      </c>
      <c r="J61" s="269">
        <v>5</v>
      </c>
      <c r="K61" s="269">
        <v>47</v>
      </c>
      <c r="L61" s="270">
        <v>3</v>
      </c>
      <c r="M61" s="270">
        <v>27</v>
      </c>
      <c r="N61" s="250">
        <v>47</v>
      </c>
    </row>
    <row r="62" spans="1:14" ht="16.5" customHeight="1">
      <c r="A62" s="247"/>
      <c r="B62" s="273">
        <v>48</v>
      </c>
      <c r="C62" s="297" t="s">
        <v>375</v>
      </c>
      <c r="D62" s="271">
        <v>10</v>
      </c>
      <c r="E62" s="270">
        <v>154</v>
      </c>
      <c r="F62" s="269">
        <v>14</v>
      </c>
      <c r="G62" s="269">
        <v>207</v>
      </c>
      <c r="H62" s="269">
        <v>17</v>
      </c>
      <c r="I62" s="269">
        <v>326</v>
      </c>
      <c r="J62" s="269">
        <v>18</v>
      </c>
      <c r="K62" s="269">
        <v>192</v>
      </c>
      <c r="L62" s="270">
        <v>13</v>
      </c>
      <c r="M62" s="270">
        <v>560</v>
      </c>
      <c r="N62" s="250">
        <v>48</v>
      </c>
    </row>
    <row r="63" spans="1:14" ht="16.5" customHeight="1">
      <c r="A63" s="296" t="s">
        <v>374</v>
      </c>
      <c r="B63" s="282"/>
      <c r="C63" s="286" t="s">
        <v>373</v>
      </c>
      <c r="D63" s="295">
        <v>5539</v>
      </c>
      <c r="E63" s="293">
        <v>28526</v>
      </c>
      <c r="F63" s="294">
        <v>4539</v>
      </c>
      <c r="G63" s="294">
        <v>26833</v>
      </c>
      <c r="H63" s="294">
        <v>4262</v>
      </c>
      <c r="I63" s="294">
        <v>27520</v>
      </c>
      <c r="J63" s="294">
        <v>3870</v>
      </c>
      <c r="K63" s="294">
        <v>25562</v>
      </c>
      <c r="L63" s="293">
        <v>3365</v>
      </c>
      <c r="M63" s="293">
        <v>26023</v>
      </c>
      <c r="N63" s="275" t="s">
        <v>372</v>
      </c>
    </row>
    <row r="64" spans="1:14" ht="16.5" customHeight="1">
      <c r="A64" s="274"/>
      <c r="B64" s="273">
        <v>49</v>
      </c>
      <c r="C64" s="272" t="s">
        <v>371</v>
      </c>
      <c r="D64" s="271">
        <v>1</v>
      </c>
      <c r="E64" s="270">
        <v>19</v>
      </c>
      <c r="F64" s="268" t="s">
        <v>353</v>
      </c>
      <c r="G64" s="268" t="s">
        <v>353</v>
      </c>
      <c r="H64" s="269">
        <v>12</v>
      </c>
      <c r="I64" s="269">
        <v>100</v>
      </c>
      <c r="J64" s="269">
        <v>8</v>
      </c>
      <c r="K64" s="269">
        <v>51</v>
      </c>
      <c r="L64" s="270">
        <v>7</v>
      </c>
      <c r="M64" s="270">
        <v>52</v>
      </c>
      <c r="N64" s="250">
        <v>49</v>
      </c>
    </row>
    <row r="65" spans="1:14" ht="16.5" customHeight="1">
      <c r="A65" s="274"/>
      <c r="B65" s="273">
        <v>50</v>
      </c>
      <c r="C65" s="272" t="s">
        <v>370</v>
      </c>
      <c r="D65" s="271">
        <v>116</v>
      </c>
      <c r="E65" s="270">
        <v>995</v>
      </c>
      <c r="F65" s="269">
        <v>103</v>
      </c>
      <c r="G65" s="269">
        <v>963</v>
      </c>
      <c r="H65" s="269">
        <v>91</v>
      </c>
      <c r="I65" s="269">
        <v>753</v>
      </c>
      <c r="J65" s="269">
        <v>71</v>
      </c>
      <c r="K65" s="269">
        <v>646</v>
      </c>
      <c r="L65" s="270">
        <v>50</v>
      </c>
      <c r="M65" s="270">
        <v>870</v>
      </c>
      <c r="N65" s="250">
        <v>50</v>
      </c>
    </row>
    <row r="66" spans="1:14" ht="16.5" customHeight="1">
      <c r="A66" s="274"/>
      <c r="B66" s="273">
        <v>51</v>
      </c>
      <c r="C66" s="284" t="s">
        <v>369</v>
      </c>
      <c r="D66" s="271">
        <v>190</v>
      </c>
      <c r="E66" s="270">
        <v>1616</v>
      </c>
      <c r="F66" s="269">
        <v>169</v>
      </c>
      <c r="G66" s="269">
        <v>1566</v>
      </c>
      <c r="H66" s="269">
        <v>151</v>
      </c>
      <c r="I66" s="269">
        <v>1790</v>
      </c>
      <c r="J66" s="269">
        <v>140</v>
      </c>
      <c r="K66" s="269">
        <v>1355</v>
      </c>
      <c r="L66" s="270">
        <v>137</v>
      </c>
      <c r="M66" s="270">
        <v>1904</v>
      </c>
      <c r="N66" s="250">
        <v>51</v>
      </c>
    </row>
    <row r="67" spans="1:14" ht="16.5" customHeight="1">
      <c r="A67" s="274"/>
      <c r="B67" s="273">
        <v>52</v>
      </c>
      <c r="C67" s="284" t="s">
        <v>368</v>
      </c>
      <c r="D67" s="271">
        <v>188</v>
      </c>
      <c r="E67" s="270">
        <v>996</v>
      </c>
      <c r="F67" s="269">
        <v>167</v>
      </c>
      <c r="G67" s="269">
        <v>965</v>
      </c>
      <c r="H67" s="269">
        <v>117</v>
      </c>
      <c r="I67" s="269">
        <v>920</v>
      </c>
      <c r="J67" s="269">
        <v>122</v>
      </c>
      <c r="K67" s="269">
        <v>912</v>
      </c>
      <c r="L67" s="270">
        <v>120</v>
      </c>
      <c r="M67" s="270">
        <v>860</v>
      </c>
      <c r="N67" s="250">
        <v>52</v>
      </c>
    </row>
    <row r="68" spans="1:14" ht="16.5" customHeight="1">
      <c r="A68" s="274"/>
      <c r="B68" s="273">
        <v>53</v>
      </c>
      <c r="C68" s="284" t="s">
        <v>367</v>
      </c>
      <c r="D68" s="271">
        <v>218</v>
      </c>
      <c r="E68" s="270">
        <v>2387</v>
      </c>
      <c r="F68" s="269">
        <v>194</v>
      </c>
      <c r="G68" s="269">
        <v>2312</v>
      </c>
      <c r="H68" s="269">
        <v>172</v>
      </c>
      <c r="I68" s="269">
        <v>2130</v>
      </c>
      <c r="J68" s="269">
        <v>155</v>
      </c>
      <c r="K68" s="269">
        <v>2031</v>
      </c>
      <c r="L68" s="270">
        <v>157</v>
      </c>
      <c r="M68" s="270">
        <v>2687</v>
      </c>
      <c r="N68" s="250">
        <v>53</v>
      </c>
    </row>
    <row r="69" spans="1:14" ht="16.5" customHeight="1">
      <c r="A69" s="274"/>
      <c r="B69" s="290">
        <v>54</v>
      </c>
      <c r="C69" s="272" t="s">
        <v>366</v>
      </c>
      <c r="D69" s="271">
        <v>290</v>
      </c>
      <c r="E69" s="270">
        <v>2729</v>
      </c>
      <c r="F69" s="269">
        <v>260</v>
      </c>
      <c r="G69" s="269">
        <v>2645</v>
      </c>
      <c r="H69" s="269">
        <v>207</v>
      </c>
      <c r="I69" s="269">
        <v>2449</v>
      </c>
      <c r="J69" s="269">
        <v>226</v>
      </c>
      <c r="K69" s="269">
        <v>2294</v>
      </c>
      <c r="L69" s="270">
        <v>235</v>
      </c>
      <c r="M69" s="270">
        <v>2870</v>
      </c>
      <c r="N69" s="267">
        <v>54</v>
      </c>
    </row>
    <row r="70" spans="1:14" s="285" customFormat="1" ht="16.5" customHeight="1">
      <c r="A70" s="274"/>
      <c r="B70" s="273">
        <v>55</v>
      </c>
      <c r="C70" s="272" t="s">
        <v>365</v>
      </c>
      <c r="D70" s="271">
        <v>6</v>
      </c>
      <c r="E70" s="270">
        <v>109</v>
      </c>
      <c r="F70" s="269">
        <v>9</v>
      </c>
      <c r="G70" s="269">
        <v>1243</v>
      </c>
      <c r="H70" s="269">
        <v>14</v>
      </c>
      <c r="I70" s="269">
        <v>906</v>
      </c>
      <c r="J70" s="269">
        <v>36</v>
      </c>
      <c r="K70" s="269">
        <v>1331</v>
      </c>
      <c r="L70" s="270">
        <v>11</v>
      </c>
      <c r="M70" s="270">
        <v>370</v>
      </c>
      <c r="N70" s="250">
        <v>55</v>
      </c>
    </row>
    <row r="71" spans="1:14" ht="16.5" customHeight="1">
      <c r="A71" s="274"/>
      <c r="B71" s="273">
        <v>56</v>
      </c>
      <c r="C71" s="272" t="s">
        <v>364</v>
      </c>
      <c r="D71" s="271">
        <v>833</v>
      </c>
      <c r="E71" s="270">
        <v>3861</v>
      </c>
      <c r="F71" s="269">
        <v>712</v>
      </c>
      <c r="G71" s="269">
        <v>2668</v>
      </c>
      <c r="H71" s="269">
        <v>625</v>
      </c>
      <c r="I71" s="269">
        <v>2644</v>
      </c>
      <c r="J71" s="269">
        <v>511</v>
      </c>
      <c r="K71" s="269">
        <v>1717</v>
      </c>
      <c r="L71" s="270">
        <v>444</v>
      </c>
      <c r="M71" s="270">
        <v>1729</v>
      </c>
      <c r="N71" s="250">
        <v>56</v>
      </c>
    </row>
    <row r="72" spans="1:14" ht="16.5" customHeight="1">
      <c r="A72" s="274"/>
      <c r="B72" s="273">
        <v>57</v>
      </c>
      <c r="C72" s="272" t="s">
        <v>363</v>
      </c>
      <c r="D72" s="271">
        <v>1844</v>
      </c>
      <c r="E72" s="270">
        <v>8485</v>
      </c>
      <c r="F72" s="269">
        <v>1437</v>
      </c>
      <c r="G72" s="269">
        <v>8027</v>
      </c>
      <c r="H72" s="269">
        <v>1282</v>
      </c>
      <c r="I72" s="269">
        <v>8254</v>
      </c>
      <c r="J72" s="269">
        <v>1114</v>
      </c>
      <c r="K72" s="269">
        <v>8071</v>
      </c>
      <c r="L72" s="270">
        <v>964</v>
      </c>
      <c r="M72" s="270">
        <v>7815</v>
      </c>
      <c r="N72" s="250">
        <v>57</v>
      </c>
    </row>
    <row r="73" spans="1:14" s="292" customFormat="1" ht="16.5" customHeight="1">
      <c r="A73" s="274"/>
      <c r="B73" s="273">
        <v>58</v>
      </c>
      <c r="C73" s="284" t="s">
        <v>362</v>
      </c>
      <c r="D73" s="271">
        <v>133</v>
      </c>
      <c r="E73" s="270">
        <v>980</v>
      </c>
      <c r="F73" s="269">
        <v>108</v>
      </c>
      <c r="G73" s="269">
        <v>754</v>
      </c>
      <c r="H73" s="269">
        <v>107</v>
      </c>
      <c r="I73" s="269">
        <v>834</v>
      </c>
      <c r="J73" s="269">
        <v>99</v>
      </c>
      <c r="K73" s="269">
        <v>650</v>
      </c>
      <c r="L73" s="270">
        <v>82</v>
      </c>
      <c r="M73" s="270">
        <v>472</v>
      </c>
      <c r="N73" s="250">
        <v>58</v>
      </c>
    </row>
    <row r="74" spans="1:14" ht="16.5" customHeight="1">
      <c r="A74" s="274"/>
      <c r="B74" s="273">
        <v>59</v>
      </c>
      <c r="C74" s="272" t="s">
        <v>361</v>
      </c>
      <c r="D74" s="271">
        <v>474</v>
      </c>
      <c r="E74" s="270">
        <v>1756</v>
      </c>
      <c r="F74" s="269">
        <v>363</v>
      </c>
      <c r="G74" s="269">
        <v>1416</v>
      </c>
      <c r="H74" s="269">
        <v>364</v>
      </c>
      <c r="I74" s="269">
        <v>1577</v>
      </c>
      <c r="J74" s="269">
        <v>274</v>
      </c>
      <c r="K74" s="269">
        <v>1522</v>
      </c>
      <c r="L74" s="270">
        <v>234</v>
      </c>
      <c r="M74" s="270">
        <v>1705</v>
      </c>
      <c r="N74" s="250">
        <v>59</v>
      </c>
    </row>
    <row r="75" spans="1:14" ht="16.5" customHeight="1">
      <c r="A75" s="274"/>
      <c r="B75" s="273">
        <v>60</v>
      </c>
      <c r="C75" s="284" t="s">
        <v>360</v>
      </c>
      <c r="D75" s="271">
        <v>1246</v>
      </c>
      <c r="E75" s="270">
        <v>4593</v>
      </c>
      <c r="F75" s="269">
        <v>1017</v>
      </c>
      <c r="G75" s="269">
        <v>4274</v>
      </c>
      <c r="H75" s="269">
        <v>1120</v>
      </c>
      <c r="I75" s="269">
        <v>5163</v>
      </c>
      <c r="J75" s="269">
        <v>1114</v>
      </c>
      <c r="K75" s="269">
        <v>4982</v>
      </c>
      <c r="L75" s="270">
        <v>924</v>
      </c>
      <c r="M75" s="270">
        <v>4689</v>
      </c>
      <c r="N75" s="250">
        <v>60</v>
      </c>
    </row>
    <row r="76" spans="1:14" ht="16.5" customHeight="1">
      <c r="A76" s="283" t="s">
        <v>359</v>
      </c>
      <c r="B76" s="282"/>
      <c r="C76" s="286" t="s">
        <v>358</v>
      </c>
      <c r="D76" s="280">
        <v>210</v>
      </c>
      <c r="E76" s="279">
        <v>4291</v>
      </c>
      <c r="F76" s="278">
        <v>219</v>
      </c>
      <c r="G76" s="278">
        <v>4810</v>
      </c>
      <c r="H76" s="278">
        <v>199</v>
      </c>
      <c r="I76" s="278">
        <v>3554</v>
      </c>
      <c r="J76" s="278">
        <v>167</v>
      </c>
      <c r="K76" s="278">
        <v>3400</v>
      </c>
      <c r="L76" s="279">
        <v>136</v>
      </c>
      <c r="M76" s="279">
        <v>3037</v>
      </c>
      <c r="N76" s="275" t="s">
        <v>357</v>
      </c>
    </row>
    <row r="77" spans="1:14" ht="16.5" customHeight="1">
      <c r="A77" s="274"/>
      <c r="B77" s="273">
        <v>61</v>
      </c>
      <c r="C77" s="284" t="s">
        <v>356</v>
      </c>
      <c r="D77" s="271">
        <v>26</v>
      </c>
      <c r="E77" s="270">
        <v>887</v>
      </c>
      <c r="F77" s="269">
        <v>30</v>
      </c>
      <c r="G77" s="269">
        <v>963</v>
      </c>
      <c r="H77" s="269">
        <v>31</v>
      </c>
      <c r="I77" s="269">
        <v>850</v>
      </c>
      <c r="J77" s="269">
        <v>25</v>
      </c>
      <c r="K77" s="269">
        <v>641</v>
      </c>
      <c r="L77" s="270">
        <v>19</v>
      </c>
      <c r="M77" s="270">
        <v>605</v>
      </c>
      <c r="N77" s="250">
        <v>61</v>
      </c>
    </row>
    <row r="78" spans="1:14" ht="16.5" customHeight="1">
      <c r="A78" s="274"/>
      <c r="B78" s="290">
        <v>62</v>
      </c>
      <c r="C78" s="272" t="s">
        <v>355</v>
      </c>
      <c r="D78" s="271">
        <v>40</v>
      </c>
      <c r="E78" s="270">
        <v>967</v>
      </c>
      <c r="F78" s="269">
        <v>36</v>
      </c>
      <c r="G78" s="269">
        <v>1290</v>
      </c>
      <c r="H78" s="269">
        <v>34</v>
      </c>
      <c r="I78" s="269">
        <v>697</v>
      </c>
      <c r="J78" s="269">
        <v>33</v>
      </c>
      <c r="K78" s="269">
        <v>613</v>
      </c>
      <c r="L78" s="270">
        <v>24</v>
      </c>
      <c r="M78" s="270">
        <v>496</v>
      </c>
      <c r="N78" s="267">
        <v>62</v>
      </c>
    </row>
    <row r="79" spans="1:14" ht="16.5" customHeight="1">
      <c r="A79" s="274"/>
      <c r="B79" s="273">
        <v>63</v>
      </c>
      <c r="C79" s="284" t="s">
        <v>354</v>
      </c>
      <c r="D79" s="291" t="s">
        <v>353</v>
      </c>
      <c r="E79" s="267" t="s">
        <v>353</v>
      </c>
      <c r="F79" s="267" t="s">
        <v>353</v>
      </c>
      <c r="G79" s="267" t="s">
        <v>353</v>
      </c>
      <c r="H79" s="267" t="s">
        <v>353</v>
      </c>
      <c r="I79" s="267" t="s">
        <v>353</v>
      </c>
      <c r="J79" s="267" t="s">
        <v>353</v>
      </c>
      <c r="K79" s="267" t="s">
        <v>353</v>
      </c>
      <c r="L79" s="267" t="s">
        <v>353</v>
      </c>
      <c r="M79" s="267" t="s">
        <v>353</v>
      </c>
      <c r="N79" s="250">
        <v>63</v>
      </c>
    </row>
    <row r="80" spans="1:14" ht="16.5" customHeight="1">
      <c r="A80" s="274"/>
      <c r="B80" s="273">
        <v>64</v>
      </c>
      <c r="C80" s="272" t="s">
        <v>352</v>
      </c>
      <c r="D80" s="271">
        <v>60</v>
      </c>
      <c r="E80" s="270">
        <v>395</v>
      </c>
      <c r="F80" s="269">
        <v>55</v>
      </c>
      <c r="G80" s="269">
        <v>528</v>
      </c>
      <c r="H80" s="269">
        <v>45</v>
      </c>
      <c r="I80" s="269">
        <v>749</v>
      </c>
      <c r="J80" s="269">
        <v>38</v>
      </c>
      <c r="K80" s="269">
        <v>845</v>
      </c>
      <c r="L80" s="270">
        <v>32</v>
      </c>
      <c r="M80" s="270">
        <v>284</v>
      </c>
      <c r="N80" s="250">
        <v>64</v>
      </c>
    </row>
    <row r="81" spans="1:14" ht="16.5" customHeight="1">
      <c r="A81" s="274"/>
      <c r="B81" s="290">
        <v>65</v>
      </c>
      <c r="C81" s="284" t="s">
        <v>351</v>
      </c>
      <c r="D81" s="271">
        <v>10</v>
      </c>
      <c r="E81" s="270">
        <v>187</v>
      </c>
      <c r="F81" s="269">
        <v>21</v>
      </c>
      <c r="G81" s="269">
        <v>316</v>
      </c>
      <c r="H81" s="269">
        <v>13</v>
      </c>
      <c r="I81" s="269">
        <v>183</v>
      </c>
      <c r="J81" s="269">
        <v>6</v>
      </c>
      <c r="K81" s="269">
        <v>84</v>
      </c>
      <c r="L81" s="270">
        <v>4</v>
      </c>
      <c r="M81" s="270">
        <v>67</v>
      </c>
      <c r="N81" s="267">
        <v>65</v>
      </c>
    </row>
    <row r="82" spans="1:14" ht="16.5" customHeight="1">
      <c r="A82" s="274"/>
      <c r="B82" s="273">
        <v>66</v>
      </c>
      <c r="C82" s="284" t="s">
        <v>350</v>
      </c>
      <c r="D82" s="271">
        <v>1</v>
      </c>
      <c r="E82" s="270">
        <v>140</v>
      </c>
      <c r="F82" s="269">
        <v>3</v>
      </c>
      <c r="G82" s="269">
        <v>236</v>
      </c>
      <c r="H82" s="269">
        <v>2</v>
      </c>
      <c r="I82" s="269">
        <v>137</v>
      </c>
      <c r="J82" s="269">
        <v>2</v>
      </c>
      <c r="K82" s="269">
        <v>306</v>
      </c>
      <c r="L82" s="270">
        <v>4</v>
      </c>
      <c r="M82" s="270">
        <v>619</v>
      </c>
      <c r="N82" s="250">
        <v>66</v>
      </c>
    </row>
    <row r="83" spans="1:14" ht="16.5" customHeight="1">
      <c r="A83" s="274"/>
      <c r="B83" s="273">
        <v>67</v>
      </c>
      <c r="C83" s="272" t="s">
        <v>349</v>
      </c>
      <c r="D83" s="271">
        <v>73</v>
      </c>
      <c r="E83" s="270">
        <v>1715</v>
      </c>
      <c r="F83" s="269">
        <v>74</v>
      </c>
      <c r="G83" s="269">
        <v>1477</v>
      </c>
      <c r="H83" s="269">
        <v>74</v>
      </c>
      <c r="I83" s="269">
        <v>938</v>
      </c>
      <c r="J83" s="269">
        <v>63</v>
      </c>
      <c r="K83" s="269">
        <v>911</v>
      </c>
      <c r="L83" s="270">
        <v>53</v>
      </c>
      <c r="M83" s="270">
        <v>966</v>
      </c>
      <c r="N83" s="250">
        <v>67</v>
      </c>
    </row>
    <row r="84" spans="1:14" ht="16.5" customHeight="1">
      <c r="A84" s="283" t="s">
        <v>348</v>
      </c>
      <c r="B84" s="282"/>
      <c r="C84" s="281" t="s">
        <v>347</v>
      </c>
      <c r="D84" s="280">
        <v>1899</v>
      </c>
      <c r="E84" s="279">
        <v>4623</v>
      </c>
      <c r="F84" s="278">
        <v>1785</v>
      </c>
      <c r="G84" s="278">
        <v>5365</v>
      </c>
      <c r="H84" s="278">
        <v>1905</v>
      </c>
      <c r="I84" s="278">
        <v>5272</v>
      </c>
      <c r="J84" s="278">
        <v>1900</v>
      </c>
      <c r="K84" s="278">
        <v>5352</v>
      </c>
      <c r="L84" s="279">
        <v>1700</v>
      </c>
      <c r="M84" s="279">
        <v>4530</v>
      </c>
      <c r="N84" s="275" t="s">
        <v>346</v>
      </c>
    </row>
    <row r="85" spans="1:14" ht="16.5" customHeight="1">
      <c r="A85" s="274"/>
      <c r="B85" s="273">
        <v>68</v>
      </c>
      <c r="C85" s="284" t="s">
        <v>345</v>
      </c>
      <c r="D85" s="271">
        <v>363</v>
      </c>
      <c r="E85" s="270">
        <v>1818</v>
      </c>
      <c r="F85" s="269">
        <v>389</v>
      </c>
      <c r="G85" s="269">
        <v>1796</v>
      </c>
      <c r="H85" s="269">
        <v>327</v>
      </c>
      <c r="I85" s="269">
        <v>1608</v>
      </c>
      <c r="J85" s="269">
        <v>338</v>
      </c>
      <c r="K85" s="269">
        <v>1797</v>
      </c>
      <c r="L85" s="270">
        <v>308</v>
      </c>
      <c r="M85" s="270">
        <v>1484</v>
      </c>
      <c r="N85" s="250">
        <v>68</v>
      </c>
    </row>
    <row r="86" spans="1:14" ht="16.5" customHeight="1">
      <c r="A86" s="274"/>
      <c r="B86" s="273">
        <v>69</v>
      </c>
      <c r="C86" s="284" t="s">
        <v>344</v>
      </c>
      <c r="D86" s="271">
        <v>1536</v>
      </c>
      <c r="E86" s="270">
        <v>2805</v>
      </c>
      <c r="F86" s="269">
        <v>1396</v>
      </c>
      <c r="G86" s="269">
        <v>3569</v>
      </c>
      <c r="H86" s="269">
        <v>1578</v>
      </c>
      <c r="I86" s="269">
        <v>3664</v>
      </c>
      <c r="J86" s="269">
        <v>1562</v>
      </c>
      <c r="K86" s="269">
        <v>3555</v>
      </c>
      <c r="L86" s="270">
        <v>1392</v>
      </c>
      <c r="M86" s="270">
        <v>3046</v>
      </c>
      <c r="N86" s="250">
        <v>69</v>
      </c>
    </row>
    <row r="87" spans="1:14" s="285" customFormat="1" ht="16.5" customHeight="1">
      <c r="A87" s="283" t="s">
        <v>343</v>
      </c>
      <c r="B87" s="282"/>
      <c r="C87" s="281" t="s">
        <v>342</v>
      </c>
      <c r="D87" s="280">
        <v>2914</v>
      </c>
      <c r="E87" s="279">
        <v>10342</v>
      </c>
      <c r="F87" s="278">
        <v>2643</v>
      </c>
      <c r="G87" s="278">
        <v>10854</v>
      </c>
      <c r="H87" s="278">
        <v>2458</v>
      </c>
      <c r="I87" s="278">
        <v>10900</v>
      </c>
      <c r="J87" s="278">
        <v>2327</v>
      </c>
      <c r="K87" s="278">
        <v>11203</v>
      </c>
      <c r="L87" s="279">
        <v>2077</v>
      </c>
      <c r="M87" s="279">
        <v>10945</v>
      </c>
      <c r="N87" s="275" t="s">
        <v>341</v>
      </c>
    </row>
    <row r="88" spans="1:14" ht="16.5" customHeight="1">
      <c r="A88" s="289"/>
      <c r="B88" s="273">
        <v>70</v>
      </c>
      <c r="C88" s="272" t="s">
        <v>340</v>
      </c>
      <c r="D88" s="271">
        <v>1660</v>
      </c>
      <c r="E88" s="270">
        <v>6682</v>
      </c>
      <c r="F88" s="269">
        <v>1440</v>
      </c>
      <c r="G88" s="269">
        <v>6920</v>
      </c>
      <c r="H88" s="269">
        <v>1326</v>
      </c>
      <c r="I88" s="269">
        <v>6854</v>
      </c>
      <c r="J88" s="269">
        <v>1360</v>
      </c>
      <c r="K88" s="269">
        <v>7593</v>
      </c>
      <c r="L88" s="270">
        <v>1226</v>
      </c>
      <c r="M88" s="270">
        <v>7188</v>
      </c>
      <c r="N88" s="250">
        <v>70</v>
      </c>
    </row>
    <row r="89" spans="1:14" ht="16.5" customHeight="1">
      <c r="A89" s="289"/>
      <c r="B89" s="273">
        <v>71</v>
      </c>
      <c r="C89" s="272" t="s">
        <v>339</v>
      </c>
      <c r="D89" s="271">
        <v>1176</v>
      </c>
      <c r="E89" s="270">
        <v>3389</v>
      </c>
      <c r="F89" s="269">
        <v>1145</v>
      </c>
      <c r="G89" s="269">
        <v>3637</v>
      </c>
      <c r="H89" s="269">
        <v>1077</v>
      </c>
      <c r="I89" s="269">
        <v>3809</v>
      </c>
      <c r="J89" s="269">
        <v>934</v>
      </c>
      <c r="K89" s="269">
        <v>3417</v>
      </c>
      <c r="L89" s="270">
        <v>827</v>
      </c>
      <c r="M89" s="270">
        <v>3074</v>
      </c>
      <c r="N89" s="250">
        <v>71</v>
      </c>
    </row>
    <row r="90" spans="1:14" ht="16.5" customHeight="1">
      <c r="A90" s="274"/>
      <c r="B90" s="273">
        <v>72</v>
      </c>
      <c r="C90" s="284" t="s">
        <v>338</v>
      </c>
      <c r="D90" s="271">
        <v>78</v>
      </c>
      <c r="E90" s="270">
        <v>271</v>
      </c>
      <c r="F90" s="288">
        <v>58</v>
      </c>
      <c r="G90" s="288">
        <v>297</v>
      </c>
      <c r="H90" s="288">
        <v>55</v>
      </c>
      <c r="I90" s="288">
        <v>237</v>
      </c>
      <c r="J90" s="288">
        <v>33</v>
      </c>
      <c r="K90" s="288">
        <v>193</v>
      </c>
      <c r="L90" s="270">
        <v>24</v>
      </c>
      <c r="M90" s="270">
        <v>683</v>
      </c>
      <c r="N90" s="250">
        <v>72</v>
      </c>
    </row>
    <row r="91" spans="1:14" ht="16.5" customHeight="1">
      <c r="A91" s="283" t="s">
        <v>337</v>
      </c>
      <c r="B91" s="282"/>
      <c r="C91" s="286" t="s">
        <v>336</v>
      </c>
      <c r="D91" s="287">
        <v>853</v>
      </c>
      <c r="E91" s="279">
        <v>7053</v>
      </c>
      <c r="F91" s="278">
        <v>857</v>
      </c>
      <c r="G91" s="278">
        <v>7534</v>
      </c>
      <c r="H91" s="278">
        <v>841</v>
      </c>
      <c r="I91" s="278">
        <v>8769</v>
      </c>
      <c r="J91" s="278">
        <v>949</v>
      </c>
      <c r="K91" s="278">
        <v>9918</v>
      </c>
      <c r="L91" s="279">
        <v>1014</v>
      </c>
      <c r="M91" s="279">
        <v>11589</v>
      </c>
      <c r="N91" s="275" t="s">
        <v>335</v>
      </c>
    </row>
    <row r="92" spans="1:14" ht="16.5" customHeight="1">
      <c r="A92" s="274"/>
      <c r="B92" s="273">
        <v>73</v>
      </c>
      <c r="C92" s="284" t="s">
        <v>334</v>
      </c>
      <c r="D92" s="271">
        <v>728</v>
      </c>
      <c r="E92" s="270">
        <v>4978</v>
      </c>
      <c r="F92" s="269">
        <v>725</v>
      </c>
      <c r="G92" s="269">
        <v>5147</v>
      </c>
      <c r="H92" s="269">
        <v>716</v>
      </c>
      <c r="I92" s="269">
        <v>5892</v>
      </c>
      <c r="J92" s="269">
        <v>778</v>
      </c>
      <c r="K92" s="269">
        <v>6102</v>
      </c>
      <c r="L92" s="270">
        <v>790</v>
      </c>
      <c r="M92" s="270">
        <v>6348</v>
      </c>
      <c r="N92" s="250">
        <v>73</v>
      </c>
    </row>
    <row r="93" spans="1:14" ht="16.5" customHeight="1">
      <c r="A93" s="274"/>
      <c r="B93" s="273">
        <v>74</v>
      </c>
      <c r="C93" s="284" t="s">
        <v>333</v>
      </c>
      <c r="D93" s="271">
        <v>7</v>
      </c>
      <c r="E93" s="270">
        <v>183</v>
      </c>
      <c r="F93" s="269">
        <v>7</v>
      </c>
      <c r="G93" s="269">
        <v>237</v>
      </c>
      <c r="H93" s="269">
        <v>7</v>
      </c>
      <c r="I93" s="269">
        <v>309</v>
      </c>
      <c r="J93" s="269">
        <v>12</v>
      </c>
      <c r="K93" s="269">
        <v>441</v>
      </c>
      <c r="L93" s="270">
        <v>10</v>
      </c>
      <c r="M93" s="270">
        <v>277</v>
      </c>
      <c r="N93" s="250">
        <v>74</v>
      </c>
    </row>
    <row r="94" spans="1:14" ht="16.5" customHeight="1">
      <c r="A94" s="274"/>
      <c r="B94" s="273">
        <v>75</v>
      </c>
      <c r="C94" s="284" t="s">
        <v>332</v>
      </c>
      <c r="D94" s="271">
        <v>118</v>
      </c>
      <c r="E94" s="270">
        <v>1892</v>
      </c>
      <c r="F94" s="269">
        <v>125</v>
      </c>
      <c r="G94" s="269">
        <v>2150</v>
      </c>
      <c r="H94" s="269">
        <v>118</v>
      </c>
      <c r="I94" s="269">
        <v>2568</v>
      </c>
      <c r="J94" s="269">
        <v>159</v>
      </c>
      <c r="K94" s="269">
        <v>3375</v>
      </c>
      <c r="L94" s="270">
        <v>214</v>
      </c>
      <c r="M94" s="270">
        <v>4964</v>
      </c>
      <c r="N94" s="250">
        <v>75</v>
      </c>
    </row>
    <row r="95" spans="1:14" ht="16.5" customHeight="1">
      <c r="A95" s="283" t="s">
        <v>331</v>
      </c>
      <c r="B95" s="282"/>
      <c r="C95" s="281" t="s">
        <v>330</v>
      </c>
      <c r="D95" s="280">
        <v>478</v>
      </c>
      <c r="E95" s="279">
        <v>8196</v>
      </c>
      <c r="F95" s="278">
        <v>480</v>
      </c>
      <c r="G95" s="278">
        <v>8447</v>
      </c>
      <c r="H95" s="278">
        <v>497</v>
      </c>
      <c r="I95" s="278">
        <v>8827</v>
      </c>
      <c r="J95" s="278">
        <v>506</v>
      </c>
      <c r="K95" s="278">
        <v>7460</v>
      </c>
      <c r="L95" s="279">
        <v>487</v>
      </c>
      <c r="M95" s="279">
        <v>7602</v>
      </c>
      <c r="N95" s="275" t="s">
        <v>329</v>
      </c>
    </row>
    <row r="96" spans="1:14" ht="16.5" customHeight="1">
      <c r="A96" s="274"/>
      <c r="B96" s="273">
        <v>76</v>
      </c>
      <c r="C96" s="272" t="s">
        <v>328</v>
      </c>
      <c r="D96" s="271">
        <v>125</v>
      </c>
      <c r="E96" s="270">
        <v>5058</v>
      </c>
      <c r="F96" s="269">
        <v>131</v>
      </c>
      <c r="G96" s="269">
        <v>5040</v>
      </c>
      <c r="H96" s="269">
        <v>122</v>
      </c>
      <c r="I96" s="269">
        <v>5164</v>
      </c>
      <c r="J96" s="269">
        <v>117</v>
      </c>
      <c r="K96" s="269">
        <v>3899</v>
      </c>
      <c r="L96" s="270">
        <v>121</v>
      </c>
      <c r="M96" s="270">
        <v>4011</v>
      </c>
      <c r="N96" s="250">
        <v>76</v>
      </c>
    </row>
    <row r="97" spans="1:14" s="285" customFormat="1" ht="16.5" customHeight="1">
      <c r="A97" s="274"/>
      <c r="B97" s="273">
        <v>77</v>
      </c>
      <c r="C97" s="284" t="s">
        <v>327</v>
      </c>
      <c r="D97" s="271">
        <v>353</v>
      </c>
      <c r="E97" s="270">
        <v>3138</v>
      </c>
      <c r="F97" s="269">
        <v>349</v>
      </c>
      <c r="G97" s="269">
        <v>3407</v>
      </c>
      <c r="H97" s="269">
        <v>375</v>
      </c>
      <c r="I97" s="269">
        <v>3663</v>
      </c>
      <c r="J97" s="269">
        <v>389</v>
      </c>
      <c r="K97" s="269">
        <v>3561</v>
      </c>
      <c r="L97" s="270">
        <v>366</v>
      </c>
      <c r="M97" s="270">
        <v>3591</v>
      </c>
      <c r="N97" s="250">
        <v>77</v>
      </c>
    </row>
    <row r="98" spans="1:14" ht="16.5" customHeight="1">
      <c r="A98" s="283" t="s">
        <v>326</v>
      </c>
      <c r="B98" s="282"/>
      <c r="C98" s="286" t="s">
        <v>325</v>
      </c>
      <c r="D98" s="280">
        <v>35</v>
      </c>
      <c r="E98" s="279">
        <v>1097</v>
      </c>
      <c r="F98" s="278">
        <v>35</v>
      </c>
      <c r="G98" s="278">
        <v>1256</v>
      </c>
      <c r="H98" s="278">
        <v>38</v>
      </c>
      <c r="I98" s="278">
        <v>1287</v>
      </c>
      <c r="J98" s="278">
        <v>46</v>
      </c>
      <c r="K98" s="278">
        <v>1283</v>
      </c>
      <c r="L98" s="279">
        <v>43</v>
      </c>
      <c r="M98" s="279">
        <v>1325</v>
      </c>
      <c r="N98" s="275" t="s">
        <v>324</v>
      </c>
    </row>
    <row r="99" spans="1:14" ht="16.5" customHeight="1">
      <c r="A99" s="274"/>
      <c r="B99" s="273">
        <v>78</v>
      </c>
      <c r="C99" s="284" t="s">
        <v>323</v>
      </c>
      <c r="D99" s="271">
        <v>16</v>
      </c>
      <c r="E99" s="270">
        <v>859</v>
      </c>
      <c r="F99" s="269">
        <v>16</v>
      </c>
      <c r="G99" s="269">
        <v>1004</v>
      </c>
      <c r="H99" s="269">
        <v>20</v>
      </c>
      <c r="I99" s="269">
        <v>1057</v>
      </c>
      <c r="J99" s="269">
        <v>31</v>
      </c>
      <c r="K99" s="269">
        <v>1110</v>
      </c>
      <c r="L99" s="267">
        <v>29</v>
      </c>
      <c r="M99" s="267">
        <v>1123</v>
      </c>
      <c r="N99" s="250">
        <v>78</v>
      </c>
    </row>
    <row r="100" spans="1:14" ht="16.5" customHeight="1">
      <c r="A100" s="274"/>
      <c r="B100" s="273">
        <v>79</v>
      </c>
      <c r="C100" s="272" t="s">
        <v>322</v>
      </c>
      <c r="D100" s="271">
        <v>19</v>
      </c>
      <c r="E100" s="270">
        <v>238</v>
      </c>
      <c r="F100" s="269">
        <v>19</v>
      </c>
      <c r="G100" s="269">
        <v>252</v>
      </c>
      <c r="H100" s="269">
        <v>18</v>
      </c>
      <c r="I100" s="269">
        <v>230</v>
      </c>
      <c r="J100" s="269">
        <v>15</v>
      </c>
      <c r="K100" s="269">
        <v>173</v>
      </c>
      <c r="L100" s="270">
        <v>14</v>
      </c>
      <c r="M100" s="270">
        <v>202</v>
      </c>
      <c r="N100" s="250">
        <v>79</v>
      </c>
    </row>
    <row r="101" spans="1:14" s="285" customFormat="1" ht="16.5" customHeight="1">
      <c r="A101" s="283" t="s">
        <v>321</v>
      </c>
      <c r="B101" s="282"/>
      <c r="C101" s="281" t="s">
        <v>320</v>
      </c>
      <c r="D101" s="280">
        <v>2886</v>
      </c>
      <c r="E101" s="279">
        <v>13929</v>
      </c>
      <c r="F101" s="278">
        <v>2797</v>
      </c>
      <c r="G101" s="278">
        <v>17469</v>
      </c>
      <c r="H101" s="278">
        <v>2803</v>
      </c>
      <c r="I101" s="278">
        <v>18515</v>
      </c>
      <c r="J101" s="278">
        <v>2834</v>
      </c>
      <c r="K101" s="278">
        <v>21004</v>
      </c>
      <c r="L101" s="279">
        <v>2624</v>
      </c>
      <c r="M101" s="279">
        <v>17948</v>
      </c>
      <c r="N101" s="275" t="s">
        <v>319</v>
      </c>
    </row>
    <row r="102" spans="1:14" ht="16.5" customHeight="1">
      <c r="A102" s="274"/>
      <c r="B102" s="273">
        <v>80</v>
      </c>
      <c r="C102" s="284" t="s">
        <v>318</v>
      </c>
      <c r="D102" s="271">
        <v>642</v>
      </c>
      <c r="E102" s="270">
        <v>2365</v>
      </c>
      <c r="F102" s="269">
        <v>606</v>
      </c>
      <c r="G102" s="269">
        <v>2890</v>
      </c>
      <c r="H102" s="269">
        <v>678</v>
      </c>
      <c r="I102" s="269">
        <v>3528</v>
      </c>
      <c r="J102" s="269">
        <v>719</v>
      </c>
      <c r="K102" s="269">
        <v>4439</v>
      </c>
      <c r="L102" s="270">
        <v>651</v>
      </c>
      <c r="M102" s="270">
        <v>3846</v>
      </c>
      <c r="N102" s="250">
        <v>80</v>
      </c>
    </row>
    <row r="103" spans="1:14" ht="16.5" customHeight="1">
      <c r="A103" s="274"/>
      <c r="B103" s="273">
        <v>81</v>
      </c>
      <c r="C103" s="272" t="s">
        <v>317</v>
      </c>
      <c r="D103" s="271">
        <v>6</v>
      </c>
      <c r="E103" s="270">
        <v>239</v>
      </c>
      <c r="F103" s="269">
        <v>6</v>
      </c>
      <c r="G103" s="269">
        <v>262</v>
      </c>
      <c r="H103" s="269">
        <v>4</v>
      </c>
      <c r="I103" s="269">
        <v>259</v>
      </c>
      <c r="J103" s="269">
        <v>8</v>
      </c>
      <c r="K103" s="269">
        <v>273</v>
      </c>
      <c r="L103" s="270">
        <v>4</v>
      </c>
      <c r="M103" s="270">
        <v>206</v>
      </c>
      <c r="N103" s="250">
        <v>81</v>
      </c>
    </row>
    <row r="104" spans="1:14" ht="16.5" customHeight="1">
      <c r="A104" s="274"/>
      <c r="B104" s="273">
        <v>82</v>
      </c>
      <c r="C104" s="284" t="s">
        <v>316</v>
      </c>
      <c r="D104" s="271">
        <v>1314</v>
      </c>
      <c r="E104" s="270">
        <v>4165</v>
      </c>
      <c r="F104" s="269">
        <v>1202</v>
      </c>
      <c r="G104" s="269">
        <v>3968</v>
      </c>
      <c r="H104" s="269">
        <v>1121</v>
      </c>
      <c r="I104" s="269">
        <v>3687</v>
      </c>
      <c r="J104" s="269">
        <v>1055</v>
      </c>
      <c r="K104" s="269">
        <v>3360</v>
      </c>
      <c r="L104" s="270">
        <v>983</v>
      </c>
      <c r="M104" s="270">
        <v>2972</v>
      </c>
      <c r="N104" s="250">
        <v>82</v>
      </c>
    </row>
    <row r="105" spans="1:14" ht="16.5" customHeight="1">
      <c r="A105" s="274"/>
      <c r="B105" s="273">
        <v>83</v>
      </c>
      <c r="C105" s="284" t="s">
        <v>315</v>
      </c>
      <c r="D105" s="271">
        <v>122</v>
      </c>
      <c r="E105" s="270">
        <v>769</v>
      </c>
      <c r="F105" s="269">
        <v>142</v>
      </c>
      <c r="G105" s="269">
        <v>970</v>
      </c>
      <c r="H105" s="269">
        <v>151</v>
      </c>
      <c r="I105" s="269">
        <v>1200</v>
      </c>
      <c r="J105" s="269">
        <v>161</v>
      </c>
      <c r="K105" s="269">
        <v>1289</v>
      </c>
      <c r="L105" s="270">
        <v>166</v>
      </c>
      <c r="M105" s="270">
        <v>962</v>
      </c>
      <c r="N105" s="250">
        <v>83</v>
      </c>
    </row>
    <row r="106" spans="1:14" ht="16.5" customHeight="1">
      <c r="A106" s="274"/>
      <c r="B106" s="273">
        <v>84</v>
      </c>
      <c r="C106" s="284" t="s">
        <v>314</v>
      </c>
      <c r="D106" s="271">
        <v>222</v>
      </c>
      <c r="E106" s="270">
        <v>1207</v>
      </c>
      <c r="F106" s="269">
        <v>203</v>
      </c>
      <c r="G106" s="269">
        <v>1479</v>
      </c>
      <c r="H106" s="269">
        <v>211</v>
      </c>
      <c r="I106" s="269">
        <v>1794</v>
      </c>
      <c r="J106" s="269">
        <v>194</v>
      </c>
      <c r="K106" s="269">
        <v>1370</v>
      </c>
      <c r="L106" s="270">
        <v>171</v>
      </c>
      <c r="M106" s="270">
        <v>1482</v>
      </c>
      <c r="N106" s="250">
        <v>84</v>
      </c>
    </row>
    <row r="107" spans="1:14" ht="16.5" customHeight="1">
      <c r="A107" s="274"/>
      <c r="B107" s="273">
        <v>85</v>
      </c>
      <c r="C107" s="272" t="s">
        <v>313</v>
      </c>
      <c r="D107" s="271">
        <v>11</v>
      </c>
      <c r="E107" s="270">
        <v>595</v>
      </c>
      <c r="F107" s="269">
        <v>15</v>
      </c>
      <c r="G107" s="269">
        <v>812</v>
      </c>
      <c r="H107" s="269">
        <v>14</v>
      </c>
      <c r="I107" s="269">
        <v>730</v>
      </c>
      <c r="J107" s="269">
        <v>16</v>
      </c>
      <c r="K107" s="269">
        <v>629</v>
      </c>
      <c r="L107" s="270">
        <v>12</v>
      </c>
      <c r="M107" s="270">
        <v>526</v>
      </c>
      <c r="N107" s="250">
        <v>85</v>
      </c>
    </row>
    <row r="108" spans="1:14" ht="16.5" customHeight="1">
      <c r="A108" s="274"/>
      <c r="B108" s="273">
        <v>86</v>
      </c>
      <c r="C108" s="284" t="s">
        <v>312</v>
      </c>
      <c r="D108" s="271">
        <v>63</v>
      </c>
      <c r="E108" s="270">
        <v>352</v>
      </c>
      <c r="F108" s="269">
        <v>58</v>
      </c>
      <c r="G108" s="269">
        <v>330</v>
      </c>
      <c r="H108" s="269">
        <v>53</v>
      </c>
      <c r="I108" s="269">
        <v>339</v>
      </c>
      <c r="J108" s="269">
        <v>54</v>
      </c>
      <c r="K108" s="269">
        <v>287</v>
      </c>
      <c r="L108" s="270">
        <v>45</v>
      </c>
      <c r="M108" s="270">
        <v>217</v>
      </c>
      <c r="N108" s="250">
        <v>86</v>
      </c>
    </row>
    <row r="109" spans="1:14" ht="16.5" customHeight="1">
      <c r="A109" s="274"/>
      <c r="B109" s="273">
        <v>87</v>
      </c>
      <c r="C109" s="284" t="s">
        <v>311</v>
      </c>
      <c r="D109" s="271">
        <v>90</v>
      </c>
      <c r="E109" s="270">
        <v>331</v>
      </c>
      <c r="F109" s="269">
        <v>75</v>
      </c>
      <c r="G109" s="269">
        <v>317</v>
      </c>
      <c r="H109" s="269">
        <v>64</v>
      </c>
      <c r="I109" s="269">
        <v>383</v>
      </c>
      <c r="J109" s="269">
        <v>72</v>
      </c>
      <c r="K109" s="269">
        <v>417</v>
      </c>
      <c r="L109" s="270">
        <v>61</v>
      </c>
      <c r="M109" s="270">
        <v>401</v>
      </c>
      <c r="N109" s="250">
        <v>87</v>
      </c>
    </row>
    <row r="110" spans="1:14" ht="16.5" customHeight="1">
      <c r="A110" s="274"/>
      <c r="B110" s="273">
        <v>88</v>
      </c>
      <c r="C110" s="284" t="s">
        <v>310</v>
      </c>
      <c r="D110" s="271">
        <v>67</v>
      </c>
      <c r="E110" s="270">
        <v>340</v>
      </c>
      <c r="F110" s="269">
        <v>89</v>
      </c>
      <c r="G110" s="269">
        <v>627</v>
      </c>
      <c r="H110" s="269">
        <v>80</v>
      </c>
      <c r="I110" s="269">
        <v>653</v>
      </c>
      <c r="J110" s="269">
        <v>67</v>
      </c>
      <c r="K110" s="269">
        <v>500</v>
      </c>
      <c r="L110" s="270">
        <v>63</v>
      </c>
      <c r="M110" s="270">
        <v>458</v>
      </c>
      <c r="N110" s="250">
        <v>88</v>
      </c>
    </row>
    <row r="111" spans="1:14" ht="16.5" customHeight="1">
      <c r="A111" s="274"/>
      <c r="B111" s="273">
        <v>89</v>
      </c>
      <c r="C111" s="284" t="s">
        <v>309</v>
      </c>
      <c r="D111" s="271">
        <v>29</v>
      </c>
      <c r="E111" s="270">
        <v>158</v>
      </c>
      <c r="F111" s="269">
        <v>46</v>
      </c>
      <c r="G111" s="269">
        <v>373</v>
      </c>
      <c r="H111" s="269">
        <v>58</v>
      </c>
      <c r="I111" s="269">
        <v>518</v>
      </c>
      <c r="J111" s="269">
        <v>56</v>
      </c>
      <c r="K111" s="269">
        <v>781</v>
      </c>
      <c r="L111" s="270">
        <v>54</v>
      </c>
      <c r="M111" s="270">
        <v>739</v>
      </c>
      <c r="N111" s="250">
        <v>89</v>
      </c>
    </row>
    <row r="112" spans="1:14" ht="16.5" customHeight="1">
      <c r="A112" s="274"/>
      <c r="B112" s="273">
        <v>90</v>
      </c>
      <c r="C112" s="284" t="s">
        <v>308</v>
      </c>
      <c r="D112" s="271">
        <v>156</v>
      </c>
      <c r="E112" s="270">
        <v>2214</v>
      </c>
      <c r="F112" s="269">
        <v>180</v>
      </c>
      <c r="G112" s="269">
        <v>3736</v>
      </c>
      <c r="H112" s="269">
        <v>190</v>
      </c>
      <c r="I112" s="269">
        <v>3702</v>
      </c>
      <c r="J112" s="269">
        <v>236</v>
      </c>
      <c r="K112" s="269">
        <v>5987</v>
      </c>
      <c r="L112" s="270">
        <v>222</v>
      </c>
      <c r="M112" s="270">
        <v>5259</v>
      </c>
      <c r="N112" s="250">
        <v>90</v>
      </c>
    </row>
    <row r="113" spans="1:14" ht="16.5" customHeight="1">
      <c r="A113" s="274"/>
      <c r="B113" s="273">
        <v>91</v>
      </c>
      <c r="C113" s="272" t="s">
        <v>307</v>
      </c>
      <c r="D113" s="271">
        <v>33</v>
      </c>
      <c r="E113" s="270">
        <v>249</v>
      </c>
      <c r="F113" s="269">
        <v>50</v>
      </c>
      <c r="G113" s="269">
        <v>415</v>
      </c>
      <c r="H113" s="269">
        <v>42</v>
      </c>
      <c r="I113" s="269">
        <v>276</v>
      </c>
      <c r="J113" s="269">
        <v>52</v>
      </c>
      <c r="K113" s="269">
        <v>462</v>
      </c>
      <c r="L113" s="270">
        <v>64</v>
      </c>
      <c r="M113" s="270">
        <v>373</v>
      </c>
      <c r="N113" s="250">
        <v>91</v>
      </c>
    </row>
    <row r="114" spans="1:14" ht="16.5" customHeight="1">
      <c r="A114" s="274"/>
      <c r="B114" s="273">
        <v>92</v>
      </c>
      <c r="C114" s="272" t="s">
        <v>306</v>
      </c>
      <c r="D114" s="271">
        <v>121</v>
      </c>
      <c r="E114" s="270">
        <v>454</v>
      </c>
      <c r="F114" s="269">
        <v>120</v>
      </c>
      <c r="G114" s="269">
        <v>532</v>
      </c>
      <c r="H114" s="269">
        <v>116</v>
      </c>
      <c r="I114" s="269">
        <v>714</v>
      </c>
      <c r="J114" s="268">
        <v>118</v>
      </c>
      <c r="K114" s="268">
        <v>495</v>
      </c>
      <c r="L114" s="270">
        <v>118</v>
      </c>
      <c r="M114" s="270">
        <v>476</v>
      </c>
      <c r="N114" s="250">
        <v>92</v>
      </c>
    </row>
    <row r="115" spans="1:14" ht="16.5" customHeight="1">
      <c r="A115" s="274"/>
      <c r="B115" s="273">
        <v>93</v>
      </c>
      <c r="C115" s="272" t="s">
        <v>305</v>
      </c>
      <c r="D115" s="271">
        <v>10</v>
      </c>
      <c r="E115" s="270">
        <v>491</v>
      </c>
      <c r="F115" s="269">
        <v>5</v>
      </c>
      <c r="G115" s="269">
        <v>758</v>
      </c>
      <c r="H115" s="269">
        <v>21</v>
      </c>
      <c r="I115" s="269">
        <v>732</v>
      </c>
      <c r="J115" s="268">
        <v>26</v>
      </c>
      <c r="K115" s="268">
        <v>715</v>
      </c>
      <c r="L115" s="270">
        <v>10</v>
      </c>
      <c r="M115" s="270">
        <v>31</v>
      </c>
      <c r="N115" s="250">
        <v>93</v>
      </c>
    </row>
    <row r="116" spans="1:14" ht="16.5" customHeight="1">
      <c r="A116" s="283" t="s">
        <v>303</v>
      </c>
      <c r="B116" s="282"/>
      <c r="C116" s="281" t="s">
        <v>304</v>
      </c>
      <c r="D116" s="280">
        <v>42</v>
      </c>
      <c r="E116" s="279">
        <v>3311</v>
      </c>
      <c r="F116" s="278">
        <v>42</v>
      </c>
      <c r="G116" s="278">
        <v>3343</v>
      </c>
      <c r="H116" s="278">
        <v>28</v>
      </c>
      <c r="I116" s="278">
        <v>3086</v>
      </c>
      <c r="J116" s="277">
        <v>28</v>
      </c>
      <c r="K116" s="277">
        <v>3090</v>
      </c>
      <c r="L116" s="276">
        <v>39</v>
      </c>
      <c r="M116" s="276">
        <v>2827</v>
      </c>
      <c r="N116" s="275" t="s">
        <v>303</v>
      </c>
    </row>
    <row r="117" spans="1:14" ht="16.5" customHeight="1">
      <c r="A117" s="274"/>
      <c r="B117" s="273">
        <v>94</v>
      </c>
      <c r="C117" s="272" t="s">
        <v>302</v>
      </c>
      <c r="D117" s="271">
        <v>7</v>
      </c>
      <c r="E117" s="270">
        <v>406</v>
      </c>
      <c r="F117" s="269">
        <v>6</v>
      </c>
      <c r="G117" s="269">
        <v>381</v>
      </c>
      <c r="H117" s="269">
        <v>4</v>
      </c>
      <c r="I117" s="269">
        <v>361</v>
      </c>
      <c r="J117" s="268">
        <v>3</v>
      </c>
      <c r="K117" s="268">
        <v>288</v>
      </c>
      <c r="L117" s="267">
        <v>3</v>
      </c>
      <c r="M117" s="267">
        <v>275</v>
      </c>
      <c r="N117" s="250">
        <v>94</v>
      </c>
    </row>
    <row r="118" spans="1:14" ht="16.5" customHeight="1" thickBot="1">
      <c r="A118" s="266"/>
      <c r="B118" s="265">
        <v>95</v>
      </c>
      <c r="C118" s="264" t="s">
        <v>301</v>
      </c>
      <c r="D118" s="263">
        <v>35</v>
      </c>
      <c r="E118" s="262">
        <v>2905</v>
      </c>
      <c r="F118" s="261">
        <v>36</v>
      </c>
      <c r="G118" s="261">
        <v>2962</v>
      </c>
      <c r="H118" s="261">
        <v>24</v>
      </c>
      <c r="I118" s="261">
        <v>2725</v>
      </c>
      <c r="J118" s="260">
        <v>25</v>
      </c>
      <c r="K118" s="260">
        <v>2802</v>
      </c>
      <c r="L118" s="259">
        <v>36</v>
      </c>
      <c r="M118" s="259">
        <v>2552</v>
      </c>
      <c r="N118" s="259">
        <v>95</v>
      </c>
    </row>
    <row r="119" spans="1:9" ht="16.5" customHeight="1">
      <c r="A119" s="248" t="s">
        <v>300</v>
      </c>
      <c r="C119" s="255"/>
      <c r="D119" s="254"/>
      <c r="E119" s="254"/>
      <c r="F119" s="254"/>
      <c r="G119" s="250"/>
      <c r="H119" s="250"/>
      <c r="I119" s="250"/>
    </row>
    <row r="120" spans="1:9" ht="16.5" customHeight="1">
      <c r="A120" s="248" t="s">
        <v>299</v>
      </c>
      <c r="D120" s="250"/>
      <c r="E120" s="250"/>
      <c r="F120" s="250"/>
      <c r="G120" s="250"/>
      <c r="H120" s="250"/>
      <c r="I120" s="250"/>
    </row>
    <row r="121" spans="1:9" ht="16.5" customHeight="1">
      <c r="A121" s="250"/>
      <c r="B121" s="251"/>
      <c r="D121" s="250"/>
      <c r="E121" s="250"/>
      <c r="F121" s="250"/>
      <c r="G121" s="250"/>
      <c r="H121" s="250"/>
      <c r="I121" s="250"/>
    </row>
    <row r="122" spans="1:10" s="252" customFormat="1" ht="16.5" customHeight="1">
      <c r="A122" s="253"/>
      <c r="B122" s="249"/>
      <c r="C122" s="255"/>
      <c r="D122" s="254"/>
      <c r="E122" s="254"/>
      <c r="F122" s="254"/>
      <c r="G122" s="254"/>
      <c r="H122" s="254"/>
      <c r="I122" s="254"/>
      <c r="J122" s="253"/>
    </row>
    <row r="123" spans="1:9" ht="16.5" customHeight="1">
      <c r="A123" s="250"/>
      <c r="B123" s="251"/>
      <c r="D123" s="250"/>
      <c r="E123" s="250"/>
      <c r="F123" s="250"/>
      <c r="G123" s="250"/>
      <c r="H123" s="250"/>
      <c r="I123" s="250"/>
    </row>
    <row r="124" spans="1:9" ht="16.5" customHeight="1">
      <c r="A124" s="250"/>
      <c r="B124" s="251"/>
      <c r="D124" s="250"/>
      <c r="E124" s="250"/>
      <c r="F124" s="250"/>
      <c r="G124" s="250"/>
      <c r="H124" s="250"/>
      <c r="I124" s="250"/>
    </row>
    <row r="125" spans="1:9" ht="16.5" customHeight="1">
      <c r="A125" s="250"/>
      <c r="B125" s="251"/>
      <c r="D125" s="250"/>
      <c r="E125" s="250"/>
      <c r="F125" s="250"/>
      <c r="G125" s="250"/>
      <c r="H125" s="250"/>
      <c r="I125" s="250"/>
    </row>
    <row r="126" spans="1:9" ht="16.5" customHeight="1">
      <c r="A126" s="250"/>
      <c r="B126" s="251"/>
      <c r="D126" s="250"/>
      <c r="E126" s="250"/>
      <c r="F126" s="250"/>
      <c r="G126" s="250"/>
      <c r="H126" s="250"/>
      <c r="I126" s="250"/>
    </row>
    <row r="127" spans="1:9" ht="16.5" customHeight="1">
      <c r="A127" s="250"/>
      <c r="B127" s="251"/>
      <c r="D127" s="250"/>
      <c r="E127" s="250"/>
      <c r="F127" s="250"/>
      <c r="G127" s="250"/>
      <c r="H127" s="250"/>
      <c r="I127" s="250"/>
    </row>
    <row r="128" spans="1:9" ht="16.5" customHeight="1">
      <c r="A128" s="250"/>
      <c r="B128" s="251"/>
      <c r="D128" s="250"/>
      <c r="E128" s="250"/>
      <c r="F128" s="250"/>
      <c r="G128" s="250"/>
      <c r="H128" s="250"/>
      <c r="I128" s="250"/>
    </row>
    <row r="129" spans="1:10" s="252" customFormat="1" ht="16.5" customHeight="1">
      <c r="A129" s="253"/>
      <c r="B129" s="249"/>
      <c r="C129" s="255"/>
      <c r="D129" s="254"/>
      <c r="E129" s="254"/>
      <c r="F129" s="254"/>
      <c r="G129" s="254"/>
      <c r="H129" s="254"/>
      <c r="I129" s="254"/>
      <c r="J129" s="253"/>
    </row>
    <row r="130" spans="1:9" ht="16.5" customHeight="1">
      <c r="A130" s="250"/>
      <c r="B130" s="251"/>
      <c r="D130" s="250"/>
      <c r="E130" s="250"/>
      <c r="F130" s="250"/>
      <c r="G130" s="250"/>
      <c r="H130" s="250"/>
      <c r="I130" s="250"/>
    </row>
    <row r="131" spans="1:9" ht="16.5" customHeight="1">
      <c r="A131" s="250"/>
      <c r="B131" s="251"/>
      <c r="D131" s="250"/>
      <c r="E131" s="250"/>
      <c r="F131" s="250"/>
      <c r="G131" s="250"/>
      <c r="H131" s="250"/>
      <c r="I131" s="250"/>
    </row>
    <row r="132" spans="1:9" ht="16.5" customHeight="1">
      <c r="A132" s="250"/>
      <c r="B132" s="251"/>
      <c r="D132" s="250"/>
      <c r="E132" s="250"/>
      <c r="F132" s="250"/>
      <c r="G132" s="250"/>
      <c r="H132" s="250"/>
      <c r="I132" s="250"/>
    </row>
    <row r="133" spans="1:9" ht="16.5" customHeight="1">
      <c r="A133" s="250"/>
      <c r="B133" s="251"/>
      <c r="D133" s="250"/>
      <c r="E133" s="250"/>
      <c r="F133" s="250"/>
      <c r="G133" s="250"/>
      <c r="H133" s="250"/>
      <c r="I133" s="250"/>
    </row>
    <row r="134" spans="1:9" ht="16.5" customHeight="1">
      <c r="A134" s="250"/>
      <c r="B134" s="251"/>
      <c r="D134" s="250"/>
      <c r="E134" s="250"/>
      <c r="F134" s="250"/>
      <c r="G134" s="250"/>
      <c r="H134" s="250"/>
      <c r="I134" s="250"/>
    </row>
    <row r="135" spans="1:9" ht="16.5" customHeight="1">
      <c r="A135" s="250"/>
      <c r="B135" s="251"/>
      <c r="D135" s="250"/>
      <c r="E135" s="250"/>
      <c r="F135" s="250"/>
      <c r="G135" s="250"/>
      <c r="H135" s="250"/>
      <c r="I135" s="250"/>
    </row>
    <row r="136" spans="1:10" s="252" customFormat="1" ht="16.5" customHeight="1">
      <c r="A136" s="253"/>
      <c r="B136" s="249"/>
      <c r="C136" s="255"/>
      <c r="D136" s="254"/>
      <c r="E136" s="254"/>
      <c r="F136" s="254"/>
      <c r="G136" s="254"/>
      <c r="H136" s="254"/>
      <c r="I136" s="254"/>
      <c r="J136" s="253"/>
    </row>
    <row r="137" spans="1:9" ht="16.5" customHeight="1">
      <c r="A137" s="250"/>
      <c r="B137" s="251"/>
      <c r="D137" s="250"/>
      <c r="E137" s="250"/>
      <c r="F137" s="250"/>
      <c r="G137" s="250"/>
      <c r="H137" s="250"/>
      <c r="I137" s="250"/>
    </row>
    <row r="138" spans="1:9" ht="16.5" customHeight="1">
      <c r="A138" s="250"/>
      <c r="B138" s="251"/>
      <c r="D138" s="250"/>
      <c r="E138" s="250"/>
      <c r="F138" s="250"/>
      <c r="G138" s="250"/>
      <c r="H138" s="250"/>
      <c r="I138" s="250"/>
    </row>
    <row r="139" spans="1:9" ht="16.5" customHeight="1">
      <c r="A139" s="250"/>
      <c r="B139" s="251"/>
      <c r="D139" s="250"/>
      <c r="E139" s="250"/>
      <c r="F139" s="250"/>
      <c r="G139" s="250"/>
      <c r="H139" s="250"/>
      <c r="I139" s="250"/>
    </row>
    <row r="140" spans="1:9" ht="16.5" customHeight="1">
      <c r="A140" s="250"/>
      <c r="B140" s="251"/>
      <c r="D140" s="250"/>
      <c r="E140" s="250"/>
      <c r="F140" s="250"/>
      <c r="G140" s="250"/>
      <c r="H140" s="250"/>
      <c r="I140" s="250"/>
    </row>
    <row r="141" spans="1:9" ht="16.5" customHeight="1">
      <c r="A141" s="250"/>
      <c r="B141" s="251"/>
      <c r="D141" s="250"/>
      <c r="E141" s="250"/>
      <c r="F141" s="250"/>
      <c r="G141" s="250"/>
      <c r="H141" s="250"/>
      <c r="I141" s="250"/>
    </row>
    <row r="142" spans="1:9" ht="16.5" customHeight="1">
      <c r="A142" s="250"/>
      <c r="B142" s="251"/>
      <c r="D142" s="250"/>
      <c r="E142" s="250"/>
      <c r="F142" s="250"/>
      <c r="G142" s="250"/>
      <c r="H142" s="250"/>
      <c r="I142" s="250"/>
    </row>
    <row r="143" spans="1:9" ht="16.5" customHeight="1">
      <c r="A143" s="250"/>
      <c r="B143" s="251"/>
      <c r="D143" s="250"/>
      <c r="E143" s="250"/>
      <c r="F143" s="250"/>
      <c r="G143" s="250"/>
      <c r="H143" s="250"/>
      <c r="I143" s="250"/>
    </row>
    <row r="144" spans="1:9" ht="16.5" customHeight="1">
      <c r="A144" s="250"/>
      <c r="B144" s="251"/>
      <c r="D144" s="250"/>
      <c r="E144" s="250"/>
      <c r="F144" s="250"/>
      <c r="G144" s="250"/>
      <c r="H144" s="250"/>
      <c r="I144" s="250"/>
    </row>
    <row r="145" spans="1:10" s="252" customFormat="1" ht="16.5" customHeight="1">
      <c r="A145" s="253"/>
      <c r="B145" s="249"/>
      <c r="C145" s="255"/>
      <c r="D145" s="254"/>
      <c r="E145" s="254"/>
      <c r="F145" s="254"/>
      <c r="G145" s="254"/>
      <c r="H145" s="254"/>
      <c r="I145" s="254"/>
      <c r="J145" s="253"/>
    </row>
    <row r="146" spans="1:9" ht="16.5" customHeight="1">
      <c r="A146" s="250"/>
      <c r="B146" s="251"/>
      <c r="D146" s="250"/>
      <c r="E146" s="250"/>
      <c r="F146" s="250"/>
      <c r="G146" s="250"/>
      <c r="H146" s="250"/>
      <c r="I146" s="250"/>
    </row>
    <row r="147" spans="1:9" ht="16.5" customHeight="1">
      <c r="A147" s="250"/>
      <c r="B147" s="251"/>
      <c r="D147" s="250"/>
      <c r="E147" s="250"/>
      <c r="F147" s="250"/>
      <c r="G147" s="250"/>
      <c r="H147" s="250"/>
      <c r="I147" s="250"/>
    </row>
    <row r="148" spans="1:9" ht="16.5" customHeight="1">
      <c r="A148" s="250"/>
      <c r="B148" s="251"/>
      <c r="D148" s="250"/>
      <c r="E148" s="250"/>
      <c r="F148" s="250"/>
      <c r="G148" s="250"/>
      <c r="H148" s="250"/>
      <c r="I148" s="250"/>
    </row>
    <row r="149" spans="1:9" ht="16.5" customHeight="1">
      <c r="A149" s="250"/>
      <c r="B149" s="251"/>
      <c r="D149" s="250"/>
      <c r="E149" s="250"/>
      <c r="F149" s="250"/>
      <c r="G149" s="250"/>
      <c r="H149" s="250"/>
      <c r="I149" s="250"/>
    </row>
    <row r="150" spans="1:9" ht="16.5" customHeight="1">
      <c r="A150" s="250"/>
      <c r="B150" s="251"/>
      <c r="D150" s="250"/>
      <c r="E150" s="250"/>
      <c r="F150" s="250"/>
      <c r="G150" s="250"/>
      <c r="H150" s="250"/>
      <c r="I150" s="250"/>
    </row>
    <row r="151" spans="1:9" ht="16.5" customHeight="1">
      <c r="A151" s="250"/>
      <c r="B151" s="251"/>
      <c r="D151" s="250"/>
      <c r="E151" s="250"/>
      <c r="F151" s="250"/>
      <c r="G151" s="250"/>
      <c r="H151" s="250"/>
      <c r="I151" s="250"/>
    </row>
    <row r="152" spans="1:10" s="252" customFormat="1" ht="16.5" customHeight="1">
      <c r="A152" s="253"/>
      <c r="B152" s="249"/>
      <c r="C152" s="255"/>
      <c r="D152" s="254"/>
      <c r="E152" s="254"/>
      <c r="F152" s="254"/>
      <c r="G152" s="254"/>
      <c r="H152" s="254"/>
      <c r="I152" s="254"/>
      <c r="J152" s="253"/>
    </row>
    <row r="153" spans="1:9" ht="16.5" customHeight="1">
      <c r="A153" s="250"/>
      <c r="B153" s="251"/>
      <c r="D153" s="250"/>
      <c r="E153" s="250"/>
      <c r="F153" s="250"/>
      <c r="G153" s="250"/>
      <c r="H153" s="250"/>
      <c r="I153" s="250"/>
    </row>
    <row r="154" spans="1:9" ht="16.5" customHeight="1">
      <c r="A154" s="250"/>
      <c r="B154" s="251"/>
      <c r="D154" s="250"/>
      <c r="E154" s="250"/>
      <c r="F154" s="250"/>
      <c r="G154" s="250"/>
      <c r="H154" s="250"/>
      <c r="I154" s="250"/>
    </row>
    <row r="155" spans="1:9" ht="16.5" customHeight="1">
      <c r="A155" s="250"/>
      <c r="B155" s="251"/>
      <c r="D155" s="250"/>
      <c r="E155" s="250"/>
      <c r="F155" s="250"/>
      <c r="G155" s="250"/>
      <c r="H155" s="250"/>
      <c r="I155" s="250"/>
    </row>
    <row r="156" spans="1:9" ht="16.5" customHeight="1">
      <c r="A156" s="250"/>
      <c r="B156" s="251"/>
      <c r="D156" s="250"/>
      <c r="E156" s="250"/>
      <c r="F156" s="250"/>
      <c r="G156" s="250"/>
      <c r="H156" s="250"/>
      <c r="I156" s="250"/>
    </row>
    <row r="157" spans="1:9" ht="16.5" customHeight="1">
      <c r="A157" s="250"/>
      <c r="B157" s="251"/>
      <c r="D157" s="250"/>
      <c r="E157" s="250"/>
      <c r="F157" s="250"/>
      <c r="G157" s="250"/>
      <c r="H157" s="250"/>
      <c r="I157" s="250"/>
    </row>
    <row r="158" spans="1:9" ht="16.5" customHeight="1">
      <c r="A158" s="250"/>
      <c r="B158" s="251"/>
      <c r="D158" s="250"/>
      <c r="E158" s="250"/>
      <c r="F158" s="250"/>
      <c r="G158" s="250"/>
      <c r="H158" s="250"/>
      <c r="I158" s="250"/>
    </row>
    <row r="159" spans="1:10" s="252" customFormat="1" ht="16.5" customHeight="1">
      <c r="A159" s="253"/>
      <c r="B159" s="249"/>
      <c r="C159" s="255"/>
      <c r="D159" s="254"/>
      <c r="E159" s="254"/>
      <c r="F159" s="254"/>
      <c r="G159" s="254"/>
      <c r="H159" s="254"/>
      <c r="I159" s="254"/>
      <c r="J159" s="253"/>
    </row>
    <row r="160" spans="1:9" ht="16.5" customHeight="1">
      <c r="A160" s="250"/>
      <c r="B160" s="251"/>
      <c r="D160" s="250"/>
      <c r="E160" s="250"/>
      <c r="F160" s="250"/>
      <c r="G160" s="250"/>
      <c r="H160" s="250"/>
      <c r="I160" s="250"/>
    </row>
    <row r="161" spans="1:9" ht="16.5" customHeight="1">
      <c r="A161" s="250"/>
      <c r="B161" s="251"/>
      <c r="D161" s="250"/>
      <c r="E161" s="250"/>
      <c r="F161" s="250"/>
      <c r="G161" s="250"/>
      <c r="H161" s="250"/>
      <c r="I161" s="250"/>
    </row>
    <row r="162" spans="1:9" ht="16.5" customHeight="1">
      <c r="A162" s="250"/>
      <c r="B162" s="251"/>
      <c r="D162" s="250"/>
      <c r="E162" s="250"/>
      <c r="F162" s="250"/>
      <c r="G162" s="250"/>
      <c r="H162" s="250"/>
      <c r="I162" s="250"/>
    </row>
    <row r="163" spans="1:9" ht="16.5" customHeight="1">
      <c r="A163" s="250"/>
      <c r="B163" s="251"/>
      <c r="D163" s="250"/>
      <c r="E163" s="250"/>
      <c r="F163" s="250"/>
      <c r="G163" s="250"/>
      <c r="H163" s="250"/>
      <c r="I163" s="250"/>
    </row>
    <row r="164" spans="1:10" s="252" customFormat="1" ht="16.5" customHeight="1">
      <c r="A164" s="253"/>
      <c r="B164" s="249"/>
      <c r="C164" s="255"/>
      <c r="D164" s="254"/>
      <c r="E164" s="254"/>
      <c r="F164" s="254"/>
      <c r="G164" s="254"/>
      <c r="H164" s="254"/>
      <c r="I164" s="254"/>
      <c r="J164" s="253"/>
    </row>
    <row r="165" spans="1:9" ht="16.5" customHeight="1">
      <c r="A165" s="250"/>
      <c r="B165" s="251"/>
      <c r="D165" s="250"/>
      <c r="E165" s="250"/>
      <c r="F165" s="250"/>
      <c r="G165" s="250"/>
      <c r="H165" s="250"/>
      <c r="I165" s="250"/>
    </row>
    <row r="166" spans="1:9" ht="16.5" customHeight="1">
      <c r="A166" s="250"/>
      <c r="B166" s="251"/>
      <c r="D166" s="250"/>
      <c r="E166" s="250"/>
      <c r="F166" s="250"/>
      <c r="G166" s="250"/>
      <c r="H166" s="250"/>
      <c r="I166" s="250"/>
    </row>
    <row r="167" spans="1:9" ht="16.5" customHeight="1">
      <c r="A167" s="250"/>
      <c r="B167" s="251"/>
      <c r="D167" s="250"/>
      <c r="E167" s="250"/>
      <c r="F167" s="250"/>
      <c r="G167" s="250"/>
      <c r="H167" s="250"/>
      <c r="I167" s="250"/>
    </row>
    <row r="168" spans="1:9" ht="16.5" customHeight="1">
      <c r="A168" s="250"/>
      <c r="B168" s="251"/>
      <c r="D168" s="250"/>
      <c r="E168" s="250"/>
      <c r="F168" s="250"/>
      <c r="G168" s="250"/>
      <c r="H168" s="250"/>
      <c r="I168" s="250"/>
    </row>
    <row r="169" spans="1:9" ht="16.5" customHeight="1">
      <c r="A169" s="250"/>
      <c r="B169" s="251"/>
      <c r="D169" s="250"/>
      <c r="E169" s="250"/>
      <c r="F169" s="250"/>
      <c r="G169" s="250"/>
      <c r="H169" s="250"/>
      <c r="I169" s="250"/>
    </row>
    <row r="170" spans="1:9" ht="16.5" customHeight="1">
      <c r="A170" s="250"/>
      <c r="B170" s="251"/>
      <c r="D170" s="250"/>
      <c r="E170" s="250"/>
      <c r="F170" s="250"/>
      <c r="G170" s="250"/>
      <c r="H170" s="250"/>
      <c r="I170" s="250"/>
    </row>
    <row r="171" spans="1:9" ht="16.5" customHeight="1">
      <c r="A171" s="250"/>
      <c r="B171" s="251"/>
      <c r="D171" s="250"/>
      <c r="E171" s="250"/>
      <c r="F171" s="250"/>
      <c r="G171" s="250"/>
      <c r="H171" s="250"/>
      <c r="I171" s="250"/>
    </row>
    <row r="172" spans="1:9" ht="16.5" customHeight="1">
      <c r="A172" s="250"/>
      <c r="B172" s="251"/>
      <c r="D172" s="250"/>
      <c r="E172" s="250"/>
      <c r="F172" s="250"/>
      <c r="G172" s="250"/>
      <c r="H172" s="250"/>
      <c r="I172" s="250"/>
    </row>
    <row r="173" spans="1:9" ht="16.5" customHeight="1">
      <c r="A173" s="250"/>
      <c r="B173" s="251"/>
      <c r="D173" s="250"/>
      <c r="E173" s="250"/>
      <c r="F173" s="250"/>
      <c r="G173" s="250"/>
      <c r="H173" s="250"/>
      <c r="I173" s="250"/>
    </row>
    <row r="174" spans="1:10" s="252" customFormat="1" ht="16.5" customHeight="1">
      <c r="A174" s="253"/>
      <c r="B174" s="249"/>
      <c r="C174" s="255"/>
      <c r="D174" s="254"/>
      <c r="E174" s="254"/>
      <c r="F174" s="254"/>
      <c r="G174" s="254"/>
      <c r="H174" s="254"/>
      <c r="I174" s="254"/>
      <c r="J174" s="253"/>
    </row>
    <row r="175" spans="1:9" ht="16.5" customHeight="1">
      <c r="A175" s="250"/>
      <c r="B175" s="251"/>
      <c r="D175" s="250"/>
      <c r="E175" s="250"/>
      <c r="F175" s="250"/>
      <c r="G175" s="250"/>
      <c r="H175" s="250"/>
      <c r="I175" s="250"/>
    </row>
    <row r="176" spans="1:9" ht="16.5" customHeight="1">
      <c r="A176" s="250"/>
      <c r="B176" s="251"/>
      <c r="D176" s="250"/>
      <c r="E176" s="250"/>
      <c r="F176" s="250"/>
      <c r="G176" s="250"/>
      <c r="H176" s="250"/>
      <c r="I176" s="250"/>
    </row>
    <row r="177" spans="1:9" ht="16.5" customHeight="1">
      <c r="A177" s="250"/>
      <c r="B177" s="251"/>
      <c r="D177" s="250"/>
      <c r="E177" s="250"/>
      <c r="F177" s="250"/>
      <c r="G177" s="250"/>
      <c r="H177" s="250"/>
      <c r="I177" s="250"/>
    </row>
    <row r="178" spans="1:9" ht="16.5" customHeight="1">
      <c r="A178" s="250"/>
      <c r="B178" s="251"/>
      <c r="D178" s="250"/>
      <c r="E178" s="250"/>
      <c r="F178" s="250"/>
      <c r="G178" s="250"/>
      <c r="H178" s="250"/>
      <c r="I178" s="250"/>
    </row>
    <row r="179" spans="1:9" ht="16.5" customHeight="1">
      <c r="A179" s="250"/>
      <c r="B179" s="251"/>
      <c r="D179" s="250"/>
      <c r="E179" s="250"/>
      <c r="F179" s="250"/>
      <c r="G179" s="250"/>
      <c r="H179" s="250"/>
      <c r="I179" s="250"/>
    </row>
    <row r="180" spans="1:9" ht="16.5" customHeight="1">
      <c r="A180" s="250"/>
      <c r="B180" s="251"/>
      <c r="D180" s="250"/>
      <c r="E180" s="250"/>
      <c r="F180" s="250"/>
      <c r="G180" s="250"/>
      <c r="H180" s="250"/>
      <c r="I180" s="250"/>
    </row>
    <row r="181" spans="1:9" ht="16.5" customHeight="1">
      <c r="A181" s="250"/>
      <c r="B181" s="251"/>
      <c r="D181" s="250"/>
      <c r="E181" s="250"/>
      <c r="F181" s="250"/>
      <c r="G181" s="250"/>
      <c r="H181" s="250"/>
      <c r="I181" s="250"/>
    </row>
    <row r="182" spans="1:9" ht="16.5" customHeight="1">
      <c r="A182" s="250"/>
      <c r="B182" s="251"/>
      <c r="D182" s="250"/>
      <c r="E182" s="250"/>
      <c r="F182" s="250"/>
      <c r="G182" s="250"/>
      <c r="H182" s="250"/>
      <c r="I182" s="250"/>
    </row>
    <row r="183" spans="1:9" ht="16.5" customHeight="1">
      <c r="A183" s="250"/>
      <c r="B183" s="251"/>
      <c r="D183" s="250"/>
      <c r="E183" s="250"/>
      <c r="F183" s="250"/>
      <c r="G183" s="250"/>
      <c r="H183" s="250"/>
      <c r="I183" s="250"/>
    </row>
    <row r="184" spans="1:10" s="252" customFormat="1" ht="16.5" customHeight="1">
      <c r="A184" s="253"/>
      <c r="B184" s="249"/>
      <c r="C184" s="255"/>
      <c r="D184" s="254"/>
      <c r="E184" s="254"/>
      <c r="F184" s="254"/>
      <c r="G184" s="254"/>
      <c r="H184" s="254"/>
      <c r="I184" s="254"/>
      <c r="J184" s="253"/>
    </row>
    <row r="185" spans="1:9" ht="16.5" customHeight="1">
      <c r="A185" s="250"/>
      <c r="B185" s="251"/>
      <c r="D185" s="250"/>
      <c r="E185" s="250"/>
      <c r="F185" s="250"/>
      <c r="G185" s="250"/>
      <c r="H185" s="250"/>
      <c r="I185" s="250"/>
    </row>
    <row r="186" spans="1:9" ht="16.5" customHeight="1">
      <c r="A186" s="250"/>
      <c r="B186" s="251"/>
      <c r="D186" s="250"/>
      <c r="E186" s="250"/>
      <c r="F186" s="250"/>
      <c r="G186" s="250"/>
      <c r="H186" s="250"/>
      <c r="I186" s="250"/>
    </row>
    <row r="187" spans="1:9" ht="16.5" customHeight="1">
      <c r="A187" s="250"/>
      <c r="B187" s="251"/>
      <c r="D187" s="250"/>
      <c r="E187" s="250"/>
      <c r="F187" s="250"/>
      <c r="G187" s="250"/>
      <c r="H187" s="250"/>
      <c r="I187" s="250"/>
    </row>
    <row r="188" spans="1:9" ht="16.5" customHeight="1">
      <c r="A188" s="250"/>
      <c r="B188" s="251"/>
      <c r="D188" s="250"/>
      <c r="E188" s="250"/>
      <c r="F188" s="250"/>
      <c r="G188" s="250"/>
      <c r="H188" s="250"/>
      <c r="I188" s="250"/>
    </row>
    <row r="189" spans="1:9" ht="16.5" customHeight="1">
      <c r="A189" s="250"/>
      <c r="B189" s="251"/>
      <c r="D189" s="250"/>
      <c r="E189" s="250"/>
      <c r="F189" s="250"/>
      <c r="G189" s="250"/>
      <c r="H189" s="250"/>
      <c r="I189" s="250"/>
    </row>
    <row r="190" spans="1:9" ht="16.5" customHeight="1">
      <c r="A190" s="250"/>
      <c r="B190" s="251"/>
      <c r="D190" s="250"/>
      <c r="E190" s="250"/>
      <c r="F190" s="250"/>
      <c r="G190" s="250"/>
      <c r="H190" s="250"/>
      <c r="I190" s="250"/>
    </row>
    <row r="191" spans="1:9" ht="16.5" customHeight="1">
      <c r="A191" s="250"/>
      <c r="B191" s="251"/>
      <c r="D191" s="250"/>
      <c r="E191" s="250"/>
      <c r="F191" s="250"/>
      <c r="G191" s="250"/>
      <c r="H191" s="250"/>
      <c r="I191" s="250"/>
    </row>
    <row r="192" spans="1:10" s="252" customFormat="1" ht="16.5" customHeight="1">
      <c r="A192" s="253"/>
      <c r="B192" s="249"/>
      <c r="C192" s="255"/>
      <c r="D192" s="254"/>
      <c r="E192" s="254"/>
      <c r="F192" s="254"/>
      <c r="G192" s="254"/>
      <c r="H192" s="254"/>
      <c r="I192" s="254"/>
      <c r="J192" s="253"/>
    </row>
    <row r="193" spans="1:9" ht="16.5" customHeight="1">
      <c r="A193" s="250"/>
      <c r="B193" s="251"/>
      <c r="D193" s="250"/>
      <c r="E193" s="250"/>
      <c r="F193" s="250"/>
      <c r="G193" s="250"/>
      <c r="H193" s="250"/>
      <c r="I193" s="250"/>
    </row>
    <row r="194" spans="1:9" ht="16.5" customHeight="1">
      <c r="A194" s="250"/>
      <c r="B194" s="251"/>
      <c r="D194" s="250"/>
      <c r="E194" s="250"/>
      <c r="F194" s="250"/>
      <c r="G194" s="250"/>
      <c r="H194" s="250"/>
      <c r="I194" s="250"/>
    </row>
    <row r="195" spans="1:9" ht="16.5" customHeight="1">
      <c r="A195" s="250"/>
      <c r="B195" s="251"/>
      <c r="D195" s="250"/>
      <c r="E195" s="250"/>
      <c r="F195" s="250"/>
      <c r="G195" s="250"/>
      <c r="H195" s="250"/>
      <c r="I195" s="250"/>
    </row>
    <row r="196" spans="1:9" ht="16.5" customHeight="1">
      <c r="A196" s="250"/>
      <c r="B196" s="251"/>
      <c r="D196" s="250"/>
      <c r="E196" s="250"/>
      <c r="F196" s="250"/>
      <c r="G196" s="250"/>
      <c r="H196" s="250"/>
      <c r="I196" s="250"/>
    </row>
    <row r="197" spans="1:9" ht="16.5" customHeight="1">
      <c r="A197" s="250"/>
      <c r="B197" s="251"/>
      <c r="D197" s="250"/>
      <c r="E197" s="250"/>
      <c r="F197" s="250"/>
      <c r="G197" s="250"/>
      <c r="H197" s="250"/>
      <c r="I197" s="250"/>
    </row>
    <row r="198" spans="1:9" ht="16.5" customHeight="1">
      <c r="A198" s="250"/>
      <c r="B198" s="251"/>
      <c r="D198" s="250"/>
      <c r="E198" s="250"/>
      <c r="F198" s="250"/>
      <c r="G198" s="250"/>
      <c r="H198" s="250"/>
      <c r="I198" s="250"/>
    </row>
    <row r="199" spans="1:10" s="252" customFormat="1" ht="16.5" customHeight="1">
      <c r="A199" s="253"/>
      <c r="B199" s="249"/>
      <c r="C199" s="255"/>
      <c r="D199" s="254"/>
      <c r="E199" s="254"/>
      <c r="F199" s="254"/>
      <c r="G199" s="254"/>
      <c r="H199" s="254"/>
      <c r="I199" s="254"/>
      <c r="J199" s="253"/>
    </row>
    <row r="200" spans="1:9" ht="16.5" customHeight="1">
      <c r="A200" s="250"/>
      <c r="B200" s="251"/>
      <c r="D200" s="250"/>
      <c r="E200" s="250"/>
      <c r="F200" s="250"/>
      <c r="G200" s="250"/>
      <c r="H200" s="250"/>
      <c r="I200" s="250"/>
    </row>
    <row r="201" spans="1:9" ht="16.5" customHeight="1">
      <c r="A201" s="250"/>
      <c r="B201" s="251"/>
      <c r="D201" s="250"/>
      <c r="E201" s="250"/>
      <c r="F201" s="250"/>
      <c r="G201" s="250"/>
      <c r="H201" s="250"/>
      <c r="I201" s="250"/>
    </row>
    <row r="202" spans="1:9" ht="16.5" customHeight="1">
      <c r="A202" s="250"/>
      <c r="B202" s="251"/>
      <c r="D202" s="250"/>
      <c r="E202" s="250"/>
      <c r="F202" s="250"/>
      <c r="G202" s="250"/>
      <c r="H202" s="250"/>
      <c r="I202" s="250"/>
    </row>
    <row r="203" spans="1:9" ht="16.5" customHeight="1">
      <c r="A203" s="250"/>
      <c r="B203" s="251"/>
      <c r="D203" s="250"/>
      <c r="E203" s="250"/>
      <c r="F203" s="250"/>
      <c r="G203" s="250"/>
      <c r="H203" s="250"/>
      <c r="I203" s="250"/>
    </row>
    <row r="204" spans="1:9" ht="16.5" customHeight="1">
      <c r="A204" s="250"/>
      <c r="B204" s="251"/>
      <c r="D204" s="250"/>
      <c r="E204" s="250"/>
      <c r="F204" s="250"/>
      <c r="G204" s="250"/>
      <c r="H204" s="250"/>
      <c r="I204" s="250"/>
    </row>
    <row r="205" spans="1:9" ht="16.5" customHeight="1">
      <c r="A205" s="250"/>
      <c r="B205" s="251"/>
      <c r="D205" s="250"/>
      <c r="E205" s="250"/>
      <c r="F205" s="250"/>
      <c r="G205" s="250"/>
      <c r="H205" s="250"/>
      <c r="I205" s="250"/>
    </row>
    <row r="206" spans="1:9" ht="16.5" customHeight="1">
      <c r="A206" s="250"/>
      <c r="B206" s="251"/>
      <c r="D206" s="250"/>
      <c r="E206" s="250"/>
      <c r="F206" s="250"/>
      <c r="G206" s="250"/>
      <c r="H206" s="250"/>
      <c r="I206" s="250"/>
    </row>
    <row r="207" spans="1:9" ht="16.5" customHeight="1">
      <c r="A207" s="250"/>
      <c r="B207" s="251"/>
      <c r="D207" s="250"/>
      <c r="E207" s="250"/>
      <c r="F207" s="250"/>
      <c r="G207" s="250"/>
      <c r="H207" s="250"/>
      <c r="I207" s="250"/>
    </row>
    <row r="208" spans="1:9" ht="16.5" customHeight="1">
      <c r="A208" s="250"/>
      <c r="B208" s="251"/>
      <c r="D208" s="250"/>
      <c r="E208" s="250"/>
      <c r="F208" s="250"/>
      <c r="G208" s="250"/>
      <c r="H208" s="250"/>
      <c r="I208" s="250"/>
    </row>
    <row r="209" spans="1:10" s="252" customFormat="1" ht="16.5" customHeight="1">
      <c r="A209" s="253"/>
      <c r="B209" s="249"/>
      <c r="C209" s="255"/>
      <c r="D209" s="254"/>
      <c r="E209" s="254"/>
      <c r="F209" s="254"/>
      <c r="G209" s="254"/>
      <c r="H209" s="254"/>
      <c r="I209" s="254"/>
      <c r="J209" s="253"/>
    </row>
    <row r="210" spans="1:9" ht="16.5" customHeight="1">
      <c r="A210" s="250"/>
      <c r="B210" s="251"/>
      <c r="D210" s="250"/>
      <c r="E210" s="250"/>
      <c r="F210" s="250"/>
      <c r="G210" s="250"/>
      <c r="H210" s="250"/>
      <c r="I210" s="250"/>
    </row>
    <row r="211" spans="1:9" ht="16.5" customHeight="1">
      <c r="A211" s="250"/>
      <c r="B211" s="251"/>
      <c r="D211" s="250"/>
      <c r="E211" s="250"/>
      <c r="F211" s="250"/>
      <c r="G211" s="250"/>
      <c r="H211" s="250"/>
      <c r="I211" s="250"/>
    </row>
    <row r="212" spans="1:9" ht="16.5" customHeight="1">
      <c r="A212" s="250"/>
      <c r="B212" s="251"/>
      <c r="D212" s="250"/>
      <c r="E212" s="250"/>
      <c r="F212" s="250"/>
      <c r="G212" s="250"/>
      <c r="H212" s="250"/>
      <c r="I212" s="250"/>
    </row>
    <row r="213" spans="1:9" ht="16.5" customHeight="1">
      <c r="A213" s="250"/>
      <c r="B213" s="251"/>
      <c r="D213" s="250"/>
      <c r="E213" s="250"/>
      <c r="F213" s="250"/>
      <c r="G213" s="250"/>
      <c r="H213" s="250"/>
      <c r="I213" s="250"/>
    </row>
    <row r="214" spans="1:9" ht="16.5" customHeight="1">
      <c r="A214" s="250"/>
      <c r="B214" s="251"/>
      <c r="D214" s="250"/>
      <c r="E214" s="250"/>
      <c r="F214" s="250"/>
      <c r="G214" s="250"/>
      <c r="H214" s="250"/>
      <c r="I214" s="250"/>
    </row>
    <row r="215" spans="1:9" ht="16.5" customHeight="1">
      <c r="A215" s="250"/>
      <c r="B215" s="251"/>
      <c r="D215" s="250"/>
      <c r="E215" s="250"/>
      <c r="F215" s="250"/>
      <c r="G215" s="250"/>
      <c r="H215" s="250"/>
      <c r="I215" s="250"/>
    </row>
    <row r="216" spans="1:9" ht="16.5" customHeight="1">
      <c r="A216" s="250"/>
      <c r="B216" s="251"/>
      <c r="D216" s="250"/>
      <c r="E216" s="250"/>
      <c r="F216" s="250"/>
      <c r="G216" s="250"/>
      <c r="H216" s="250"/>
      <c r="I216" s="250"/>
    </row>
    <row r="217" spans="1:9" ht="16.5" customHeight="1">
      <c r="A217" s="250"/>
      <c r="B217" s="251"/>
      <c r="D217" s="250"/>
      <c r="E217" s="250"/>
      <c r="F217" s="250"/>
      <c r="G217" s="250"/>
      <c r="H217" s="250"/>
      <c r="I217" s="250"/>
    </row>
    <row r="218" spans="1:9" ht="16.5" customHeight="1">
      <c r="A218" s="250"/>
      <c r="B218" s="251"/>
      <c r="D218" s="250"/>
      <c r="E218" s="250"/>
      <c r="F218" s="250"/>
      <c r="G218" s="250"/>
      <c r="H218" s="250"/>
      <c r="I218" s="250"/>
    </row>
    <row r="219" spans="1:10" s="252" customFormat="1" ht="16.5" customHeight="1">
      <c r="A219" s="253"/>
      <c r="B219" s="249"/>
      <c r="C219" s="255"/>
      <c r="D219" s="254"/>
      <c r="E219" s="254"/>
      <c r="F219" s="254"/>
      <c r="G219" s="254"/>
      <c r="H219" s="254"/>
      <c r="I219" s="254"/>
      <c r="J219" s="253"/>
    </row>
    <row r="220" spans="1:9" ht="16.5" customHeight="1">
      <c r="A220" s="250"/>
      <c r="B220" s="251"/>
      <c r="D220" s="250"/>
      <c r="E220" s="250"/>
      <c r="F220" s="250"/>
      <c r="G220" s="250"/>
      <c r="H220" s="250"/>
      <c r="I220" s="250"/>
    </row>
    <row r="221" spans="1:9" ht="16.5" customHeight="1">
      <c r="A221" s="250"/>
      <c r="B221" s="251"/>
      <c r="D221" s="250"/>
      <c r="E221" s="250"/>
      <c r="F221" s="250"/>
      <c r="G221" s="250"/>
      <c r="H221" s="250"/>
      <c r="I221" s="250"/>
    </row>
    <row r="222" spans="1:9" ht="16.5" customHeight="1">
      <c r="A222" s="250"/>
      <c r="B222" s="251"/>
      <c r="D222" s="250"/>
      <c r="E222" s="250"/>
      <c r="F222" s="250"/>
      <c r="G222" s="250"/>
      <c r="H222" s="250"/>
      <c r="I222" s="250"/>
    </row>
    <row r="223" spans="1:9" ht="16.5" customHeight="1">
      <c r="A223" s="250"/>
      <c r="B223" s="251"/>
      <c r="D223" s="250"/>
      <c r="E223" s="250"/>
      <c r="F223" s="250"/>
      <c r="G223" s="250"/>
      <c r="H223" s="250"/>
      <c r="I223" s="250"/>
    </row>
    <row r="224" spans="1:9" ht="16.5" customHeight="1">
      <c r="A224" s="250"/>
      <c r="B224" s="251"/>
      <c r="D224" s="250"/>
      <c r="E224" s="250"/>
      <c r="F224" s="250"/>
      <c r="G224" s="250"/>
      <c r="H224" s="250"/>
      <c r="I224" s="250"/>
    </row>
    <row r="225" spans="1:9" ht="16.5" customHeight="1">
      <c r="A225" s="250"/>
      <c r="B225" s="251"/>
      <c r="D225" s="250"/>
      <c r="E225" s="250"/>
      <c r="F225" s="250"/>
      <c r="G225" s="250"/>
      <c r="H225" s="250"/>
      <c r="I225" s="250"/>
    </row>
    <row r="226" spans="1:9" ht="16.5" customHeight="1">
      <c r="A226" s="250"/>
      <c r="B226" s="251"/>
      <c r="D226" s="250"/>
      <c r="E226" s="250"/>
      <c r="F226" s="250"/>
      <c r="G226" s="250"/>
      <c r="H226" s="250"/>
      <c r="I226" s="250"/>
    </row>
    <row r="227" spans="1:9" ht="16.5" customHeight="1">
      <c r="A227" s="250"/>
      <c r="B227" s="251"/>
      <c r="D227" s="250"/>
      <c r="E227" s="250"/>
      <c r="F227" s="250"/>
      <c r="G227" s="250"/>
      <c r="H227" s="250"/>
      <c r="I227" s="250"/>
    </row>
    <row r="228" spans="1:9" ht="16.5" customHeight="1">
      <c r="A228" s="250"/>
      <c r="B228" s="251"/>
      <c r="D228" s="250"/>
      <c r="E228" s="250"/>
      <c r="F228" s="250"/>
      <c r="G228" s="250"/>
      <c r="H228" s="250"/>
      <c r="I228" s="250"/>
    </row>
    <row r="229" spans="1:10" s="252" customFormat="1" ht="16.5" customHeight="1">
      <c r="A229" s="253"/>
      <c r="B229" s="249"/>
      <c r="C229" s="255"/>
      <c r="D229" s="254"/>
      <c r="E229" s="254"/>
      <c r="F229" s="254"/>
      <c r="G229" s="254"/>
      <c r="H229" s="254"/>
      <c r="I229" s="254"/>
      <c r="J229" s="253"/>
    </row>
    <row r="230" spans="1:9" ht="16.5" customHeight="1">
      <c r="A230" s="250"/>
      <c r="B230" s="251"/>
      <c r="D230" s="250"/>
      <c r="E230" s="250"/>
      <c r="F230" s="250"/>
      <c r="G230" s="250"/>
      <c r="H230" s="250"/>
      <c r="I230" s="250"/>
    </row>
    <row r="231" spans="1:9" ht="16.5" customHeight="1">
      <c r="A231" s="250"/>
      <c r="B231" s="251"/>
      <c r="D231" s="250"/>
      <c r="E231" s="250"/>
      <c r="F231" s="250"/>
      <c r="G231" s="250"/>
      <c r="H231" s="250"/>
      <c r="I231" s="250"/>
    </row>
    <row r="232" spans="1:9" ht="16.5" customHeight="1">
      <c r="A232" s="250"/>
      <c r="B232" s="251"/>
      <c r="D232" s="250"/>
      <c r="E232" s="250"/>
      <c r="F232" s="250"/>
      <c r="G232" s="250"/>
      <c r="H232" s="250"/>
      <c r="I232" s="250"/>
    </row>
    <row r="233" spans="1:9" ht="16.5" customHeight="1">
      <c r="A233" s="250"/>
      <c r="B233" s="251"/>
      <c r="D233" s="250"/>
      <c r="E233" s="250"/>
      <c r="F233" s="250"/>
      <c r="G233" s="250"/>
      <c r="H233" s="250"/>
      <c r="I233" s="250"/>
    </row>
    <row r="234" spans="1:9" ht="16.5" customHeight="1">
      <c r="A234" s="250"/>
      <c r="B234" s="251"/>
      <c r="D234" s="250"/>
      <c r="E234" s="250"/>
      <c r="F234" s="250"/>
      <c r="G234" s="250"/>
      <c r="H234" s="250"/>
      <c r="I234" s="250"/>
    </row>
    <row r="235" spans="1:9" ht="16.5" customHeight="1">
      <c r="A235" s="250"/>
      <c r="B235" s="251"/>
      <c r="D235" s="250"/>
      <c r="E235" s="250"/>
      <c r="F235" s="250"/>
      <c r="G235" s="250"/>
      <c r="H235" s="250"/>
      <c r="I235" s="250"/>
    </row>
    <row r="236" spans="1:10" s="252" customFormat="1" ht="16.5" customHeight="1">
      <c r="A236" s="253"/>
      <c r="B236" s="249"/>
      <c r="C236" s="255"/>
      <c r="D236" s="254"/>
      <c r="E236" s="254"/>
      <c r="F236" s="254"/>
      <c r="G236" s="254"/>
      <c r="H236" s="254"/>
      <c r="I236" s="254"/>
      <c r="J236" s="253"/>
    </row>
    <row r="237" spans="1:9" ht="16.5" customHeight="1">
      <c r="A237" s="250"/>
      <c r="B237" s="251"/>
      <c r="D237" s="250"/>
      <c r="E237" s="250"/>
      <c r="F237" s="250"/>
      <c r="G237" s="250"/>
      <c r="H237" s="250"/>
      <c r="I237" s="250"/>
    </row>
    <row r="238" spans="1:9" ht="16.5" customHeight="1">
      <c r="A238" s="250"/>
      <c r="B238" s="251"/>
      <c r="D238" s="250"/>
      <c r="E238" s="250"/>
      <c r="F238" s="250"/>
      <c r="G238" s="250"/>
      <c r="H238" s="250"/>
      <c r="I238" s="250"/>
    </row>
    <row r="239" spans="1:9" ht="16.5" customHeight="1">
      <c r="A239" s="250"/>
      <c r="B239" s="251"/>
      <c r="D239" s="250"/>
      <c r="E239" s="250"/>
      <c r="F239" s="250"/>
      <c r="G239" s="250"/>
      <c r="H239" s="250"/>
      <c r="I239" s="250"/>
    </row>
    <row r="240" spans="1:9" ht="16.5" customHeight="1">
      <c r="A240" s="250"/>
      <c r="B240" s="251"/>
      <c r="D240" s="250"/>
      <c r="E240" s="250"/>
      <c r="F240" s="250"/>
      <c r="G240" s="250"/>
      <c r="H240" s="250"/>
      <c r="I240" s="250"/>
    </row>
    <row r="241" spans="1:9" ht="16.5" customHeight="1">
      <c r="A241" s="250"/>
      <c r="B241" s="251"/>
      <c r="D241" s="250"/>
      <c r="E241" s="250"/>
      <c r="F241" s="250"/>
      <c r="G241" s="250"/>
      <c r="H241" s="250"/>
      <c r="I241" s="250"/>
    </row>
    <row r="242" spans="1:9" ht="16.5" customHeight="1">
      <c r="A242" s="250"/>
      <c r="B242" s="251"/>
      <c r="D242" s="250"/>
      <c r="E242" s="250"/>
      <c r="F242" s="250"/>
      <c r="G242" s="250"/>
      <c r="H242" s="250"/>
      <c r="I242" s="250"/>
    </row>
    <row r="243" spans="1:9" ht="16.5" customHeight="1">
      <c r="A243" s="250"/>
      <c r="B243" s="251"/>
      <c r="D243" s="250"/>
      <c r="E243" s="250"/>
      <c r="F243" s="250"/>
      <c r="G243" s="250"/>
      <c r="H243" s="250"/>
      <c r="I243" s="250"/>
    </row>
    <row r="244" spans="1:10" s="252" customFormat="1" ht="16.5" customHeight="1">
      <c r="A244" s="253"/>
      <c r="B244" s="249"/>
      <c r="C244" s="255"/>
      <c r="D244" s="254"/>
      <c r="E244" s="254"/>
      <c r="F244" s="254"/>
      <c r="G244" s="254"/>
      <c r="H244" s="254"/>
      <c r="I244" s="254"/>
      <c r="J244" s="253"/>
    </row>
    <row r="245" spans="1:9" ht="16.5" customHeight="1">
      <c r="A245" s="250"/>
      <c r="B245" s="251"/>
      <c r="D245" s="250"/>
      <c r="E245" s="250"/>
      <c r="F245" s="250"/>
      <c r="G245" s="250"/>
      <c r="H245" s="250"/>
      <c r="I245" s="250"/>
    </row>
    <row r="246" spans="1:9" ht="16.5" customHeight="1">
      <c r="A246" s="250"/>
      <c r="B246" s="251"/>
      <c r="D246" s="250"/>
      <c r="E246" s="250"/>
      <c r="F246" s="250"/>
      <c r="G246" s="250"/>
      <c r="H246" s="250"/>
      <c r="I246" s="250"/>
    </row>
    <row r="247" spans="1:9" ht="16.5" customHeight="1">
      <c r="A247" s="250"/>
      <c r="B247" s="251"/>
      <c r="D247" s="250"/>
      <c r="E247" s="250"/>
      <c r="F247" s="250"/>
      <c r="G247" s="250"/>
      <c r="H247" s="250"/>
      <c r="I247" s="250"/>
    </row>
    <row r="248" spans="1:9" ht="16.5" customHeight="1">
      <c r="A248" s="250"/>
      <c r="B248" s="251"/>
      <c r="D248" s="250"/>
      <c r="E248" s="250"/>
      <c r="F248" s="250"/>
      <c r="G248" s="250"/>
      <c r="H248" s="250"/>
      <c r="I248" s="250"/>
    </row>
    <row r="249" spans="1:9" ht="16.5" customHeight="1">
      <c r="A249" s="250"/>
      <c r="B249" s="251"/>
      <c r="D249" s="250"/>
      <c r="E249" s="250"/>
      <c r="F249" s="250"/>
      <c r="G249" s="250"/>
      <c r="H249" s="250"/>
      <c r="I249" s="250"/>
    </row>
    <row r="250" spans="1:9" ht="16.5" customHeight="1">
      <c r="A250" s="250"/>
      <c r="B250" s="251"/>
      <c r="D250" s="250"/>
      <c r="E250" s="250"/>
      <c r="F250" s="250"/>
      <c r="G250" s="250"/>
      <c r="H250" s="250"/>
      <c r="I250" s="250"/>
    </row>
    <row r="251" spans="1:9" ht="16.5" customHeight="1">
      <c r="A251" s="250"/>
      <c r="B251" s="251"/>
      <c r="C251" s="258"/>
      <c r="D251" s="250"/>
      <c r="E251" s="250"/>
      <c r="F251" s="250"/>
      <c r="G251" s="250"/>
      <c r="H251" s="250"/>
      <c r="I251" s="250"/>
    </row>
    <row r="252" spans="1:9" ht="16.5" customHeight="1">
      <c r="A252" s="250"/>
      <c r="B252" s="251"/>
      <c r="D252" s="250"/>
      <c r="E252" s="250"/>
      <c r="F252" s="250"/>
      <c r="G252" s="250"/>
      <c r="H252" s="250"/>
      <c r="I252" s="250"/>
    </row>
    <row r="253" spans="1:10" s="252" customFormat="1" ht="16.5" customHeight="1">
      <c r="A253" s="253"/>
      <c r="B253" s="249"/>
      <c r="C253" s="255"/>
      <c r="D253" s="254"/>
      <c r="E253" s="254"/>
      <c r="F253" s="254"/>
      <c r="G253" s="254"/>
      <c r="H253" s="254"/>
      <c r="I253" s="254"/>
      <c r="J253" s="253"/>
    </row>
    <row r="254" spans="1:9" ht="16.5" customHeight="1">
      <c r="A254" s="250"/>
      <c r="B254" s="251"/>
      <c r="D254" s="250"/>
      <c r="E254" s="250"/>
      <c r="F254" s="250"/>
      <c r="G254" s="250"/>
      <c r="H254" s="250"/>
      <c r="I254" s="250"/>
    </row>
    <row r="255" spans="1:9" ht="16.5" customHeight="1">
      <c r="A255" s="250"/>
      <c r="B255" s="251"/>
      <c r="D255" s="250"/>
      <c r="E255" s="250"/>
      <c r="F255" s="250"/>
      <c r="G255" s="250"/>
      <c r="H255" s="250"/>
      <c r="I255" s="250"/>
    </row>
    <row r="256" spans="1:9" ht="16.5" customHeight="1">
      <c r="A256" s="250"/>
      <c r="B256" s="251"/>
      <c r="D256" s="250"/>
      <c r="E256" s="250"/>
      <c r="F256" s="250"/>
      <c r="G256" s="250"/>
      <c r="H256" s="250"/>
      <c r="I256" s="250"/>
    </row>
    <row r="257" spans="1:9" ht="16.5" customHeight="1">
      <c r="A257" s="250"/>
      <c r="B257" s="251"/>
      <c r="D257" s="250"/>
      <c r="E257" s="250"/>
      <c r="F257" s="250"/>
      <c r="G257" s="250"/>
      <c r="H257" s="250"/>
      <c r="I257" s="250"/>
    </row>
    <row r="258" spans="1:9" ht="16.5" customHeight="1">
      <c r="A258" s="250"/>
      <c r="B258" s="251"/>
      <c r="D258" s="250"/>
      <c r="E258" s="250"/>
      <c r="F258" s="250"/>
      <c r="G258" s="250"/>
      <c r="H258" s="250"/>
      <c r="I258" s="250"/>
    </row>
    <row r="259" spans="1:9" ht="16.5" customHeight="1">
      <c r="A259" s="250"/>
      <c r="B259" s="251"/>
      <c r="D259" s="250"/>
      <c r="E259" s="250"/>
      <c r="F259" s="250"/>
      <c r="G259" s="250"/>
      <c r="H259" s="250"/>
      <c r="I259" s="250"/>
    </row>
    <row r="260" spans="1:9" ht="16.5" customHeight="1">
      <c r="A260" s="250"/>
      <c r="B260" s="251"/>
      <c r="D260" s="250"/>
      <c r="E260" s="250"/>
      <c r="F260" s="250"/>
      <c r="G260" s="250"/>
      <c r="H260" s="250"/>
      <c r="I260" s="250"/>
    </row>
    <row r="261" spans="1:9" ht="16.5" customHeight="1">
      <c r="A261" s="250"/>
      <c r="B261" s="251"/>
      <c r="D261" s="250"/>
      <c r="E261" s="250"/>
      <c r="F261" s="250"/>
      <c r="G261" s="250"/>
      <c r="H261" s="250"/>
      <c r="I261" s="250"/>
    </row>
    <row r="262" spans="1:9" ht="16.5" customHeight="1">
      <c r="A262" s="250"/>
      <c r="B262" s="251"/>
      <c r="D262" s="250"/>
      <c r="E262" s="250"/>
      <c r="F262" s="250"/>
      <c r="G262" s="250"/>
      <c r="H262" s="250"/>
      <c r="I262" s="250"/>
    </row>
    <row r="263" spans="1:9" ht="16.5" customHeight="1">
      <c r="A263" s="250"/>
      <c r="B263" s="251"/>
      <c r="D263" s="250"/>
      <c r="E263" s="250"/>
      <c r="F263" s="250"/>
      <c r="G263" s="250"/>
      <c r="H263" s="250"/>
      <c r="I263" s="250"/>
    </row>
    <row r="264" spans="2:10" s="252" customFormat="1" ht="16.5" customHeight="1">
      <c r="B264" s="256"/>
      <c r="C264" s="255"/>
      <c r="D264" s="254"/>
      <c r="E264" s="254"/>
      <c r="F264" s="254"/>
      <c r="G264" s="254"/>
      <c r="H264" s="254"/>
      <c r="I264" s="254"/>
      <c r="J264" s="253"/>
    </row>
    <row r="265" spans="1:10" s="252" customFormat="1" ht="16.5" customHeight="1">
      <c r="A265" s="253"/>
      <c r="B265" s="249"/>
      <c r="C265" s="255"/>
      <c r="D265" s="254"/>
      <c r="E265" s="254"/>
      <c r="F265" s="254"/>
      <c r="G265" s="254"/>
      <c r="H265" s="254"/>
      <c r="I265" s="254"/>
      <c r="J265" s="253"/>
    </row>
    <row r="266" spans="1:9" ht="16.5" customHeight="1">
      <c r="A266" s="250"/>
      <c r="B266" s="251"/>
      <c r="D266" s="250"/>
      <c r="E266" s="250"/>
      <c r="F266" s="250"/>
      <c r="G266" s="250"/>
      <c r="H266" s="250"/>
      <c r="I266" s="250"/>
    </row>
    <row r="267" spans="1:10" s="252" customFormat="1" ht="16.5" customHeight="1">
      <c r="A267" s="253"/>
      <c r="B267" s="249"/>
      <c r="C267" s="255"/>
      <c r="D267" s="254"/>
      <c r="E267" s="254"/>
      <c r="F267" s="254"/>
      <c r="G267" s="254"/>
      <c r="H267" s="254"/>
      <c r="I267" s="254"/>
      <c r="J267" s="253"/>
    </row>
    <row r="268" spans="1:9" ht="16.5" customHeight="1">
      <c r="A268" s="250"/>
      <c r="B268" s="251"/>
      <c r="D268" s="250"/>
      <c r="E268" s="250"/>
      <c r="F268" s="250"/>
      <c r="G268" s="250"/>
      <c r="H268" s="250"/>
      <c r="I268" s="250"/>
    </row>
    <row r="269" spans="1:10" s="252" customFormat="1" ht="16.5" customHeight="1">
      <c r="A269" s="253"/>
      <c r="B269" s="249"/>
      <c r="C269" s="255"/>
      <c r="D269" s="254"/>
      <c r="E269" s="254"/>
      <c r="F269" s="254"/>
      <c r="G269" s="254"/>
      <c r="H269" s="254"/>
      <c r="I269" s="254"/>
      <c r="J269" s="253"/>
    </row>
    <row r="270" spans="1:9" ht="16.5" customHeight="1">
      <c r="A270" s="250"/>
      <c r="B270" s="251"/>
      <c r="D270" s="250"/>
      <c r="E270" s="250"/>
      <c r="F270" s="250"/>
      <c r="G270" s="250"/>
      <c r="H270" s="250"/>
      <c r="I270" s="250"/>
    </row>
    <row r="271" spans="1:10" s="252" customFormat="1" ht="16.5" customHeight="1">
      <c r="A271" s="253"/>
      <c r="B271" s="249"/>
      <c r="C271" s="255"/>
      <c r="D271" s="254"/>
      <c r="E271" s="254"/>
      <c r="F271" s="254"/>
      <c r="G271" s="254"/>
      <c r="H271" s="254"/>
      <c r="I271" s="254"/>
      <c r="J271" s="253"/>
    </row>
    <row r="272" spans="1:9" ht="16.5" customHeight="1">
      <c r="A272" s="250"/>
      <c r="B272" s="251"/>
      <c r="D272" s="250"/>
      <c r="E272" s="250"/>
      <c r="F272" s="250"/>
      <c r="G272" s="250"/>
      <c r="H272" s="250"/>
      <c r="I272" s="250"/>
    </row>
    <row r="273" spans="1:9" ht="16.5" customHeight="1">
      <c r="A273" s="250"/>
      <c r="B273" s="251"/>
      <c r="D273" s="250"/>
      <c r="E273" s="250"/>
      <c r="F273" s="250"/>
      <c r="G273" s="250"/>
      <c r="H273" s="250"/>
      <c r="I273" s="250"/>
    </row>
    <row r="274" spans="1:9" ht="16.5" customHeight="1">
      <c r="A274" s="250"/>
      <c r="B274" s="251"/>
      <c r="D274" s="250"/>
      <c r="E274" s="250"/>
      <c r="F274" s="250"/>
      <c r="G274" s="250"/>
      <c r="H274" s="250"/>
      <c r="I274" s="250"/>
    </row>
    <row r="275" spans="2:10" s="252" customFormat="1" ht="16.5" customHeight="1">
      <c r="B275" s="256"/>
      <c r="C275" s="255"/>
      <c r="D275" s="254"/>
      <c r="E275" s="254"/>
      <c r="F275" s="254"/>
      <c r="G275" s="254"/>
      <c r="H275" s="254"/>
      <c r="I275" s="254"/>
      <c r="J275" s="253"/>
    </row>
    <row r="276" spans="1:10" s="252" customFormat="1" ht="16.5" customHeight="1">
      <c r="A276" s="253"/>
      <c r="B276" s="249"/>
      <c r="C276" s="255"/>
      <c r="D276" s="254"/>
      <c r="E276" s="254"/>
      <c r="F276" s="254"/>
      <c r="G276" s="254"/>
      <c r="H276" s="254"/>
      <c r="I276" s="254"/>
      <c r="J276" s="253"/>
    </row>
    <row r="277" spans="1:9" ht="16.5" customHeight="1">
      <c r="A277" s="250"/>
      <c r="B277" s="251"/>
      <c r="D277" s="250"/>
      <c r="E277" s="250"/>
      <c r="F277" s="250"/>
      <c r="G277" s="250"/>
      <c r="H277" s="250"/>
      <c r="I277" s="250"/>
    </row>
    <row r="278" spans="1:10" s="252" customFormat="1" ht="16.5" customHeight="1">
      <c r="A278" s="253"/>
      <c r="B278" s="249"/>
      <c r="C278" s="255"/>
      <c r="D278" s="254"/>
      <c r="E278" s="254"/>
      <c r="F278" s="254"/>
      <c r="G278" s="254"/>
      <c r="H278" s="254"/>
      <c r="I278" s="254"/>
      <c r="J278" s="253"/>
    </row>
    <row r="279" spans="1:9" ht="16.5" customHeight="1">
      <c r="A279" s="250"/>
      <c r="B279" s="251"/>
      <c r="D279" s="250"/>
      <c r="E279" s="250"/>
      <c r="F279" s="250"/>
      <c r="G279" s="250"/>
      <c r="H279" s="250"/>
      <c r="I279" s="250"/>
    </row>
    <row r="280" spans="1:9" ht="16.5" customHeight="1">
      <c r="A280" s="250"/>
      <c r="B280" s="251"/>
      <c r="D280" s="250"/>
      <c r="E280" s="250"/>
      <c r="F280" s="250"/>
      <c r="G280" s="250"/>
      <c r="H280" s="250"/>
      <c r="I280" s="250"/>
    </row>
    <row r="281" spans="1:9" ht="16.5" customHeight="1">
      <c r="A281" s="250"/>
      <c r="B281" s="251"/>
      <c r="D281" s="250"/>
      <c r="E281" s="250"/>
      <c r="F281" s="250"/>
      <c r="G281" s="250"/>
      <c r="H281" s="250"/>
      <c r="I281" s="250"/>
    </row>
    <row r="282" spans="1:9" ht="16.5" customHeight="1">
      <c r="A282" s="250"/>
      <c r="B282" s="251"/>
      <c r="D282" s="250"/>
      <c r="E282" s="250"/>
      <c r="F282" s="250"/>
      <c r="G282" s="250"/>
      <c r="H282" s="250"/>
      <c r="I282" s="250"/>
    </row>
    <row r="283" spans="1:9" ht="16.5" customHeight="1">
      <c r="A283" s="250"/>
      <c r="B283" s="251"/>
      <c r="D283" s="250"/>
      <c r="E283" s="250"/>
      <c r="F283" s="250"/>
      <c r="G283" s="250"/>
      <c r="H283" s="250"/>
      <c r="I283" s="250"/>
    </row>
    <row r="284" spans="1:10" s="252" customFormat="1" ht="16.5" customHeight="1">
      <c r="A284" s="253"/>
      <c r="B284" s="249"/>
      <c r="C284" s="255"/>
      <c r="D284" s="254"/>
      <c r="E284" s="254"/>
      <c r="F284" s="254"/>
      <c r="G284" s="254"/>
      <c r="H284" s="254"/>
      <c r="I284" s="254"/>
      <c r="J284" s="253"/>
    </row>
    <row r="285" spans="1:9" ht="16.5" customHeight="1">
      <c r="A285" s="250"/>
      <c r="B285" s="251"/>
      <c r="D285" s="250"/>
      <c r="E285" s="250"/>
      <c r="F285" s="250"/>
      <c r="G285" s="250"/>
      <c r="H285" s="250"/>
      <c r="I285" s="250"/>
    </row>
    <row r="286" spans="1:9" ht="16.5" customHeight="1">
      <c r="A286" s="250"/>
      <c r="B286" s="251"/>
      <c r="D286" s="250"/>
      <c r="E286" s="250"/>
      <c r="F286" s="250"/>
      <c r="G286" s="250"/>
      <c r="H286" s="250"/>
      <c r="I286" s="250"/>
    </row>
    <row r="287" spans="1:9" ht="16.5" customHeight="1">
      <c r="A287" s="250"/>
      <c r="B287" s="251"/>
      <c r="D287" s="250"/>
      <c r="E287" s="250"/>
      <c r="F287" s="250"/>
      <c r="G287" s="250"/>
      <c r="H287" s="250"/>
      <c r="I287" s="250"/>
    </row>
    <row r="288" spans="1:9" ht="16.5" customHeight="1">
      <c r="A288" s="250"/>
      <c r="B288" s="251"/>
      <c r="D288" s="250"/>
      <c r="E288" s="250"/>
      <c r="F288" s="250"/>
      <c r="G288" s="250"/>
      <c r="H288" s="250"/>
      <c r="I288" s="250"/>
    </row>
    <row r="289" spans="1:9" ht="16.5" customHeight="1">
      <c r="A289" s="250"/>
      <c r="B289" s="251"/>
      <c r="D289" s="250"/>
      <c r="E289" s="250"/>
      <c r="F289" s="250"/>
      <c r="G289" s="250"/>
      <c r="H289" s="250"/>
      <c r="I289" s="250"/>
    </row>
    <row r="290" spans="1:10" s="252" customFormat="1" ht="16.5" customHeight="1">
      <c r="A290" s="253"/>
      <c r="B290" s="249"/>
      <c r="C290" s="255"/>
      <c r="D290" s="254"/>
      <c r="E290" s="254"/>
      <c r="F290" s="254"/>
      <c r="G290" s="254"/>
      <c r="H290" s="254"/>
      <c r="I290" s="254"/>
      <c r="J290" s="253"/>
    </row>
    <row r="291" spans="1:9" ht="16.5" customHeight="1">
      <c r="A291" s="250"/>
      <c r="B291" s="251"/>
      <c r="D291" s="250"/>
      <c r="E291" s="250"/>
      <c r="F291" s="250"/>
      <c r="G291" s="250"/>
      <c r="H291" s="250"/>
      <c r="I291" s="250"/>
    </row>
    <row r="292" spans="1:9" ht="16.5" customHeight="1">
      <c r="A292" s="250"/>
      <c r="B292" s="251"/>
      <c r="D292" s="250"/>
      <c r="E292" s="250"/>
      <c r="F292" s="250"/>
      <c r="G292" s="250"/>
      <c r="H292" s="250"/>
      <c r="I292" s="250"/>
    </row>
    <row r="293" spans="1:9" ht="16.5" customHeight="1">
      <c r="A293" s="250"/>
      <c r="B293" s="251"/>
      <c r="D293" s="250"/>
      <c r="E293" s="250"/>
      <c r="F293" s="250"/>
      <c r="G293" s="250"/>
      <c r="H293" s="250"/>
      <c r="I293" s="250"/>
    </row>
    <row r="294" spans="1:9" ht="16.5" customHeight="1">
      <c r="A294" s="250"/>
      <c r="B294" s="251"/>
      <c r="D294" s="250"/>
      <c r="E294" s="250"/>
      <c r="F294" s="250"/>
      <c r="G294" s="250"/>
      <c r="H294" s="250"/>
      <c r="I294" s="250"/>
    </row>
    <row r="295" spans="1:10" s="252" customFormat="1" ht="16.5" customHeight="1">
      <c r="A295" s="253"/>
      <c r="B295" s="249"/>
      <c r="C295" s="255"/>
      <c r="D295" s="254"/>
      <c r="E295" s="254"/>
      <c r="F295" s="254"/>
      <c r="G295" s="254"/>
      <c r="H295" s="254"/>
      <c r="I295" s="254"/>
      <c r="J295" s="253"/>
    </row>
    <row r="296" spans="1:9" ht="16.5" customHeight="1">
      <c r="A296" s="250"/>
      <c r="B296" s="251"/>
      <c r="D296" s="250"/>
      <c r="E296" s="250"/>
      <c r="F296" s="250"/>
      <c r="G296" s="250"/>
      <c r="H296" s="250"/>
      <c r="I296" s="250"/>
    </row>
    <row r="297" spans="1:9" ht="16.5" customHeight="1">
      <c r="A297" s="250"/>
      <c r="B297" s="251"/>
      <c r="D297" s="250"/>
      <c r="E297" s="250"/>
      <c r="F297" s="250"/>
      <c r="G297" s="250"/>
      <c r="H297" s="250"/>
      <c r="I297" s="250"/>
    </row>
    <row r="298" spans="1:10" s="252" customFormat="1" ht="16.5" customHeight="1">
      <c r="A298" s="253"/>
      <c r="B298" s="249"/>
      <c r="C298" s="255"/>
      <c r="D298" s="254"/>
      <c r="E298" s="254"/>
      <c r="F298" s="254"/>
      <c r="G298" s="254"/>
      <c r="H298" s="254"/>
      <c r="I298" s="254"/>
      <c r="J298" s="253"/>
    </row>
    <row r="299" spans="1:9" ht="16.5" customHeight="1">
      <c r="A299" s="250"/>
      <c r="B299" s="251"/>
      <c r="D299" s="250"/>
      <c r="E299" s="250"/>
      <c r="F299" s="250"/>
      <c r="G299" s="250"/>
      <c r="H299" s="250"/>
      <c r="I299" s="250"/>
    </row>
    <row r="300" spans="1:9" ht="16.5" customHeight="1">
      <c r="A300" s="250"/>
      <c r="B300" s="251"/>
      <c r="D300" s="250"/>
      <c r="E300" s="250"/>
      <c r="F300" s="250"/>
      <c r="G300" s="250"/>
      <c r="H300" s="250"/>
      <c r="I300" s="250"/>
    </row>
    <row r="301" spans="1:9" ht="16.5" customHeight="1">
      <c r="A301" s="250"/>
      <c r="B301" s="251"/>
      <c r="D301" s="250"/>
      <c r="E301" s="250"/>
      <c r="F301" s="250"/>
      <c r="G301" s="250"/>
      <c r="H301" s="250"/>
      <c r="I301" s="250"/>
    </row>
    <row r="302" spans="1:10" s="252" customFormat="1" ht="16.5" customHeight="1">
      <c r="A302" s="253"/>
      <c r="B302" s="249"/>
      <c r="C302" s="255"/>
      <c r="D302" s="254"/>
      <c r="E302" s="254"/>
      <c r="F302" s="254"/>
      <c r="G302" s="254"/>
      <c r="H302" s="254"/>
      <c r="I302" s="254"/>
      <c r="J302" s="253"/>
    </row>
    <row r="303" spans="1:9" ht="16.5" customHeight="1">
      <c r="A303" s="250"/>
      <c r="B303" s="251"/>
      <c r="D303" s="250"/>
      <c r="E303" s="250"/>
      <c r="F303" s="250"/>
      <c r="G303" s="250"/>
      <c r="H303" s="250"/>
      <c r="I303" s="250"/>
    </row>
    <row r="304" spans="1:9" ht="16.5" customHeight="1">
      <c r="A304" s="250"/>
      <c r="B304" s="251"/>
      <c r="D304" s="250"/>
      <c r="E304" s="250"/>
      <c r="F304" s="250"/>
      <c r="G304" s="250"/>
      <c r="H304" s="250"/>
      <c r="I304" s="250"/>
    </row>
    <row r="305" spans="1:9" ht="16.5" customHeight="1">
      <c r="A305" s="250"/>
      <c r="B305" s="251"/>
      <c r="D305" s="250"/>
      <c r="E305" s="250"/>
      <c r="F305" s="250"/>
      <c r="G305" s="250"/>
      <c r="H305" s="250"/>
      <c r="I305" s="250"/>
    </row>
    <row r="306" spans="1:9" ht="16.5" customHeight="1">
      <c r="A306" s="250"/>
      <c r="B306" s="251"/>
      <c r="D306" s="250"/>
      <c r="E306" s="250"/>
      <c r="F306" s="250"/>
      <c r="G306" s="250"/>
      <c r="H306" s="250"/>
      <c r="I306" s="250"/>
    </row>
    <row r="307" spans="1:9" ht="16.5" customHeight="1">
      <c r="A307" s="250"/>
      <c r="B307" s="251"/>
      <c r="D307" s="250"/>
      <c r="E307" s="250"/>
      <c r="F307" s="250"/>
      <c r="G307" s="250"/>
      <c r="H307" s="250"/>
      <c r="I307" s="250"/>
    </row>
    <row r="308" spans="1:9" ht="16.5" customHeight="1">
      <c r="A308" s="250"/>
      <c r="B308" s="251"/>
      <c r="D308" s="250"/>
      <c r="E308" s="250"/>
      <c r="F308" s="250"/>
      <c r="G308" s="250"/>
      <c r="H308" s="250"/>
      <c r="I308" s="250"/>
    </row>
    <row r="309" spans="1:9" ht="16.5" customHeight="1">
      <c r="A309" s="250"/>
      <c r="B309" s="251"/>
      <c r="D309" s="250"/>
      <c r="E309" s="250"/>
      <c r="F309" s="250"/>
      <c r="G309" s="250"/>
      <c r="H309" s="250"/>
      <c r="I309" s="250"/>
    </row>
    <row r="310" spans="1:9" ht="16.5" customHeight="1">
      <c r="A310" s="250"/>
      <c r="B310" s="251"/>
      <c r="D310" s="250"/>
      <c r="E310" s="250"/>
      <c r="F310" s="250"/>
      <c r="G310" s="250"/>
      <c r="H310" s="250"/>
      <c r="I310" s="250"/>
    </row>
    <row r="311" spans="1:10" s="252" customFormat="1" ht="16.5" customHeight="1">
      <c r="A311" s="253"/>
      <c r="B311" s="249"/>
      <c r="C311" s="255"/>
      <c r="D311" s="254"/>
      <c r="E311" s="254"/>
      <c r="F311" s="254"/>
      <c r="G311" s="254"/>
      <c r="H311" s="254"/>
      <c r="I311" s="254"/>
      <c r="J311" s="253"/>
    </row>
    <row r="312" spans="1:9" ht="16.5" customHeight="1">
      <c r="A312" s="250"/>
      <c r="B312" s="251"/>
      <c r="D312" s="250"/>
      <c r="E312" s="250"/>
      <c r="F312" s="250"/>
      <c r="G312" s="250"/>
      <c r="H312" s="250"/>
      <c r="I312" s="250"/>
    </row>
    <row r="313" spans="1:9" ht="16.5" customHeight="1">
      <c r="A313" s="250"/>
      <c r="B313" s="251"/>
      <c r="D313" s="250"/>
      <c r="E313" s="250"/>
      <c r="F313" s="250"/>
      <c r="G313" s="250"/>
      <c r="H313" s="250"/>
      <c r="I313" s="250"/>
    </row>
    <row r="314" spans="1:10" s="252" customFormat="1" ht="16.5" customHeight="1">
      <c r="A314" s="253"/>
      <c r="B314" s="249"/>
      <c r="C314" s="255"/>
      <c r="D314" s="254"/>
      <c r="E314" s="254"/>
      <c r="F314" s="254"/>
      <c r="G314" s="254"/>
      <c r="H314" s="254"/>
      <c r="I314" s="254"/>
      <c r="J314" s="253"/>
    </row>
    <row r="315" spans="1:9" ht="16.5" customHeight="1">
      <c r="A315" s="250"/>
      <c r="B315" s="251"/>
      <c r="D315" s="250"/>
      <c r="E315" s="250"/>
      <c r="F315" s="250"/>
      <c r="G315" s="250"/>
      <c r="H315" s="250"/>
      <c r="I315" s="250"/>
    </row>
    <row r="316" spans="1:9" ht="16.5" customHeight="1">
      <c r="A316" s="250"/>
      <c r="B316" s="251"/>
      <c r="D316" s="250"/>
      <c r="E316" s="250"/>
      <c r="F316" s="250"/>
      <c r="G316" s="250"/>
      <c r="H316" s="250"/>
      <c r="I316" s="250"/>
    </row>
    <row r="317" spans="1:9" ht="16.5" customHeight="1">
      <c r="A317" s="250"/>
      <c r="B317" s="251"/>
      <c r="D317" s="250"/>
      <c r="E317" s="250"/>
      <c r="F317" s="250"/>
      <c r="G317" s="250"/>
      <c r="H317" s="250"/>
      <c r="I317" s="250"/>
    </row>
    <row r="318" spans="1:9" ht="16.5" customHeight="1">
      <c r="A318" s="250"/>
      <c r="B318" s="251"/>
      <c r="D318" s="250"/>
      <c r="E318" s="250"/>
      <c r="F318" s="250"/>
      <c r="G318" s="250"/>
      <c r="H318" s="250"/>
      <c r="I318" s="250"/>
    </row>
    <row r="319" spans="2:10" s="252" customFormat="1" ht="16.5" customHeight="1">
      <c r="B319" s="256"/>
      <c r="C319" s="255"/>
      <c r="D319" s="254"/>
      <c r="E319" s="254"/>
      <c r="F319" s="254"/>
      <c r="G319" s="254"/>
      <c r="H319" s="254"/>
      <c r="I319" s="254"/>
      <c r="J319" s="253"/>
    </row>
    <row r="320" spans="1:10" s="252" customFormat="1" ht="16.5" customHeight="1">
      <c r="A320" s="253"/>
      <c r="B320" s="249"/>
      <c r="C320" s="255"/>
      <c r="D320" s="254"/>
      <c r="E320" s="254"/>
      <c r="F320" s="254"/>
      <c r="G320" s="254"/>
      <c r="H320" s="254"/>
      <c r="I320" s="254"/>
      <c r="J320" s="253"/>
    </row>
    <row r="321" spans="1:9" ht="16.5" customHeight="1">
      <c r="A321" s="250"/>
      <c r="B321" s="251"/>
      <c r="D321" s="250"/>
      <c r="E321" s="250"/>
      <c r="F321" s="250"/>
      <c r="G321" s="250"/>
      <c r="H321" s="250"/>
      <c r="I321" s="250"/>
    </row>
    <row r="322" spans="1:9" ht="16.5" customHeight="1">
      <c r="A322" s="250"/>
      <c r="B322" s="251"/>
      <c r="D322" s="250"/>
      <c r="E322" s="250"/>
      <c r="F322" s="250"/>
      <c r="G322" s="250"/>
      <c r="H322" s="250"/>
      <c r="I322" s="250"/>
    </row>
    <row r="323" spans="1:10" s="252" customFormat="1" ht="16.5" customHeight="1">
      <c r="A323" s="253"/>
      <c r="B323" s="249"/>
      <c r="C323" s="255"/>
      <c r="D323" s="254"/>
      <c r="E323" s="254"/>
      <c r="F323" s="254"/>
      <c r="G323" s="254"/>
      <c r="H323" s="254"/>
      <c r="I323" s="254"/>
      <c r="J323" s="253"/>
    </row>
    <row r="324" spans="1:9" ht="16.5" customHeight="1">
      <c r="A324" s="250"/>
      <c r="B324" s="251"/>
      <c r="D324" s="250"/>
      <c r="E324" s="250"/>
      <c r="F324" s="250"/>
      <c r="G324" s="250"/>
      <c r="H324" s="250"/>
      <c r="I324" s="250"/>
    </row>
    <row r="325" spans="1:9" ht="16.5" customHeight="1">
      <c r="A325" s="250"/>
      <c r="B325" s="251"/>
      <c r="D325" s="250"/>
      <c r="E325" s="250"/>
      <c r="F325" s="250"/>
      <c r="G325" s="250"/>
      <c r="H325" s="250"/>
      <c r="I325" s="250"/>
    </row>
    <row r="326" spans="1:10" s="252" customFormat="1" ht="16.5" customHeight="1">
      <c r="A326" s="253"/>
      <c r="B326" s="249"/>
      <c r="C326" s="255"/>
      <c r="D326" s="254"/>
      <c r="E326" s="254"/>
      <c r="F326" s="254"/>
      <c r="G326" s="254"/>
      <c r="H326" s="254"/>
      <c r="I326" s="254"/>
      <c r="J326" s="253"/>
    </row>
    <row r="327" spans="1:9" ht="16.5" customHeight="1">
      <c r="A327" s="250"/>
      <c r="B327" s="251"/>
      <c r="D327" s="250"/>
      <c r="E327" s="250"/>
      <c r="F327" s="250"/>
      <c r="G327" s="250"/>
      <c r="H327" s="250"/>
      <c r="I327" s="250"/>
    </row>
    <row r="328" spans="1:9" ht="16.5" customHeight="1">
      <c r="A328" s="250"/>
      <c r="B328" s="251"/>
      <c r="D328" s="250"/>
      <c r="E328" s="250"/>
      <c r="F328" s="250"/>
      <c r="G328" s="250"/>
      <c r="H328" s="250"/>
      <c r="I328" s="250"/>
    </row>
    <row r="329" spans="1:9" ht="16.5" customHeight="1">
      <c r="A329" s="250"/>
      <c r="B329" s="251"/>
      <c r="D329" s="250"/>
      <c r="E329" s="250"/>
      <c r="F329" s="250"/>
      <c r="G329" s="250"/>
      <c r="H329" s="250"/>
      <c r="I329" s="250"/>
    </row>
    <row r="330" spans="1:9" ht="16.5" customHeight="1">
      <c r="A330" s="250"/>
      <c r="B330" s="251"/>
      <c r="D330" s="250"/>
      <c r="E330" s="250"/>
      <c r="F330" s="250"/>
      <c r="G330" s="250"/>
      <c r="H330" s="250"/>
      <c r="I330" s="250"/>
    </row>
    <row r="331" spans="1:9" ht="16.5" customHeight="1">
      <c r="A331" s="250"/>
      <c r="B331" s="251"/>
      <c r="D331" s="250"/>
      <c r="E331" s="250"/>
      <c r="F331" s="250"/>
      <c r="G331" s="250"/>
      <c r="H331" s="250"/>
      <c r="I331" s="250"/>
    </row>
    <row r="332" spans="1:9" ht="16.5" customHeight="1">
      <c r="A332" s="250"/>
      <c r="B332" s="251"/>
      <c r="D332" s="250"/>
      <c r="E332" s="250"/>
      <c r="F332" s="250"/>
      <c r="G332" s="250"/>
      <c r="H332" s="250"/>
      <c r="I332" s="250"/>
    </row>
    <row r="333" spans="1:10" s="252" customFormat="1" ht="16.5" customHeight="1">
      <c r="A333" s="253"/>
      <c r="B333" s="249"/>
      <c r="C333" s="255"/>
      <c r="D333" s="254"/>
      <c r="E333" s="254"/>
      <c r="F333" s="254"/>
      <c r="G333" s="254"/>
      <c r="H333" s="254"/>
      <c r="I333" s="254"/>
      <c r="J333" s="253"/>
    </row>
    <row r="334" spans="1:9" ht="16.5" customHeight="1">
      <c r="A334" s="250"/>
      <c r="B334" s="251"/>
      <c r="D334" s="250"/>
      <c r="E334" s="250"/>
      <c r="F334" s="250"/>
      <c r="G334" s="250"/>
      <c r="H334" s="250"/>
      <c r="I334" s="250"/>
    </row>
    <row r="335" spans="1:9" ht="16.5" customHeight="1">
      <c r="A335" s="250"/>
      <c r="B335" s="251"/>
      <c r="D335" s="250"/>
      <c r="E335" s="250"/>
      <c r="F335" s="250"/>
      <c r="G335" s="250"/>
      <c r="H335" s="250"/>
      <c r="I335" s="250"/>
    </row>
    <row r="336" spans="1:9" ht="16.5" customHeight="1">
      <c r="A336" s="250"/>
      <c r="B336" s="251"/>
      <c r="D336" s="250"/>
      <c r="E336" s="250"/>
      <c r="F336" s="250"/>
      <c r="G336" s="250"/>
      <c r="H336" s="250"/>
      <c r="I336" s="250"/>
    </row>
    <row r="337" spans="1:9" ht="16.5" customHeight="1">
      <c r="A337" s="250"/>
      <c r="B337" s="251"/>
      <c r="D337" s="250"/>
      <c r="E337" s="250"/>
      <c r="F337" s="250"/>
      <c r="G337" s="250"/>
      <c r="H337" s="250"/>
      <c r="I337" s="250"/>
    </row>
    <row r="338" spans="1:10" s="252" customFormat="1" ht="16.5" customHeight="1">
      <c r="A338" s="253"/>
      <c r="B338" s="249"/>
      <c r="C338" s="255"/>
      <c r="D338" s="254"/>
      <c r="E338" s="254"/>
      <c r="F338" s="254"/>
      <c r="G338" s="254"/>
      <c r="H338" s="254"/>
      <c r="I338" s="254"/>
      <c r="J338" s="253"/>
    </row>
    <row r="339" spans="1:9" ht="16.5" customHeight="1">
      <c r="A339" s="250"/>
      <c r="B339" s="251"/>
      <c r="D339" s="250"/>
      <c r="E339" s="250"/>
      <c r="F339" s="250"/>
      <c r="G339" s="250"/>
      <c r="H339" s="250"/>
      <c r="I339" s="250"/>
    </row>
    <row r="340" spans="1:9" ht="16.5" customHeight="1">
      <c r="A340" s="250"/>
      <c r="B340" s="251"/>
      <c r="D340" s="250"/>
      <c r="E340" s="250"/>
      <c r="F340" s="250"/>
      <c r="G340" s="250"/>
      <c r="H340" s="250"/>
      <c r="I340" s="250"/>
    </row>
    <row r="341" spans="1:9" ht="16.5" customHeight="1">
      <c r="A341" s="250"/>
      <c r="B341" s="251"/>
      <c r="D341" s="250"/>
      <c r="E341" s="250"/>
      <c r="F341" s="250"/>
      <c r="G341" s="250"/>
      <c r="H341" s="250"/>
      <c r="I341" s="250"/>
    </row>
    <row r="342" spans="1:9" ht="16.5" customHeight="1">
      <c r="A342" s="250"/>
      <c r="B342" s="251"/>
      <c r="D342" s="250"/>
      <c r="E342" s="250"/>
      <c r="F342" s="250"/>
      <c r="G342" s="250"/>
      <c r="H342" s="250"/>
      <c r="I342" s="250"/>
    </row>
    <row r="343" spans="1:10" s="252" customFormat="1" ht="16.5" customHeight="1">
      <c r="A343" s="253"/>
      <c r="B343" s="249"/>
      <c r="C343" s="255"/>
      <c r="D343" s="254"/>
      <c r="E343" s="254"/>
      <c r="F343" s="254"/>
      <c r="G343" s="254"/>
      <c r="H343" s="254"/>
      <c r="I343" s="254"/>
      <c r="J343" s="253"/>
    </row>
    <row r="344" spans="1:9" ht="16.5" customHeight="1">
      <c r="A344" s="250"/>
      <c r="B344" s="251"/>
      <c r="D344" s="250"/>
      <c r="E344" s="250"/>
      <c r="F344" s="250"/>
      <c r="G344" s="250"/>
      <c r="H344" s="250"/>
      <c r="I344" s="250"/>
    </row>
    <row r="345" spans="1:9" ht="16.5" customHeight="1">
      <c r="A345" s="250"/>
      <c r="B345" s="251"/>
      <c r="D345" s="250"/>
      <c r="E345" s="250"/>
      <c r="F345" s="250"/>
      <c r="G345" s="250"/>
      <c r="H345" s="250"/>
      <c r="I345" s="250"/>
    </row>
    <row r="346" spans="1:9" ht="16.5" customHeight="1">
      <c r="A346" s="250"/>
      <c r="B346" s="251"/>
      <c r="D346" s="250"/>
      <c r="E346" s="250"/>
      <c r="F346" s="250"/>
      <c r="G346" s="250"/>
      <c r="H346" s="250"/>
      <c r="I346" s="250"/>
    </row>
    <row r="347" spans="1:9" ht="16.5" customHeight="1">
      <c r="A347" s="250"/>
      <c r="B347" s="251"/>
      <c r="D347" s="250"/>
      <c r="E347" s="250"/>
      <c r="F347" s="250"/>
      <c r="G347" s="250"/>
      <c r="H347" s="250"/>
      <c r="I347" s="250"/>
    </row>
    <row r="348" spans="1:10" s="252" customFormat="1" ht="16.5" customHeight="1">
      <c r="A348" s="253"/>
      <c r="B348" s="249"/>
      <c r="C348" s="255"/>
      <c r="D348" s="254"/>
      <c r="E348" s="254"/>
      <c r="F348" s="254"/>
      <c r="G348" s="254"/>
      <c r="H348" s="254"/>
      <c r="I348" s="254"/>
      <c r="J348" s="253"/>
    </row>
    <row r="349" spans="1:9" ht="16.5" customHeight="1">
      <c r="A349" s="250"/>
      <c r="B349" s="251"/>
      <c r="D349" s="250"/>
      <c r="E349" s="250"/>
      <c r="F349" s="250"/>
      <c r="G349" s="250"/>
      <c r="H349" s="250"/>
      <c r="I349" s="250"/>
    </row>
    <row r="350" spans="1:9" ht="16.5" customHeight="1">
      <c r="A350" s="250"/>
      <c r="B350" s="251"/>
      <c r="D350" s="250"/>
      <c r="E350" s="250"/>
      <c r="F350" s="250"/>
      <c r="G350" s="250"/>
      <c r="H350" s="250"/>
      <c r="I350" s="250"/>
    </row>
    <row r="351" spans="1:10" s="252" customFormat="1" ht="16.5" customHeight="1">
      <c r="A351" s="253"/>
      <c r="B351" s="249"/>
      <c r="C351" s="255"/>
      <c r="D351" s="254"/>
      <c r="E351" s="254"/>
      <c r="F351" s="254"/>
      <c r="G351" s="254"/>
      <c r="H351" s="254"/>
      <c r="I351" s="254"/>
      <c r="J351" s="253"/>
    </row>
    <row r="352" spans="1:9" ht="16.5" customHeight="1">
      <c r="A352" s="250"/>
      <c r="B352" s="251"/>
      <c r="D352" s="250"/>
      <c r="E352" s="250"/>
      <c r="F352" s="250"/>
      <c r="G352" s="250"/>
      <c r="H352" s="250"/>
      <c r="I352" s="250"/>
    </row>
    <row r="353" spans="1:9" ht="16.5" customHeight="1">
      <c r="A353" s="250"/>
      <c r="B353" s="251"/>
      <c r="D353" s="250"/>
      <c r="E353" s="250"/>
      <c r="F353" s="250"/>
      <c r="G353" s="250"/>
      <c r="H353" s="250"/>
      <c r="I353" s="250"/>
    </row>
    <row r="354" spans="1:9" ht="16.5" customHeight="1">
      <c r="A354" s="250"/>
      <c r="B354" s="251"/>
      <c r="D354" s="250"/>
      <c r="E354" s="250"/>
      <c r="F354" s="250"/>
      <c r="G354" s="250"/>
      <c r="H354" s="250"/>
      <c r="I354" s="250"/>
    </row>
    <row r="355" spans="1:9" ht="16.5" customHeight="1">
      <c r="A355" s="250"/>
      <c r="B355" s="251"/>
      <c r="D355" s="250"/>
      <c r="E355" s="250"/>
      <c r="F355" s="250"/>
      <c r="G355" s="250"/>
      <c r="H355" s="250"/>
      <c r="I355" s="250"/>
    </row>
    <row r="356" spans="1:9" ht="16.5" customHeight="1">
      <c r="A356" s="250"/>
      <c r="B356" s="251"/>
      <c r="D356" s="250"/>
      <c r="E356" s="250"/>
      <c r="F356" s="250"/>
      <c r="G356" s="250"/>
      <c r="H356" s="250"/>
      <c r="I356" s="250"/>
    </row>
    <row r="357" spans="1:10" s="252" customFormat="1" ht="16.5" customHeight="1">
      <c r="A357" s="253"/>
      <c r="B357" s="249"/>
      <c r="C357" s="255"/>
      <c r="D357" s="254"/>
      <c r="E357" s="254"/>
      <c r="F357" s="254"/>
      <c r="G357" s="254"/>
      <c r="H357" s="254"/>
      <c r="I357" s="254"/>
      <c r="J357" s="253"/>
    </row>
    <row r="358" spans="1:9" ht="16.5" customHeight="1">
      <c r="A358" s="250"/>
      <c r="B358" s="251"/>
      <c r="D358" s="250"/>
      <c r="E358" s="250"/>
      <c r="F358" s="250"/>
      <c r="G358" s="250"/>
      <c r="H358" s="250"/>
      <c r="I358" s="250"/>
    </row>
    <row r="359" spans="1:9" ht="16.5" customHeight="1">
      <c r="A359" s="250"/>
      <c r="B359" s="251"/>
      <c r="D359" s="250"/>
      <c r="E359" s="250"/>
      <c r="F359" s="250"/>
      <c r="G359" s="250"/>
      <c r="H359" s="250"/>
      <c r="I359" s="250"/>
    </row>
    <row r="360" spans="1:9" ht="16.5" customHeight="1">
      <c r="A360" s="250"/>
      <c r="B360" s="251"/>
      <c r="D360" s="250"/>
      <c r="E360" s="250"/>
      <c r="F360" s="250"/>
      <c r="G360" s="250"/>
      <c r="H360" s="250"/>
      <c r="I360" s="250"/>
    </row>
    <row r="361" spans="1:9" ht="16.5" customHeight="1">
      <c r="A361" s="250"/>
      <c r="B361" s="251"/>
      <c r="D361" s="250"/>
      <c r="E361" s="250"/>
      <c r="F361" s="250"/>
      <c r="G361" s="250"/>
      <c r="H361" s="250"/>
      <c r="I361" s="250"/>
    </row>
    <row r="362" spans="1:9" ht="16.5" customHeight="1">
      <c r="A362" s="250"/>
      <c r="B362" s="251"/>
      <c r="D362" s="250"/>
      <c r="E362" s="250"/>
      <c r="F362" s="250"/>
      <c r="G362" s="250"/>
      <c r="H362" s="250"/>
      <c r="I362" s="250"/>
    </row>
    <row r="363" spans="1:9" ht="16.5" customHeight="1">
      <c r="A363" s="250"/>
      <c r="B363" s="251"/>
      <c r="D363" s="250"/>
      <c r="E363" s="250"/>
      <c r="F363" s="250"/>
      <c r="G363" s="250"/>
      <c r="H363" s="250"/>
      <c r="I363" s="250"/>
    </row>
    <row r="364" spans="1:9" ht="16.5" customHeight="1">
      <c r="A364" s="250"/>
      <c r="B364" s="251"/>
      <c r="D364" s="250"/>
      <c r="E364" s="250"/>
      <c r="F364" s="250"/>
      <c r="G364" s="250"/>
      <c r="H364" s="250"/>
      <c r="I364" s="250"/>
    </row>
    <row r="365" spans="1:9" ht="16.5" customHeight="1">
      <c r="A365" s="250"/>
      <c r="B365" s="251"/>
      <c r="D365" s="250"/>
      <c r="E365" s="250"/>
      <c r="F365" s="250"/>
      <c r="G365" s="250"/>
      <c r="H365" s="250"/>
      <c r="I365" s="250"/>
    </row>
    <row r="366" spans="1:9" ht="16.5" customHeight="1">
      <c r="A366" s="250"/>
      <c r="B366" s="251"/>
      <c r="D366" s="250"/>
      <c r="E366" s="250"/>
      <c r="F366" s="250"/>
      <c r="G366" s="250"/>
      <c r="H366" s="250"/>
      <c r="I366" s="250"/>
    </row>
    <row r="367" spans="1:9" ht="16.5" customHeight="1">
      <c r="A367" s="250"/>
      <c r="B367" s="251"/>
      <c r="D367" s="250"/>
      <c r="E367" s="250"/>
      <c r="F367" s="250"/>
      <c r="G367" s="250"/>
      <c r="H367" s="250"/>
      <c r="I367" s="250"/>
    </row>
    <row r="368" spans="1:10" s="252" customFormat="1" ht="16.5" customHeight="1">
      <c r="A368" s="253"/>
      <c r="B368" s="249"/>
      <c r="C368" s="255"/>
      <c r="D368" s="254"/>
      <c r="E368" s="254"/>
      <c r="F368" s="254"/>
      <c r="G368" s="254"/>
      <c r="H368" s="254"/>
      <c r="I368" s="254"/>
      <c r="J368" s="253"/>
    </row>
    <row r="369" spans="1:9" ht="16.5" customHeight="1">
      <c r="A369" s="250"/>
      <c r="B369" s="251"/>
      <c r="D369" s="250"/>
      <c r="E369" s="250"/>
      <c r="F369" s="250"/>
      <c r="G369" s="250"/>
      <c r="H369" s="250"/>
      <c r="I369" s="250"/>
    </row>
    <row r="370" spans="1:9" ht="16.5" customHeight="1">
      <c r="A370" s="250"/>
      <c r="B370" s="251"/>
      <c r="D370" s="250"/>
      <c r="E370" s="250"/>
      <c r="F370" s="250"/>
      <c r="G370" s="250"/>
      <c r="H370" s="250"/>
      <c r="I370" s="250"/>
    </row>
    <row r="371" spans="1:10" s="252" customFormat="1" ht="16.5" customHeight="1">
      <c r="A371" s="253"/>
      <c r="B371" s="249"/>
      <c r="C371" s="255"/>
      <c r="D371" s="254"/>
      <c r="E371" s="254"/>
      <c r="F371" s="254"/>
      <c r="G371" s="254"/>
      <c r="H371" s="254"/>
      <c r="I371" s="254"/>
      <c r="J371" s="253"/>
    </row>
    <row r="372" spans="1:9" ht="16.5" customHeight="1">
      <c r="A372" s="250"/>
      <c r="B372" s="251"/>
      <c r="D372" s="250"/>
      <c r="E372" s="250"/>
      <c r="F372" s="250"/>
      <c r="G372" s="250"/>
      <c r="H372" s="250"/>
      <c r="I372" s="250"/>
    </row>
    <row r="373" spans="1:9" ht="16.5" customHeight="1">
      <c r="A373" s="250"/>
      <c r="B373" s="251"/>
      <c r="D373" s="250"/>
      <c r="E373" s="250"/>
      <c r="F373" s="250"/>
      <c r="G373" s="250"/>
      <c r="H373" s="250"/>
      <c r="I373" s="250"/>
    </row>
    <row r="374" spans="1:9" ht="16.5" customHeight="1">
      <c r="A374" s="250"/>
      <c r="B374" s="251"/>
      <c r="D374" s="250"/>
      <c r="E374" s="250"/>
      <c r="F374" s="250"/>
      <c r="G374" s="250"/>
      <c r="H374" s="250"/>
      <c r="I374" s="250"/>
    </row>
    <row r="375" spans="1:9" ht="16.5" customHeight="1">
      <c r="A375" s="250"/>
      <c r="B375" s="251"/>
      <c r="D375" s="250"/>
      <c r="E375" s="250"/>
      <c r="F375" s="250"/>
      <c r="G375" s="250"/>
      <c r="H375" s="250"/>
      <c r="I375" s="250"/>
    </row>
    <row r="376" spans="1:9" ht="16.5" customHeight="1">
      <c r="A376" s="250"/>
      <c r="B376" s="251"/>
      <c r="D376" s="250"/>
      <c r="E376" s="250"/>
      <c r="F376" s="250"/>
      <c r="G376" s="250"/>
      <c r="H376" s="250"/>
      <c r="I376" s="250"/>
    </row>
    <row r="377" spans="1:10" s="252" customFormat="1" ht="16.5" customHeight="1">
      <c r="A377" s="253"/>
      <c r="B377" s="249"/>
      <c r="C377" s="255"/>
      <c r="D377" s="254"/>
      <c r="E377" s="254"/>
      <c r="F377" s="254"/>
      <c r="G377" s="254"/>
      <c r="H377" s="254"/>
      <c r="I377" s="254"/>
      <c r="J377" s="253"/>
    </row>
    <row r="378" spans="1:9" ht="16.5" customHeight="1">
      <c r="A378" s="250"/>
      <c r="B378" s="251"/>
      <c r="D378" s="250"/>
      <c r="E378" s="250"/>
      <c r="F378" s="250"/>
      <c r="G378" s="250"/>
      <c r="H378" s="250"/>
      <c r="I378" s="250"/>
    </row>
    <row r="379" spans="1:9" ht="16.5" customHeight="1">
      <c r="A379" s="250"/>
      <c r="B379" s="251"/>
      <c r="D379" s="250"/>
      <c r="E379" s="250"/>
      <c r="F379" s="250"/>
      <c r="G379" s="250"/>
      <c r="H379" s="250"/>
      <c r="I379" s="250"/>
    </row>
    <row r="380" spans="1:9" ht="16.5" customHeight="1">
      <c r="A380" s="250"/>
      <c r="B380" s="251"/>
      <c r="D380" s="250"/>
      <c r="E380" s="250"/>
      <c r="F380" s="250"/>
      <c r="G380" s="250"/>
      <c r="H380" s="250"/>
      <c r="I380" s="250"/>
    </row>
    <row r="381" spans="1:9" ht="16.5" customHeight="1">
      <c r="A381" s="250"/>
      <c r="B381" s="251"/>
      <c r="D381" s="250"/>
      <c r="E381" s="250"/>
      <c r="F381" s="250"/>
      <c r="G381" s="250"/>
      <c r="H381" s="250"/>
      <c r="I381" s="250"/>
    </row>
    <row r="382" spans="1:9" ht="16.5" customHeight="1">
      <c r="A382" s="250"/>
      <c r="B382" s="251"/>
      <c r="D382" s="250"/>
      <c r="E382" s="250"/>
      <c r="F382" s="250"/>
      <c r="G382" s="250"/>
      <c r="H382" s="250"/>
      <c r="I382" s="250"/>
    </row>
    <row r="383" spans="1:9" ht="16.5" customHeight="1">
      <c r="A383" s="250"/>
      <c r="B383" s="251"/>
      <c r="D383" s="250"/>
      <c r="E383" s="250"/>
      <c r="F383" s="250"/>
      <c r="G383" s="250"/>
      <c r="H383" s="250"/>
      <c r="I383" s="250"/>
    </row>
    <row r="384" spans="1:9" ht="16.5" customHeight="1">
      <c r="A384" s="250"/>
      <c r="B384" s="251"/>
      <c r="D384" s="250"/>
      <c r="E384" s="250"/>
      <c r="F384" s="250"/>
      <c r="G384" s="250"/>
      <c r="H384" s="250"/>
      <c r="I384" s="250"/>
    </row>
    <row r="385" spans="1:9" ht="16.5" customHeight="1">
      <c r="A385" s="250"/>
      <c r="B385" s="251"/>
      <c r="D385" s="250"/>
      <c r="E385" s="250"/>
      <c r="F385" s="250"/>
      <c r="G385" s="250"/>
      <c r="H385" s="250"/>
      <c r="I385" s="250"/>
    </row>
    <row r="386" spans="1:9" ht="16.5" customHeight="1">
      <c r="A386" s="250"/>
      <c r="B386" s="251"/>
      <c r="D386" s="250"/>
      <c r="E386" s="250"/>
      <c r="F386" s="250"/>
      <c r="G386" s="250"/>
      <c r="H386" s="250"/>
      <c r="I386" s="250"/>
    </row>
    <row r="387" spans="1:9" ht="16.5" customHeight="1">
      <c r="A387" s="250"/>
      <c r="B387" s="251"/>
      <c r="D387" s="250"/>
      <c r="E387" s="250"/>
      <c r="F387" s="250"/>
      <c r="G387" s="250"/>
      <c r="H387" s="250"/>
      <c r="I387" s="250"/>
    </row>
    <row r="388" spans="1:9" ht="16.5" customHeight="1">
      <c r="A388" s="250"/>
      <c r="B388" s="251"/>
      <c r="D388" s="250"/>
      <c r="E388" s="250"/>
      <c r="F388" s="250"/>
      <c r="G388" s="250"/>
      <c r="H388" s="250"/>
      <c r="I388" s="250"/>
    </row>
    <row r="389" spans="1:9" ht="16.5" customHeight="1">
      <c r="A389" s="250"/>
      <c r="B389" s="251"/>
      <c r="D389" s="250"/>
      <c r="E389" s="250"/>
      <c r="F389" s="250"/>
      <c r="G389" s="250"/>
      <c r="H389" s="250"/>
      <c r="I389" s="250"/>
    </row>
    <row r="390" spans="1:10" s="252" customFormat="1" ht="16.5" customHeight="1">
      <c r="A390" s="253"/>
      <c r="B390" s="249"/>
      <c r="C390" s="255"/>
      <c r="D390" s="254"/>
      <c r="E390" s="254"/>
      <c r="F390" s="254"/>
      <c r="G390" s="254"/>
      <c r="H390" s="254"/>
      <c r="I390" s="254"/>
      <c r="J390" s="253"/>
    </row>
    <row r="391" spans="1:9" ht="16.5" customHeight="1">
      <c r="A391" s="250"/>
      <c r="B391" s="251"/>
      <c r="D391" s="250"/>
      <c r="E391" s="250"/>
      <c r="F391" s="250"/>
      <c r="G391" s="250"/>
      <c r="H391" s="250"/>
      <c r="I391" s="250"/>
    </row>
    <row r="392" spans="1:9" ht="16.5" customHeight="1">
      <c r="A392" s="250"/>
      <c r="B392" s="251"/>
      <c r="D392" s="250"/>
      <c r="E392" s="250"/>
      <c r="F392" s="250"/>
      <c r="G392" s="250"/>
      <c r="H392" s="250"/>
      <c r="I392" s="250"/>
    </row>
    <row r="393" spans="1:9" ht="16.5" customHeight="1">
      <c r="A393" s="250"/>
      <c r="B393" s="251"/>
      <c r="D393" s="250"/>
      <c r="E393" s="250"/>
      <c r="F393" s="250"/>
      <c r="G393" s="250"/>
      <c r="H393" s="250"/>
      <c r="I393" s="250"/>
    </row>
    <row r="394" spans="1:9" ht="16.5" customHeight="1">
      <c r="A394" s="250"/>
      <c r="B394" s="251"/>
      <c r="D394" s="250"/>
      <c r="E394" s="250"/>
      <c r="F394" s="250"/>
      <c r="G394" s="250"/>
      <c r="H394" s="250"/>
      <c r="I394" s="250"/>
    </row>
    <row r="395" spans="1:9" ht="16.5" customHeight="1">
      <c r="A395" s="250"/>
      <c r="B395" s="251"/>
      <c r="D395" s="250"/>
      <c r="E395" s="250"/>
      <c r="F395" s="250"/>
      <c r="G395" s="250"/>
      <c r="H395" s="250"/>
      <c r="I395" s="250"/>
    </row>
    <row r="396" spans="1:9" ht="16.5" customHeight="1">
      <c r="A396" s="250"/>
      <c r="B396" s="251"/>
      <c r="D396" s="250"/>
      <c r="E396" s="250"/>
      <c r="F396" s="250"/>
      <c r="G396" s="250"/>
      <c r="H396" s="250"/>
      <c r="I396" s="250"/>
    </row>
    <row r="397" spans="1:9" ht="16.5" customHeight="1">
      <c r="A397" s="250"/>
      <c r="B397" s="251"/>
      <c r="D397" s="250"/>
      <c r="E397" s="250"/>
      <c r="F397" s="250"/>
      <c r="G397" s="250"/>
      <c r="H397" s="250"/>
      <c r="I397" s="250"/>
    </row>
    <row r="398" spans="1:9" ht="16.5" customHeight="1">
      <c r="A398" s="250"/>
      <c r="B398" s="251"/>
      <c r="D398" s="250"/>
      <c r="E398" s="250"/>
      <c r="F398" s="250"/>
      <c r="G398" s="250"/>
      <c r="H398" s="250"/>
      <c r="I398" s="250"/>
    </row>
    <row r="399" spans="1:9" ht="16.5" customHeight="1">
      <c r="A399" s="250"/>
      <c r="B399" s="251"/>
      <c r="D399" s="250"/>
      <c r="E399" s="250"/>
      <c r="F399" s="250"/>
      <c r="G399" s="250"/>
      <c r="H399" s="250"/>
      <c r="I399" s="250"/>
    </row>
    <row r="400" spans="1:9" ht="16.5" customHeight="1">
      <c r="A400" s="250"/>
      <c r="B400" s="251"/>
      <c r="D400" s="250"/>
      <c r="E400" s="250"/>
      <c r="F400" s="250"/>
      <c r="G400" s="250"/>
      <c r="H400" s="250"/>
      <c r="I400" s="250"/>
    </row>
    <row r="401" spans="1:9" ht="16.5" customHeight="1">
      <c r="A401" s="250"/>
      <c r="B401" s="251"/>
      <c r="D401" s="250"/>
      <c r="E401" s="250"/>
      <c r="F401" s="250"/>
      <c r="G401" s="250"/>
      <c r="H401" s="250"/>
      <c r="I401" s="250"/>
    </row>
    <row r="402" spans="1:9" ht="16.5" customHeight="1">
      <c r="A402" s="250"/>
      <c r="B402" s="251"/>
      <c r="D402" s="250"/>
      <c r="E402" s="250"/>
      <c r="F402" s="250"/>
      <c r="G402" s="250"/>
      <c r="H402" s="250"/>
      <c r="I402" s="250"/>
    </row>
    <row r="403" spans="1:10" s="252" customFormat="1" ht="16.5" customHeight="1">
      <c r="A403" s="253"/>
      <c r="B403" s="249"/>
      <c r="C403" s="255"/>
      <c r="D403" s="254"/>
      <c r="E403" s="254"/>
      <c r="F403" s="254"/>
      <c r="G403" s="254"/>
      <c r="H403" s="254"/>
      <c r="I403" s="254"/>
      <c r="J403" s="253"/>
    </row>
    <row r="404" spans="1:9" ht="16.5" customHeight="1">
      <c r="A404" s="250"/>
      <c r="B404" s="251"/>
      <c r="D404" s="250"/>
      <c r="E404" s="250"/>
      <c r="F404" s="250"/>
      <c r="G404" s="250"/>
      <c r="H404" s="250"/>
      <c r="I404" s="250"/>
    </row>
    <row r="405" spans="1:9" ht="16.5" customHeight="1">
      <c r="A405" s="250"/>
      <c r="B405" s="251"/>
      <c r="D405" s="250"/>
      <c r="E405" s="250"/>
      <c r="F405" s="250"/>
      <c r="G405" s="250"/>
      <c r="H405" s="250"/>
      <c r="I405" s="250"/>
    </row>
    <row r="406" spans="1:9" ht="16.5" customHeight="1">
      <c r="A406" s="250"/>
      <c r="B406" s="251"/>
      <c r="D406" s="250"/>
      <c r="E406" s="250"/>
      <c r="F406" s="250"/>
      <c r="G406" s="250"/>
      <c r="H406" s="250"/>
      <c r="I406" s="250"/>
    </row>
    <row r="407" spans="2:10" s="252" customFormat="1" ht="16.5" customHeight="1">
      <c r="B407" s="256"/>
      <c r="C407" s="255"/>
      <c r="D407" s="254"/>
      <c r="E407" s="254"/>
      <c r="F407" s="254"/>
      <c r="G407" s="254"/>
      <c r="H407" s="254"/>
      <c r="I407" s="254"/>
      <c r="J407" s="253"/>
    </row>
    <row r="408" spans="1:10" s="252" customFormat="1" ht="16.5" customHeight="1">
      <c r="A408" s="253"/>
      <c r="B408" s="249"/>
      <c r="C408" s="255"/>
      <c r="D408" s="254"/>
      <c r="E408" s="254"/>
      <c r="F408" s="254"/>
      <c r="G408" s="254"/>
      <c r="H408" s="254"/>
      <c r="I408" s="254"/>
      <c r="J408" s="253"/>
    </row>
    <row r="409" spans="1:9" ht="16.5" customHeight="1">
      <c r="A409" s="250"/>
      <c r="B409" s="251"/>
      <c r="D409" s="250"/>
      <c r="E409" s="250"/>
      <c r="F409" s="250"/>
      <c r="G409" s="250"/>
      <c r="H409" s="250"/>
      <c r="I409" s="250"/>
    </row>
    <row r="410" spans="1:9" ht="16.5" customHeight="1">
      <c r="A410" s="250"/>
      <c r="B410" s="251"/>
      <c r="D410" s="250"/>
      <c r="E410" s="250"/>
      <c r="F410" s="250"/>
      <c r="G410" s="250"/>
      <c r="H410" s="250"/>
      <c r="I410" s="250"/>
    </row>
    <row r="411" spans="1:9" ht="16.5" customHeight="1">
      <c r="A411" s="250"/>
      <c r="B411" s="251"/>
      <c r="D411" s="250"/>
      <c r="E411" s="250"/>
      <c r="F411" s="250"/>
      <c r="G411" s="250"/>
      <c r="H411" s="250"/>
      <c r="I411" s="250"/>
    </row>
    <row r="412" spans="1:10" s="252" customFormat="1" ht="16.5" customHeight="1">
      <c r="A412" s="253"/>
      <c r="B412" s="249"/>
      <c r="C412" s="255"/>
      <c r="D412" s="254"/>
      <c r="E412" s="254"/>
      <c r="F412" s="254"/>
      <c r="G412" s="254"/>
      <c r="H412" s="254"/>
      <c r="I412" s="254"/>
      <c r="J412" s="253"/>
    </row>
    <row r="413" spans="1:9" ht="16.5" customHeight="1">
      <c r="A413" s="250"/>
      <c r="B413" s="251"/>
      <c r="D413" s="250"/>
      <c r="E413" s="250"/>
      <c r="F413" s="250"/>
      <c r="G413" s="250"/>
      <c r="H413" s="250"/>
      <c r="I413" s="250"/>
    </row>
    <row r="414" spans="1:9" ht="16.5" customHeight="1">
      <c r="A414" s="250"/>
      <c r="B414" s="251"/>
      <c r="D414" s="250"/>
      <c r="E414" s="250"/>
      <c r="F414" s="250"/>
      <c r="G414" s="250"/>
      <c r="H414" s="250"/>
      <c r="I414" s="250"/>
    </row>
    <row r="415" spans="1:10" s="252" customFormat="1" ht="16.5" customHeight="1">
      <c r="A415" s="253"/>
      <c r="B415" s="249"/>
      <c r="C415" s="255"/>
      <c r="D415" s="254"/>
      <c r="E415" s="254"/>
      <c r="F415" s="254"/>
      <c r="G415" s="254"/>
      <c r="H415" s="254"/>
      <c r="I415" s="254"/>
      <c r="J415" s="253"/>
    </row>
    <row r="416" spans="1:9" ht="16.5" customHeight="1">
      <c r="A416" s="250"/>
      <c r="B416" s="251"/>
      <c r="D416" s="250"/>
      <c r="E416" s="250"/>
      <c r="F416" s="250"/>
      <c r="G416" s="250"/>
      <c r="H416" s="250"/>
      <c r="I416" s="250"/>
    </row>
    <row r="417" spans="1:9" ht="16.5" customHeight="1">
      <c r="A417" s="250"/>
      <c r="B417" s="251"/>
      <c r="D417" s="250"/>
      <c r="E417" s="250"/>
      <c r="F417" s="250"/>
      <c r="G417" s="250"/>
      <c r="H417" s="250"/>
      <c r="I417" s="250"/>
    </row>
    <row r="418" spans="1:9" ht="16.5" customHeight="1">
      <c r="A418" s="250"/>
      <c r="B418" s="251"/>
      <c r="D418" s="250"/>
      <c r="E418" s="250"/>
      <c r="F418" s="250"/>
      <c r="G418" s="250"/>
      <c r="H418" s="250"/>
      <c r="I418" s="250"/>
    </row>
    <row r="419" spans="1:10" s="252" customFormat="1" ht="16.5" customHeight="1">
      <c r="A419" s="253"/>
      <c r="B419" s="249"/>
      <c r="C419" s="255"/>
      <c r="D419" s="254"/>
      <c r="E419" s="254"/>
      <c r="F419" s="254"/>
      <c r="G419" s="254"/>
      <c r="H419" s="254"/>
      <c r="I419" s="254"/>
      <c r="J419" s="253"/>
    </row>
    <row r="420" spans="1:9" ht="16.5" customHeight="1">
      <c r="A420" s="250"/>
      <c r="B420" s="251"/>
      <c r="D420" s="250"/>
      <c r="E420" s="250"/>
      <c r="F420" s="250"/>
      <c r="G420" s="250"/>
      <c r="H420" s="250"/>
      <c r="I420" s="250"/>
    </row>
    <row r="421" spans="1:9" ht="16.5" customHeight="1">
      <c r="A421" s="250"/>
      <c r="B421" s="251"/>
      <c r="D421" s="250"/>
      <c r="E421" s="250"/>
      <c r="F421" s="250"/>
      <c r="G421" s="250"/>
      <c r="H421" s="250"/>
      <c r="I421" s="250"/>
    </row>
    <row r="422" spans="1:9" ht="16.5" customHeight="1">
      <c r="A422" s="250"/>
      <c r="B422" s="251"/>
      <c r="D422" s="250"/>
      <c r="E422" s="250"/>
      <c r="F422" s="250"/>
      <c r="G422" s="250"/>
      <c r="H422" s="250"/>
      <c r="I422" s="250"/>
    </row>
    <row r="423" spans="1:9" ht="16.5" customHeight="1">
      <c r="A423" s="250"/>
      <c r="B423" s="251"/>
      <c r="D423" s="250"/>
      <c r="E423" s="250"/>
      <c r="F423" s="250"/>
      <c r="G423" s="250"/>
      <c r="H423" s="250"/>
      <c r="I423" s="250"/>
    </row>
    <row r="424" spans="1:9" ht="16.5" customHeight="1">
      <c r="A424" s="250"/>
      <c r="B424" s="251"/>
      <c r="D424" s="250"/>
      <c r="E424" s="250"/>
      <c r="F424" s="250"/>
      <c r="G424" s="250"/>
      <c r="H424" s="250"/>
      <c r="I424" s="250"/>
    </row>
    <row r="425" spans="1:9" ht="16.5" customHeight="1">
      <c r="A425" s="250"/>
      <c r="B425" s="251"/>
      <c r="D425" s="250"/>
      <c r="E425" s="250"/>
      <c r="F425" s="250"/>
      <c r="G425" s="250"/>
      <c r="H425" s="250"/>
      <c r="I425" s="250"/>
    </row>
    <row r="426" spans="1:10" s="252" customFormat="1" ht="16.5" customHeight="1">
      <c r="A426" s="253"/>
      <c r="B426" s="249"/>
      <c r="C426" s="255"/>
      <c r="D426" s="254"/>
      <c r="E426" s="254"/>
      <c r="F426" s="254"/>
      <c r="G426" s="254"/>
      <c r="H426" s="254"/>
      <c r="I426" s="254"/>
      <c r="J426" s="253"/>
    </row>
    <row r="427" spans="1:9" ht="16.5" customHeight="1">
      <c r="A427" s="250"/>
      <c r="B427" s="251"/>
      <c r="D427" s="250"/>
      <c r="E427" s="250"/>
      <c r="F427" s="250"/>
      <c r="G427" s="250"/>
      <c r="H427" s="250"/>
      <c r="I427" s="250"/>
    </row>
    <row r="428" spans="1:9" ht="16.5" customHeight="1">
      <c r="A428" s="250"/>
      <c r="B428" s="251"/>
      <c r="D428" s="250"/>
      <c r="E428" s="250"/>
      <c r="F428" s="250"/>
      <c r="G428" s="250"/>
      <c r="H428" s="250"/>
      <c r="I428" s="250"/>
    </row>
    <row r="429" spans="1:9" ht="16.5" customHeight="1">
      <c r="A429" s="250"/>
      <c r="B429" s="251"/>
      <c r="D429" s="250"/>
      <c r="E429" s="250"/>
      <c r="F429" s="250"/>
      <c r="G429" s="250"/>
      <c r="H429" s="250"/>
      <c r="I429" s="250"/>
    </row>
    <row r="430" spans="1:9" ht="16.5" customHeight="1">
      <c r="A430" s="250"/>
      <c r="B430" s="251"/>
      <c r="D430" s="250"/>
      <c r="E430" s="250"/>
      <c r="F430" s="250"/>
      <c r="G430" s="250"/>
      <c r="H430" s="250"/>
      <c r="I430" s="250"/>
    </row>
    <row r="431" spans="1:9" ht="16.5" customHeight="1">
      <c r="A431" s="250"/>
      <c r="B431" s="251"/>
      <c r="D431" s="250"/>
      <c r="E431" s="250"/>
      <c r="F431" s="250"/>
      <c r="G431" s="250"/>
      <c r="H431" s="250"/>
      <c r="I431" s="250"/>
    </row>
    <row r="432" spans="1:10" s="252" customFormat="1" ht="16.5" customHeight="1">
      <c r="A432" s="253"/>
      <c r="B432" s="249"/>
      <c r="C432" s="255"/>
      <c r="D432" s="254"/>
      <c r="E432" s="254"/>
      <c r="F432" s="254"/>
      <c r="G432" s="254"/>
      <c r="H432" s="254"/>
      <c r="I432" s="254"/>
      <c r="J432" s="253"/>
    </row>
    <row r="433" spans="1:9" ht="16.5" customHeight="1">
      <c r="A433" s="250"/>
      <c r="B433" s="251"/>
      <c r="D433" s="250"/>
      <c r="E433" s="250"/>
      <c r="F433" s="250"/>
      <c r="G433" s="250"/>
      <c r="H433" s="250"/>
      <c r="I433" s="250"/>
    </row>
    <row r="434" spans="1:10" s="252" customFormat="1" ht="16.5" customHeight="1">
      <c r="A434" s="253"/>
      <c r="B434" s="249"/>
      <c r="C434" s="255"/>
      <c r="D434" s="254"/>
      <c r="E434" s="254"/>
      <c r="F434" s="254"/>
      <c r="G434" s="254"/>
      <c r="H434" s="254"/>
      <c r="I434" s="254"/>
      <c r="J434" s="253"/>
    </row>
    <row r="435" spans="1:9" ht="16.5" customHeight="1">
      <c r="A435" s="250"/>
      <c r="B435" s="251"/>
      <c r="D435" s="250"/>
      <c r="E435" s="250"/>
      <c r="F435" s="250"/>
      <c r="G435" s="250"/>
      <c r="H435" s="250"/>
      <c r="I435" s="250"/>
    </row>
    <row r="436" spans="1:9" ht="16.5" customHeight="1">
      <c r="A436" s="250"/>
      <c r="B436" s="251"/>
      <c r="D436" s="250"/>
      <c r="E436" s="250"/>
      <c r="F436" s="250"/>
      <c r="G436" s="250"/>
      <c r="H436" s="250"/>
      <c r="I436" s="250"/>
    </row>
    <row r="437" spans="1:9" ht="16.5" customHeight="1">
      <c r="A437" s="250"/>
      <c r="B437" s="251"/>
      <c r="D437" s="250"/>
      <c r="E437" s="250"/>
      <c r="F437" s="250"/>
      <c r="G437" s="250"/>
      <c r="H437" s="250"/>
      <c r="I437" s="250"/>
    </row>
    <row r="438" spans="1:9" ht="16.5" customHeight="1">
      <c r="A438" s="250"/>
      <c r="B438" s="251"/>
      <c r="D438" s="250"/>
      <c r="E438" s="250"/>
      <c r="F438" s="250"/>
      <c r="G438" s="250"/>
      <c r="H438" s="250"/>
      <c r="I438" s="250"/>
    </row>
    <row r="439" spans="1:10" s="252" customFormat="1" ht="16.5" customHeight="1">
      <c r="A439" s="253"/>
      <c r="B439" s="249"/>
      <c r="C439" s="255"/>
      <c r="D439" s="254"/>
      <c r="E439" s="254"/>
      <c r="F439" s="254"/>
      <c r="G439" s="254"/>
      <c r="H439" s="254"/>
      <c r="I439" s="254"/>
      <c r="J439" s="253"/>
    </row>
    <row r="440" spans="1:9" ht="16.5" customHeight="1">
      <c r="A440" s="250"/>
      <c r="B440" s="251"/>
      <c r="D440" s="250"/>
      <c r="E440" s="250"/>
      <c r="F440" s="250"/>
      <c r="G440" s="250"/>
      <c r="H440" s="250"/>
      <c r="I440" s="250"/>
    </row>
    <row r="441" spans="1:9" ht="16.5" customHeight="1">
      <c r="A441" s="250"/>
      <c r="B441" s="251"/>
      <c r="D441" s="250"/>
      <c r="E441" s="250"/>
      <c r="F441" s="250"/>
      <c r="G441" s="250"/>
      <c r="H441" s="250"/>
      <c r="I441" s="250"/>
    </row>
    <row r="442" spans="1:9" ht="16.5" customHeight="1">
      <c r="A442" s="250"/>
      <c r="B442" s="251"/>
      <c r="D442" s="250"/>
      <c r="E442" s="250"/>
      <c r="F442" s="250"/>
      <c r="G442" s="250"/>
      <c r="H442" s="250"/>
      <c r="I442" s="250"/>
    </row>
    <row r="443" spans="1:9" ht="16.5" customHeight="1">
      <c r="A443" s="250"/>
      <c r="B443" s="251"/>
      <c r="D443" s="250"/>
      <c r="E443" s="250"/>
      <c r="F443" s="250"/>
      <c r="G443" s="250"/>
      <c r="H443" s="250"/>
      <c r="I443" s="250"/>
    </row>
    <row r="444" spans="1:9" ht="16.5" customHeight="1">
      <c r="A444" s="250"/>
      <c r="B444" s="251"/>
      <c r="D444" s="250"/>
      <c r="E444" s="250"/>
      <c r="F444" s="250"/>
      <c r="G444" s="250"/>
      <c r="H444" s="250"/>
      <c r="I444" s="250"/>
    </row>
    <row r="445" spans="1:10" s="252" customFormat="1" ht="16.5" customHeight="1">
      <c r="A445" s="257"/>
      <c r="B445" s="256"/>
      <c r="C445" s="255"/>
      <c r="D445" s="254"/>
      <c r="E445" s="254"/>
      <c r="F445" s="254"/>
      <c r="G445" s="254"/>
      <c r="H445" s="254"/>
      <c r="I445" s="254"/>
      <c r="J445" s="253"/>
    </row>
    <row r="446" spans="1:10" s="252" customFormat="1" ht="16.5" customHeight="1">
      <c r="A446" s="253"/>
      <c r="B446" s="249"/>
      <c r="C446" s="255"/>
      <c r="D446" s="254"/>
      <c r="E446" s="254"/>
      <c r="F446" s="254"/>
      <c r="G446" s="254"/>
      <c r="H446" s="254"/>
      <c r="I446" s="254"/>
      <c r="J446" s="253"/>
    </row>
    <row r="447" spans="1:9" ht="16.5" customHeight="1">
      <c r="A447" s="250"/>
      <c r="B447" s="251"/>
      <c r="D447" s="250"/>
      <c r="E447" s="250"/>
      <c r="F447" s="250"/>
      <c r="G447" s="250"/>
      <c r="H447" s="250"/>
      <c r="I447" s="250"/>
    </row>
    <row r="448" spans="1:9" ht="16.5" customHeight="1">
      <c r="A448" s="250"/>
      <c r="B448" s="251"/>
      <c r="D448" s="250"/>
      <c r="E448" s="250"/>
      <c r="F448" s="250"/>
      <c r="G448" s="250"/>
      <c r="H448" s="250"/>
      <c r="I448" s="250"/>
    </row>
    <row r="449" spans="1:10" s="252" customFormat="1" ht="16.5" customHeight="1">
      <c r="A449" s="253"/>
      <c r="B449" s="249"/>
      <c r="C449" s="255"/>
      <c r="D449" s="254"/>
      <c r="E449" s="254"/>
      <c r="F449" s="254"/>
      <c r="G449" s="254"/>
      <c r="H449" s="254"/>
      <c r="I449" s="254"/>
      <c r="J449" s="253"/>
    </row>
    <row r="450" spans="1:9" ht="16.5" customHeight="1">
      <c r="A450" s="250"/>
      <c r="B450" s="251"/>
      <c r="D450" s="250"/>
      <c r="E450" s="250"/>
      <c r="F450" s="250"/>
      <c r="G450" s="250"/>
      <c r="H450" s="250"/>
      <c r="I450" s="250"/>
    </row>
    <row r="451" spans="1:9" ht="16.5" customHeight="1">
      <c r="A451" s="250"/>
      <c r="B451" s="251"/>
      <c r="D451" s="250"/>
      <c r="E451" s="250"/>
      <c r="F451" s="250"/>
      <c r="G451" s="250"/>
      <c r="H451" s="250"/>
      <c r="I451" s="250"/>
    </row>
    <row r="452" spans="1:9" ht="16.5" customHeight="1">
      <c r="A452" s="250"/>
      <c r="B452" s="251"/>
      <c r="D452" s="250"/>
      <c r="E452" s="250"/>
      <c r="F452" s="250"/>
      <c r="G452" s="250"/>
      <c r="H452" s="250"/>
      <c r="I452" s="250"/>
    </row>
    <row r="453" spans="2:10" s="252" customFormat="1" ht="16.5" customHeight="1">
      <c r="B453" s="256"/>
      <c r="C453" s="255"/>
      <c r="D453" s="254"/>
      <c r="E453" s="254"/>
      <c r="F453" s="254"/>
      <c r="G453" s="254"/>
      <c r="H453" s="254"/>
      <c r="I453" s="254"/>
      <c r="J453" s="253"/>
    </row>
    <row r="454" spans="1:10" s="252" customFormat="1" ht="16.5" customHeight="1">
      <c r="A454" s="253"/>
      <c r="B454" s="249"/>
      <c r="C454" s="255"/>
      <c r="D454" s="254"/>
      <c r="E454" s="254"/>
      <c r="F454" s="254"/>
      <c r="G454" s="254"/>
      <c r="H454" s="254"/>
      <c r="I454" s="254"/>
      <c r="J454" s="253"/>
    </row>
    <row r="455" spans="1:9" ht="16.5" customHeight="1">
      <c r="A455" s="250"/>
      <c r="B455" s="251"/>
      <c r="D455" s="250"/>
      <c r="E455" s="250"/>
      <c r="F455" s="250"/>
      <c r="G455" s="250"/>
      <c r="H455" s="250"/>
      <c r="I455" s="250"/>
    </row>
    <row r="456" spans="1:9" ht="16.5" customHeight="1">
      <c r="A456" s="250"/>
      <c r="B456" s="251"/>
      <c r="D456" s="250"/>
      <c r="E456" s="250"/>
      <c r="F456" s="250"/>
      <c r="G456" s="250"/>
      <c r="H456" s="250"/>
      <c r="I456" s="250"/>
    </row>
    <row r="457" spans="1:9" ht="16.5" customHeight="1">
      <c r="A457" s="250"/>
      <c r="B457" s="251"/>
      <c r="D457" s="250"/>
      <c r="E457" s="250"/>
      <c r="F457" s="250"/>
      <c r="G457" s="250"/>
      <c r="H457" s="250"/>
      <c r="I457" s="250"/>
    </row>
    <row r="458" spans="1:9" ht="16.5" customHeight="1">
      <c r="A458" s="250"/>
      <c r="B458" s="251"/>
      <c r="D458" s="250"/>
      <c r="E458" s="250"/>
      <c r="F458" s="250"/>
      <c r="G458" s="250"/>
      <c r="H458" s="250"/>
      <c r="I458" s="250"/>
    </row>
    <row r="459" spans="1:9" ht="16.5" customHeight="1">
      <c r="A459" s="250"/>
      <c r="B459" s="251"/>
      <c r="D459" s="250"/>
      <c r="E459" s="250"/>
      <c r="F459" s="250"/>
      <c r="G459" s="250"/>
      <c r="H459" s="250"/>
      <c r="I459" s="250"/>
    </row>
    <row r="460" spans="1:9" ht="16.5" customHeight="1">
      <c r="A460" s="250"/>
      <c r="B460" s="251"/>
      <c r="D460" s="250"/>
      <c r="E460" s="250"/>
      <c r="F460" s="250"/>
      <c r="G460" s="250"/>
      <c r="H460" s="250"/>
      <c r="I460" s="250"/>
    </row>
    <row r="461" spans="1:9" ht="16.5" customHeight="1">
      <c r="A461" s="250"/>
      <c r="B461" s="251"/>
      <c r="D461" s="250"/>
      <c r="E461" s="250"/>
      <c r="F461" s="250"/>
      <c r="G461" s="250"/>
      <c r="H461" s="250"/>
      <c r="I461" s="250"/>
    </row>
    <row r="462" spans="1:9" ht="16.5" customHeight="1">
      <c r="A462" s="250"/>
      <c r="B462" s="251"/>
      <c r="D462" s="250"/>
      <c r="E462" s="250"/>
      <c r="F462" s="250"/>
      <c r="G462" s="250"/>
      <c r="H462" s="250"/>
      <c r="I462" s="250"/>
    </row>
    <row r="463" spans="1:10" s="252" customFormat="1" ht="16.5" customHeight="1">
      <c r="A463" s="253"/>
      <c r="B463" s="249"/>
      <c r="C463" s="255"/>
      <c r="D463" s="254"/>
      <c r="E463" s="254"/>
      <c r="F463" s="254"/>
      <c r="G463" s="254"/>
      <c r="H463" s="254"/>
      <c r="I463" s="254"/>
      <c r="J463" s="253"/>
    </row>
    <row r="464" spans="1:9" ht="16.5" customHeight="1">
      <c r="A464" s="250"/>
      <c r="B464" s="251"/>
      <c r="D464" s="250"/>
      <c r="E464" s="250"/>
      <c r="F464" s="250"/>
      <c r="G464" s="250"/>
      <c r="H464" s="250"/>
      <c r="I464" s="250"/>
    </row>
    <row r="465" spans="1:10" s="252" customFormat="1" ht="16.5" customHeight="1">
      <c r="A465" s="253"/>
      <c r="B465" s="249"/>
      <c r="C465" s="255"/>
      <c r="D465" s="254"/>
      <c r="E465" s="254"/>
      <c r="F465" s="254"/>
      <c r="G465" s="254"/>
      <c r="H465" s="254"/>
      <c r="I465" s="254"/>
      <c r="J465" s="253"/>
    </row>
    <row r="466" spans="1:9" ht="16.5" customHeight="1">
      <c r="A466" s="250"/>
      <c r="B466" s="251"/>
      <c r="D466" s="250"/>
      <c r="E466" s="250"/>
      <c r="F466" s="250"/>
      <c r="G466" s="250"/>
      <c r="H466" s="250"/>
      <c r="I466" s="250"/>
    </row>
    <row r="467" spans="1:9" ht="16.5" customHeight="1">
      <c r="A467" s="250"/>
      <c r="B467" s="251"/>
      <c r="D467" s="250"/>
      <c r="E467" s="250"/>
      <c r="F467" s="250"/>
      <c r="G467" s="250"/>
      <c r="H467" s="250"/>
      <c r="I467" s="250"/>
    </row>
    <row r="468" spans="1:9" ht="16.5" customHeight="1">
      <c r="A468" s="250"/>
      <c r="B468" s="251"/>
      <c r="D468" s="250"/>
      <c r="E468" s="250"/>
      <c r="F468" s="250"/>
      <c r="G468" s="250"/>
      <c r="H468" s="250"/>
      <c r="I468" s="250"/>
    </row>
    <row r="469" spans="1:9" ht="16.5" customHeight="1">
      <c r="A469" s="250"/>
      <c r="B469" s="251"/>
      <c r="D469" s="250"/>
      <c r="E469" s="250"/>
      <c r="F469" s="250"/>
      <c r="G469" s="250"/>
      <c r="H469" s="250"/>
      <c r="I469" s="250"/>
    </row>
    <row r="470" spans="1:9" ht="16.5" customHeight="1">
      <c r="A470" s="250"/>
      <c r="B470" s="251"/>
      <c r="D470" s="250"/>
      <c r="E470" s="250"/>
      <c r="F470" s="250"/>
      <c r="G470" s="250"/>
      <c r="H470" s="250"/>
      <c r="I470" s="250"/>
    </row>
    <row r="471" spans="1:9" ht="16.5" customHeight="1">
      <c r="A471" s="250"/>
      <c r="B471" s="251"/>
      <c r="D471" s="250"/>
      <c r="E471" s="250"/>
      <c r="F471" s="250"/>
      <c r="G471" s="250"/>
      <c r="H471" s="250"/>
      <c r="I471" s="250"/>
    </row>
    <row r="472" spans="1:10" s="252" customFormat="1" ht="16.5" customHeight="1">
      <c r="A472" s="253"/>
      <c r="B472" s="249"/>
      <c r="C472" s="255"/>
      <c r="D472" s="254"/>
      <c r="E472" s="254"/>
      <c r="F472" s="254"/>
      <c r="G472" s="254"/>
      <c r="H472" s="254"/>
      <c r="I472" s="254"/>
      <c r="J472" s="253"/>
    </row>
    <row r="473" spans="1:9" ht="16.5" customHeight="1">
      <c r="A473" s="250"/>
      <c r="B473" s="251"/>
      <c r="D473" s="250"/>
      <c r="E473" s="250"/>
      <c r="F473" s="250"/>
      <c r="G473" s="250"/>
      <c r="H473" s="250"/>
      <c r="I473" s="250"/>
    </row>
    <row r="474" spans="1:9" ht="16.5" customHeight="1">
      <c r="A474" s="250"/>
      <c r="B474" s="251"/>
      <c r="D474" s="250"/>
      <c r="E474" s="250"/>
      <c r="F474" s="250"/>
      <c r="G474" s="250"/>
      <c r="H474" s="250"/>
      <c r="I474" s="250"/>
    </row>
    <row r="475" spans="1:9" ht="16.5" customHeight="1">
      <c r="A475" s="250"/>
      <c r="B475" s="251"/>
      <c r="D475" s="250"/>
      <c r="E475" s="250"/>
      <c r="F475" s="250"/>
      <c r="G475" s="250"/>
      <c r="H475" s="250"/>
      <c r="I475" s="250"/>
    </row>
    <row r="476" spans="1:9" ht="16.5" customHeight="1">
      <c r="A476" s="250"/>
      <c r="B476" s="251"/>
      <c r="D476" s="250"/>
      <c r="E476" s="250"/>
      <c r="F476" s="250"/>
      <c r="G476" s="250"/>
      <c r="H476" s="250"/>
      <c r="I476" s="250"/>
    </row>
    <row r="477" spans="1:9" ht="16.5" customHeight="1">
      <c r="A477" s="250"/>
      <c r="B477" s="251"/>
      <c r="D477" s="250"/>
      <c r="E477" s="250"/>
      <c r="F477" s="250"/>
      <c r="G477" s="250"/>
      <c r="H477" s="250"/>
      <c r="I477" s="250"/>
    </row>
    <row r="478" spans="1:10" s="252" customFormat="1" ht="16.5" customHeight="1">
      <c r="A478" s="253"/>
      <c r="B478" s="249"/>
      <c r="C478" s="255"/>
      <c r="D478" s="254"/>
      <c r="E478" s="254"/>
      <c r="F478" s="254"/>
      <c r="G478" s="254"/>
      <c r="H478" s="254"/>
      <c r="I478" s="254"/>
      <c r="J478" s="253"/>
    </row>
    <row r="479" spans="1:9" ht="16.5" customHeight="1">
      <c r="A479" s="250"/>
      <c r="B479" s="251"/>
      <c r="D479" s="250"/>
      <c r="E479" s="250"/>
      <c r="F479" s="250"/>
      <c r="G479" s="250"/>
      <c r="H479" s="250"/>
      <c r="I479" s="250"/>
    </row>
    <row r="480" spans="1:9" ht="16.5" customHeight="1">
      <c r="A480" s="250"/>
      <c r="B480" s="251"/>
      <c r="D480" s="250"/>
      <c r="E480" s="250"/>
      <c r="F480" s="250"/>
      <c r="G480" s="250"/>
      <c r="H480" s="250"/>
      <c r="I480" s="250"/>
    </row>
    <row r="481" spans="1:9" s="246" customFormat="1" ht="16.5" customHeight="1">
      <c r="A481" s="250"/>
      <c r="B481" s="251"/>
      <c r="C481" s="248"/>
      <c r="D481" s="250"/>
      <c r="E481" s="250"/>
      <c r="F481" s="250"/>
      <c r="G481" s="250"/>
      <c r="H481" s="250"/>
      <c r="I481" s="250"/>
    </row>
    <row r="482" spans="1:9" s="246" customFormat="1" ht="16.5" customHeight="1">
      <c r="A482" s="250"/>
      <c r="B482" s="251"/>
      <c r="C482" s="248"/>
      <c r="D482" s="250"/>
      <c r="E482" s="250"/>
      <c r="F482" s="250"/>
      <c r="G482" s="250"/>
      <c r="H482" s="250"/>
      <c r="I482" s="250"/>
    </row>
    <row r="483" spans="1:9" s="246" customFormat="1" ht="16.5" customHeight="1">
      <c r="A483" s="250"/>
      <c r="B483" s="251"/>
      <c r="C483" s="248"/>
      <c r="D483" s="250"/>
      <c r="E483" s="250"/>
      <c r="F483" s="250"/>
      <c r="G483" s="250"/>
      <c r="H483" s="250"/>
      <c r="I483" s="250"/>
    </row>
    <row r="484" spans="1:9" s="246" customFormat="1" ht="16.5" customHeight="1">
      <c r="A484" s="250"/>
      <c r="B484" s="251"/>
      <c r="C484" s="248"/>
      <c r="D484" s="250"/>
      <c r="E484" s="250"/>
      <c r="F484" s="250"/>
      <c r="G484" s="250"/>
      <c r="H484" s="250"/>
      <c r="I484" s="250"/>
    </row>
    <row r="485" spans="1:9" s="246" customFormat="1" ht="16.5" customHeight="1">
      <c r="A485" s="250"/>
      <c r="B485" s="251"/>
      <c r="C485" s="248"/>
      <c r="D485" s="250"/>
      <c r="E485" s="250"/>
      <c r="F485" s="250"/>
      <c r="G485" s="250"/>
      <c r="H485" s="250"/>
      <c r="I485" s="250"/>
    </row>
    <row r="486" spans="1:9" s="246" customFormat="1" ht="16.5" customHeight="1">
      <c r="A486" s="250"/>
      <c r="B486" s="251"/>
      <c r="C486" s="248"/>
      <c r="D486" s="250"/>
      <c r="E486" s="250"/>
      <c r="F486" s="250"/>
      <c r="G486" s="250"/>
      <c r="H486" s="250"/>
      <c r="I486" s="250"/>
    </row>
    <row r="487" spans="1:9" s="246" customFormat="1" ht="16.5" customHeight="1">
      <c r="A487" s="250"/>
      <c r="B487" s="251"/>
      <c r="C487" s="248"/>
      <c r="D487" s="250"/>
      <c r="E487" s="250"/>
      <c r="F487" s="250"/>
      <c r="G487" s="250"/>
      <c r="H487" s="250"/>
      <c r="I487" s="250"/>
    </row>
    <row r="488" spans="1:9" s="246" customFormat="1" ht="16.5" customHeight="1">
      <c r="A488" s="250"/>
      <c r="B488" s="251"/>
      <c r="C488" s="248"/>
      <c r="D488" s="250"/>
      <c r="E488" s="250"/>
      <c r="F488" s="250"/>
      <c r="G488" s="250"/>
      <c r="H488" s="250"/>
      <c r="I488" s="250"/>
    </row>
    <row r="489" spans="1:9" s="246" customFormat="1" ht="16.5" customHeight="1">
      <c r="A489" s="250"/>
      <c r="B489" s="251"/>
      <c r="C489" s="248"/>
      <c r="D489" s="250"/>
      <c r="E489" s="250"/>
      <c r="F489" s="250"/>
      <c r="G489" s="250"/>
      <c r="H489" s="250"/>
      <c r="I489" s="250"/>
    </row>
    <row r="490" spans="1:9" s="246" customFormat="1" ht="16.5" customHeight="1">
      <c r="A490" s="250"/>
      <c r="B490" s="251"/>
      <c r="C490" s="248"/>
      <c r="D490" s="250"/>
      <c r="E490" s="250"/>
      <c r="F490" s="250"/>
      <c r="G490" s="250"/>
      <c r="H490" s="250"/>
      <c r="I490" s="250"/>
    </row>
    <row r="491" spans="1:9" s="246" customFormat="1" ht="16.5" customHeight="1">
      <c r="A491" s="250"/>
      <c r="B491" s="251"/>
      <c r="C491" s="248"/>
      <c r="D491" s="250"/>
      <c r="E491" s="250"/>
      <c r="F491" s="250"/>
      <c r="G491" s="250"/>
      <c r="H491" s="250"/>
      <c r="I491" s="250"/>
    </row>
    <row r="492" spans="1:9" s="246" customFormat="1" ht="16.5" customHeight="1">
      <c r="A492" s="250"/>
      <c r="B492" s="251"/>
      <c r="C492" s="248"/>
      <c r="D492" s="250"/>
      <c r="E492" s="250"/>
      <c r="F492" s="250"/>
      <c r="G492" s="250"/>
      <c r="H492" s="250"/>
      <c r="I492" s="250"/>
    </row>
    <row r="493" spans="1:9" s="246" customFormat="1" ht="16.5" customHeight="1">
      <c r="A493" s="250"/>
      <c r="B493" s="251"/>
      <c r="C493" s="248"/>
      <c r="D493" s="250"/>
      <c r="E493" s="250"/>
      <c r="F493" s="250"/>
      <c r="G493" s="250"/>
      <c r="H493" s="250"/>
      <c r="I493" s="250"/>
    </row>
    <row r="494" spans="1:9" s="246" customFormat="1" ht="16.5" customHeight="1">
      <c r="A494" s="250"/>
      <c r="B494" s="251"/>
      <c r="C494" s="248"/>
      <c r="D494" s="250"/>
      <c r="E494" s="250"/>
      <c r="F494" s="250"/>
      <c r="G494" s="250"/>
      <c r="H494" s="250"/>
      <c r="I494" s="250"/>
    </row>
    <row r="495" spans="1:9" s="246" customFormat="1" ht="16.5" customHeight="1">
      <c r="A495" s="250"/>
      <c r="B495" s="251"/>
      <c r="C495" s="248"/>
      <c r="D495" s="250"/>
      <c r="E495" s="250"/>
      <c r="F495" s="250"/>
      <c r="G495" s="250"/>
      <c r="H495" s="250"/>
      <c r="I495" s="250"/>
    </row>
    <row r="496" spans="1:9" s="246" customFormat="1" ht="16.5" customHeight="1">
      <c r="A496" s="250"/>
      <c r="B496" s="251"/>
      <c r="C496" s="248"/>
      <c r="D496" s="250"/>
      <c r="E496" s="250"/>
      <c r="F496" s="250"/>
      <c r="G496" s="250"/>
      <c r="H496" s="250"/>
      <c r="I496" s="250"/>
    </row>
    <row r="497" spans="1:9" ht="16.5" customHeight="1">
      <c r="A497" s="250"/>
      <c r="B497" s="251"/>
      <c r="D497" s="250"/>
      <c r="E497" s="250"/>
      <c r="F497" s="250"/>
      <c r="G497" s="250"/>
      <c r="H497" s="250"/>
      <c r="I497" s="250"/>
    </row>
    <row r="498" spans="1:10" s="252" customFormat="1" ht="16.5" customHeight="1">
      <c r="A498" s="253"/>
      <c r="B498" s="249"/>
      <c r="C498" s="255"/>
      <c r="D498" s="254"/>
      <c r="E498" s="254"/>
      <c r="F498" s="254"/>
      <c r="G498" s="254"/>
      <c r="H498" s="254"/>
      <c r="I498" s="254"/>
      <c r="J498" s="253"/>
    </row>
    <row r="499" spans="1:9" ht="16.5" customHeight="1">
      <c r="A499" s="250"/>
      <c r="B499" s="251"/>
      <c r="D499" s="250"/>
      <c r="E499" s="250"/>
      <c r="F499" s="250"/>
      <c r="G499" s="250"/>
      <c r="H499" s="250"/>
      <c r="I499" s="250"/>
    </row>
    <row r="500" spans="1:10" s="252" customFormat="1" ht="16.5" customHeight="1">
      <c r="A500" s="253"/>
      <c r="B500" s="249"/>
      <c r="C500" s="255"/>
      <c r="D500" s="254"/>
      <c r="E500" s="254"/>
      <c r="F500" s="254"/>
      <c r="G500" s="254"/>
      <c r="H500" s="254"/>
      <c r="I500" s="254"/>
      <c r="J500" s="253"/>
    </row>
    <row r="501" spans="1:9" ht="16.5" customHeight="1">
      <c r="A501" s="250"/>
      <c r="B501" s="251"/>
      <c r="D501" s="250"/>
      <c r="E501" s="250"/>
      <c r="F501" s="250"/>
      <c r="G501" s="250"/>
      <c r="H501" s="250"/>
      <c r="I501" s="250"/>
    </row>
    <row r="502" spans="1:9" ht="16.5" customHeight="1">
      <c r="A502" s="250"/>
      <c r="B502" s="251"/>
      <c r="D502" s="250"/>
      <c r="E502" s="250"/>
      <c r="F502" s="250"/>
      <c r="G502" s="250"/>
      <c r="H502" s="250"/>
      <c r="I502" s="250"/>
    </row>
    <row r="503" spans="1:9" ht="16.5" customHeight="1">
      <c r="A503" s="250"/>
      <c r="B503" s="251"/>
      <c r="D503" s="250"/>
      <c r="E503" s="250"/>
      <c r="F503" s="250"/>
      <c r="G503" s="250"/>
      <c r="H503" s="250"/>
      <c r="I503" s="250"/>
    </row>
    <row r="504" spans="1:9" ht="16.5" customHeight="1">
      <c r="A504" s="250"/>
      <c r="B504" s="251"/>
      <c r="D504" s="250"/>
      <c r="E504" s="250"/>
      <c r="F504" s="250"/>
      <c r="G504" s="250"/>
      <c r="H504" s="250"/>
      <c r="I504" s="250"/>
    </row>
    <row r="505" spans="1:9" ht="16.5" customHeight="1">
      <c r="A505" s="250"/>
      <c r="B505" s="251"/>
      <c r="D505" s="250"/>
      <c r="E505" s="250"/>
      <c r="F505" s="250"/>
      <c r="G505" s="250"/>
      <c r="H505" s="250"/>
      <c r="I505" s="250"/>
    </row>
    <row r="506" spans="1:10" s="252" customFormat="1" ht="16.5" customHeight="1">
      <c r="A506" s="253"/>
      <c r="B506" s="249"/>
      <c r="C506" s="255"/>
      <c r="D506" s="254"/>
      <c r="E506" s="254"/>
      <c r="F506" s="254"/>
      <c r="G506" s="254"/>
      <c r="H506" s="254"/>
      <c r="I506" s="254"/>
      <c r="J506" s="253"/>
    </row>
    <row r="507" spans="1:9" ht="16.5" customHeight="1">
      <c r="A507" s="250"/>
      <c r="B507" s="251"/>
      <c r="D507" s="250"/>
      <c r="E507" s="250"/>
      <c r="F507" s="250"/>
      <c r="G507" s="250"/>
      <c r="H507" s="250"/>
      <c r="I507" s="250"/>
    </row>
    <row r="508" spans="1:9" ht="16.5" customHeight="1">
      <c r="A508" s="250"/>
      <c r="B508" s="251"/>
      <c r="D508" s="250"/>
      <c r="E508" s="250"/>
      <c r="F508" s="250"/>
      <c r="G508" s="250"/>
      <c r="H508" s="250"/>
      <c r="I508" s="250"/>
    </row>
    <row r="509" spans="1:9" ht="16.5" customHeight="1">
      <c r="A509" s="250"/>
      <c r="B509" s="251"/>
      <c r="D509" s="250"/>
      <c r="E509" s="250"/>
      <c r="F509" s="250"/>
      <c r="G509" s="250"/>
      <c r="H509" s="250"/>
      <c r="I509" s="250"/>
    </row>
    <row r="510" spans="1:9" ht="16.5" customHeight="1">
      <c r="A510" s="250"/>
      <c r="B510" s="251"/>
      <c r="D510" s="250"/>
      <c r="E510" s="250"/>
      <c r="F510" s="250"/>
      <c r="G510" s="250"/>
      <c r="H510" s="250"/>
      <c r="I510" s="250"/>
    </row>
    <row r="511" spans="1:9" ht="16.5" customHeight="1">
      <c r="A511" s="250"/>
      <c r="B511" s="251"/>
      <c r="D511" s="250"/>
      <c r="E511" s="250"/>
      <c r="F511" s="250"/>
      <c r="G511" s="250"/>
      <c r="H511" s="250"/>
      <c r="I511" s="250"/>
    </row>
    <row r="512" spans="1:9" ht="16.5" customHeight="1">
      <c r="A512" s="250"/>
      <c r="B512" s="251"/>
      <c r="D512" s="250"/>
      <c r="E512" s="250"/>
      <c r="F512" s="250"/>
      <c r="G512" s="250"/>
      <c r="H512" s="250"/>
      <c r="I512" s="250"/>
    </row>
    <row r="513" spans="1:9" ht="16.5" customHeight="1">
      <c r="A513" s="250"/>
      <c r="B513" s="251"/>
      <c r="D513" s="250"/>
      <c r="E513" s="250"/>
      <c r="F513" s="250"/>
      <c r="G513" s="250"/>
      <c r="H513" s="250"/>
      <c r="I513" s="250"/>
    </row>
    <row r="514" spans="1:10" s="252" customFormat="1" ht="16.5" customHeight="1">
      <c r="A514" s="253"/>
      <c r="B514" s="249"/>
      <c r="C514" s="255"/>
      <c r="D514" s="254"/>
      <c r="E514" s="254"/>
      <c r="F514" s="254"/>
      <c r="G514" s="254"/>
      <c r="H514" s="254"/>
      <c r="I514" s="254"/>
      <c r="J514" s="253"/>
    </row>
    <row r="515" spans="1:9" ht="16.5" customHeight="1">
      <c r="A515" s="250"/>
      <c r="B515" s="251"/>
      <c r="D515" s="250"/>
      <c r="E515" s="250"/>
      <c r="F515" s="250"/>
      <c r="G515" s="250"/>
      <c r="H515" s="250"/>
      <c r="I515" s="250"/>
    </row>
    <row r="516" spans="1:9" ht="16.5" customHeight="1">
      <c r="A516" s="250"/>
      <c r="B516" s="251"/>
      <c r="D516" s="250"/>
      <c r="E516" s="250"/>
      <c r="F516" s="250"/>
      <c r="G516" s="250"/>
      <c r="H516" s="250"/>
      <c r="I516" s="250"/>
    </row>
    <row r="517" spans="1:10" s="252" customFormat="1" ht="16.5" customHeight="1">
      <c r="A517" s="253"/>
      <c r="B517" s="249"/>
      <c r="C517" s="255"/>
      <c r="D517" s="254"/>
      <c r="E517" s="254"/>
      <c r="F517" s="254"/>
      <c r="G517" s="254"/>
      <c r="H517" s="254"/>
      <c r="I517" s="254"/>
      <c r="J517" s="253"/>
    </row>
    <row r="518" spans="1:9" ht="16.5" customHeight="1">
      <c r="A518" s="250"/>
      <c r="B518" s="251"/>
      <c r="D518" s="250"/>
      <c r="E518" s="250"/>
      <c r="F518" s="250"/>
      <c r="G518" s="250"/>
      <c r="H518" s="250"/>
      <c r="I518" s="250"/>
    </row>
    <row r="519" spans="1:9" ht="16.5" customHeight="1">
      <c r="A519" s="250"/>
      <c r="B519" s="251"/>
      <c r="D519" s="250"/>
      <c r="E519" s="250"/>
      <c r="F519" s="250"/>
      <c r="G519" s="250"/>
      <c r="H519" s="250"/>
      <c r="I519" s="250"/>
    </row>
    <row r="520" spans="1:9" ht="16.5" customHeight="1">
      <c r="A520" s="250"/>
      <c r="B520" s="251"/>
      <c r="D520" s="250"/>
      <c r="E520" s="250"/>
      <c r="F520" s="250"/>
      <c r="G520" s="250"/>
      <c r="H520" s="250"/>
      <c r="I520" s="250"/>
    </row>
    <row r="521" spans="1:10" s="252" customFormat="1" ht="16.5" customHeight="1">
      <c r="A521" s="253"/>
      <c r="B521" s="249"/>
      <c r="C521" s="255"/>
      <c r="D521" s="254"/>
      <c r="E521" s="254"/>
      <c r="F521" s="254"/>
      <c r="G521" s="254"/>
      <c r="H521" s="254"/>
      <c r="I521" s="254"/>
      <c r="J521" s="253"/>
    </row>
    <row r="522" spans="1:9" ht="16.5" customHeight="1">
      <c r="A522" s="250"/>
      <c r="B522" s="251"/>
      <c r="D522" s="250"/>
      <c r="E522" s="250"/>
      <c r="F522" s="250"/>
      <c r="G522" s="250"/>
      <c r="H522" s="250"/>
      <c r="I522" s="250"/>
    </row>
    <row r="523" spans="1:9" ht="16.5" customHeight="1">
      <c r="A523" s="250"/>
      <c r="B523" s="251"/>
      <c r="D523" s="250"/>
      <c r="E523" s="250"/>
      <c r="F523" s="250"/>
      <c r="G523" s="250"/>
      <c r="H523" s="250"/>
      <c r="I523" s="250"/>
    </row>
    <row r="524" spans="1:9" ht="16.5" customHeight="1">
      <c r="A524" s="250"/>
      <c r="B524" s="251"/>
      <c r="D524" s="250"/>
      <c r="E524" s="250"/>
      <c r="F524" s="250"/>
      <c r="G524" s="250"/>
      <c r="H524" s="250"/>
      <c r="I524" s="250"/>
    </row>
    <row r="525" spans="1:9" ht="16.5" customHeight="1">
      <c r="A525" s="250"/>
      <c r="B525" s="251"/>
      <c r="D525" s="250"/>
      <c r="E525" s="250"/>
      <c r="F525" s="250"/>
      <c r="G525" s="250"/>
      <c r="H525" s="250"/>
      <c r="I525" s="250"/>
    </row>
    <row r="526" spans="1:9" ht="16.5" customHeight="1">
      <c r="A526" s="250"/>
      <c r="B526" s="251"/>
      <c r="D526" s="250"/>
      <c r="E526" s="250"/>
      <c r="F526" s="250"/>
      <c r="G526" s="250"/>
      <c r="H526" s="250"/>
      <c r="I526" s="250"/>
    </row>
    <row r="527" spans="1:9" ht="16.5" customHeight="1">
      <c r="A527" s="250"/>
      <c r="B527" s="251"/>
      <c r="D527" s="250"/>
      <c r="E527" s="250"/>
      <c r="F527" s="250"/>
      <c r="G527" s="250"/>
      <c r="H527" s="250"/>
      <c r="I527" s="250"/>
    </row>
    <row r="528" spans="1:10" s="252" customFormat="1" ht="16.5" customHeight="1">
      <c r="A528" s="253"/>
      <c r="B528" s="249"/>
      <c r="C528" s="255"/>
      <c r="D528" s="254"/>
      <c r="E528" s="254"/>
      <c r="F528" s="254"/>
      <c r="G528" s="254"/>
      <c r="H528" s="254"/>
      <c r="I528" s="254"/>
      <c r="J528" s="253"/>
    </row>
    <row r="529" spans="1:9" ht="16.5" customHeight="1">
      <c r="A529" s="250"/>
      <c r="B529" s="251"/>
      <c r="D529" s="250"/>
      <c r="E529" s="250"/>
      <c r="F529" s="250"/>
      <c r="G529" s="250"/>
      <c r="H529" s="250"/>
      <c r="I529" s="250"/>
    </row>
    <row r="530" spans="1:9" ht="16.5" customHeight="1">
      <c r="A530" s="250"/>
      <c r="B530" s="251"/>
      <c r="D530" s="250"/>
      <c r="E530" s="250"/>
      <c r="F530" s="250"/>
      <c r="G530" s="250"/>
      <c r="H530" s="250"/>
      <c r="I530" s="250"/>
    </row>
    <row r="531" spans="1:10" s="252" customFormat="1" ht="16.5" customHeight="1">
      <c r="A531" s="253"/>
      <c r="B531" s="249"/>
      <c r="C531" s="255"/>
      <c r="D531" s="254"/>
      <c r="E531" s="254"/>
      <c r="F531" s="254"/>
      <c r="G531" s="254"/>
      <c r="H531" s="254"/>
      <c r="I531" s="254"/>
      <c r="J531" s="253"/>
    </row>
    <row r="532" spans="1:9" ht="16.5" customHeight="1">
      <c r="A532" s="250"/>
      <c r="B532" s="251"/>
      <c r="D532" s="250"/>
      <c r="E532" s="250"/>
      <c r="F532" s="250"/>
      <c r="G532" s="250"/>
      <c r="H532" s="250"/>
      <c r="I532" s="250"/>
    </row>
    <row r="533" spans="1:9" ht="16.5" customHeight="1">
      <c r="A533" s="250"/>
      <c r="B533" s="251"/>
      <c r="D533" s="250"/>
      <c r="E533" s="250"/>
      <c r="F533" s="250"/>
      <c r="G533" s="250"/>
      <c r="H533" s="250"/>
      <c r="I533" s="250"/>
    </row>
    <row r="534" spans="1:9" ht="16.5" customHeight="1">
      <c r="A534" s="250"/>
      <c r="B534" s="251"/>
      <c r="D534" s="250"/>
      <c r="E534" s="250"/>
      <c r="F534" s="250"/>
      <c r="G534" s="250"/>
      <c r="H534" s="250"/>
      <c r="I534" s="250"/>
    </row>
    <row r="535" spans="1:9" ht="16.5" customHeight="1">
      <c r="A535" s="250"/>
      <c r="B535" s="251"/>
      <c r="D535" s="250"/>
      <c r="E535" s="250"/>
      <c r="F535" s="250"/>
      <c r="G535" s="250"/>
      <c r="H535" s="250"/>
      <c r="I535" s="250"/>
    </row>
    <row r="536" spans="1:9" ht="16.5" customHeight="1">
      <c r="A536" s="250"/>
      <c r="B536" s="251"/>
      <c r="D536" s="250"/>
      <c r="E536" s="250"/>
      <c r="F536" s="250"/>
      <c r="G536" s="250"/>
      <c r="H536" s="250"/>
      <c r="I536" s="250"/>
    </row>
    <row r="537" spans="1:9" ht="16.5" customHeight="1">
      <c r="A537" s="250"/>
      <c r="B537" s="251"/>
      <c r="D537" s="250"/>
      <c r="E537" s="250"/>
      <c r="F537" s="250"/>
      <c r="G537" s="250"/>
      <c r="H537" s="250"/>
      <c r="I537" s="250"/>
    </row>
    <row r="538" spans="1:9" ht="16.5" customHeight="1">
      <c r="A538" s="250"/>
      <c r="B538" s="251"/>
      <c r="D538" s="250"/>
      <c r="E538" s="250"/>
      <c r="F538" s="250"/>
      <c r="G538" s="250"/>
      <c r="H538" s="250"/>
      <c r="I538" s="250"/>
    </row>
    <row r="539" spans="1:9" ht="16.5" customHeight="1">
      <c r="A539" s="250"/>
      <c r="B539" s="251"/>
      <c r="D539" s="250"/>
      <c r="E539" s="250"/>
      <c r="F539" s="250"/>
      <c r="G539" s="250"/>
      <c r="H539" s="250"/>
      <c r="I539" s="250"/>
    </row>
    <row r="540" spans="1:9" ht="16.5" customHeight="1">
      <c r="A540" s="250"/>
      <c r="B540" s="251"/>
      <c r="D540" s="250"/>
      <c r="E540" s="250"/>
      <c r="F540" s="250"/>
      <c r="G540" s="250"/>
      <c r="H540" s="250"/>
      <c r="I540" s="250"/>
    </row>
    <row r="541" spans="1:9" ht="16.5" customHeight="1">
      <c r="A541" s="250"/>
      <c r="B541" s="251"/>
      <c r="D541" s="250"/>
      <c r="E541" s="250"/>
      <c r="F541" s="250"/>
      <c r="G541" s="250"/>
      <c r="H541" s="250"/>
      <c r="I541" s="250"/>
    </row>
    <row r="542" spans="1:9" ht="16.5" customHeight="1">
      <c r="A542" s="250"/>
      <c r="B542" s="251"/>
      <c r="D542" s="250"/>
      <c r="E542" s="250"/>
      <c r="F542" s="250"/>
      <c r="G542" s="250"/>
      <c r="H542" s="250"/>
      <c r="I542" s="250"/>
    </row>
    <row r="543" spans="1:9" ht="16.5" customHeight="1">
      <c r="A543" s="250"/>
      <c r="B543" s="251"/>
      <c r="D543" s="250"/>
      <c r="E543" s="250"/>
      <c r="F543" s="250"/>
      <c r="G543" s="250"/>
      <c r="H543" s="250"/>
      <c r="I543" s="250"/>
    </row>
    <row r="544" spans="1:9" ht="16.5" customHeight="1">
      <c r="A544" s="250"/>
      <c r="B544" s="251"/>
      <c r="D544" s="250"/>
      <c r="E544" s="250"/>
      <c r="F544" s="250"/>
      <c r="G544" s="250"/>
      <c r="H544" s="250"/>
      <c r="I544" s="250"/>
    </row>
    <row r="545" spans="1:9" ht="16.5" customHeight="1">
      <c r="A545" s="250"/>
      <c r="B545" s="251"/>
      <c r="D545" s="250"/>
      <c r="E545" s="250"/>
      <c r="F545" s="250"/>
      <c r="G545" s="250"/>
      <c r="H545" s="250"/>
      <c r="I545" s="250"/>
    </row>
    <row r="546" spans="1:9" ht="16.5" customHeight="1">
      <c r="A546" s="250"/>
      <c r="B546" s="251"/>
      <c r="D546" s="250"/>
      <c r="E546" s="250"/>
      <c r="F546" s="250"/>
      <c r="G546" s="250"/>
      <c r="H546" s="250"/>
      <c r="I546" s="250"/>
    </row>
    <row r="547" spans="1:9" ht="16.5" customHeight="1">
      <c r="A547" s="250"/>
      <c r="B547" s="251"/>
      <c r="D547" s="250"/>
      <c r="E547" s="250"/>
      <c r="F547" s="250"/>
      <c r="G547" s="250"/>
      <c r="H547" s="250"/>
      <c r="I547" s="250"/>
    </row>
    <row r="548" spans="1:9" ht="16.5" customHeight="1">
      <c r="A548" s="250"/>
      <c r="B548" s="251"/>
      <c r="D548" s="250"/>
      <c r="E548" s="250"/>
      <c r="F548" s="250"/>
      <c r="G548" s="250"/>
      <c r="H548" s="250"/>
      <c r="I548" s="250"/>
    </row>
    <row r="549" spans="1:10" s="252" customFormat="1" ht="16.5" customHeight="1">
      <c r="A549" s="253"/>
      <c r="B549" s="249"/>
      <c r="C549" s="255"/>
      <c r="D549" s="254"/>
      <c r="E549" s="254"/>
      <c r="F549" s="254"/>
      <c r="G549" s="254"/>
      <c r="H549" s="254"/>
      <c r="I549" s="254"/>
      <c r="J549" s="253"/>
    </row>
    <row r="550" spans="1:9" ht="16.5" customHeight="1">
      <c r="A550" s="250"/>
      <c r="B550" s="251"/>
      <c r="D550" s="250"/>
      <c r="E550" s="250"/>
      <c r="F550" s="250"/>
      <c r="G550" s="250"/>
      <c r="H550" s="250"/>
      <c r="I550" s="250"/>
    </row>
    <row r="551" spans="1:9" ht="16.5" customHeight="1">
      <c r="A551" s="250"/>
      <c r="B551" s="251"/>
      <c r="D551" s="250"/>
      <c r="E551" s="250"/>
      <c r="F551" s="250"/>
      <c r="G551" s="250"/>
      <c r="H551" s="250"/>
      <c r="I551" s="250"/>
    </row>
    <row r="552" spans="1:10" s="252" customFormat="1" ht="16.5" customHeight="1">
      <c r="A552" s="253"/>
      <c r="B552" s="249"/>
      <c r="C552" s="255"/>
      <c r="D552" s="254"/>
      <c r="E552" s="254"/>
      <c r="F552" s="254"/>
      <c r="G552" s="254"/>
      <c r="H552" s="254"/>
      <c r="I552" s="254"/>
      <c r="J552" s="253"/>
    </row>
    <row r="553" spans="1:9" ht="16.5" customHeight="1">
      <c r="A553" s="250"/>
      <c r="B553" s="251"/>
      <c r="D553" s="250"/>
      <c r="E553" s="250"/>
      <c r="F553" s="250"/>
      <c r="G553" s="250"/>
      <c r="H553" s="250"/>
      <c r="I553" s="250"/>
    </row>
    <row r="554" spans="1:9" ht="16.5" customHeight="1">
      <c r="A554" s="250"/>
      <c r="B554" s="251"/>
      <c r="D554" s="250"/>
      <c r="E554" s="250"/>
      <c r="F554" s="250"/>
      <c r="G554" s="250"/>
      <c r="H554" s="250"/>
      <c r="I554" s="250"/>
    </row>
    <row r="555" spans="1:9" ht="16.5" customHeight="1">
      <c r="A555" s="250"/>
      <c r="B555" s="251"/>
      <c r="D555" s="250"/>
      <c r="E555" s="250"/>
      <c r="F555" s="250"/>
      <c r="G555" s="250"/>
      <c r="H555" s="250"/>
      <c r="I555" s="250"/>
    </row>
    <row r="556" spans="1:9" ht="16.5" customHeight="1">
      <c r="A556" s="250"/>
      <c r="B556" s="251"/>
      <c r="D556" s="250"/>
      <c r="E556" s="250"/>
      <c r="F556" s="250"/>
      <c r="G556" s="250"/>
      <c r="H556" s="250"/>
      <c r="I556" s="250"/>
    </row>
    <row r="557" spans="1:9" ht="16.5" customHeight="1">
      <c r="A557" s="250"/>
      <c r="B557" s="251"/>
      <c r="D557" s="250"/>
      <c r="E557" s="250"/>
      <c r="F557" s="250"/>
      <c r="G557" s="250"/>
      <c r="H557" s="250"/>
      <c r="I557" s="250"/>
    </row>
    <row r="558" spans="1:9" ht="16.5" customHeight="1">
      <c r="A558" s="250"/>
      <c r="B558" s="251"/>
      <c r="D558" s="250"/>
      <c r="E558" s="250"/>
      <c r="F558" s="250"/>
      <c r="G558" s="250"/>
      <c r="H558" s="250"/>
      <c r="I558" s="250"/>
    </row>
    <row r="559" spans="1:9" ht="16.5" customHeight="1">
      <c r="A559" s="250"/>
      <c r="B559" s="251"/>
      <c r="D559" s="250"/>
      <c r="E559" s="250"/>
      <c r="F559" s="250"/>
      <c r="G559" s="250"/>
      <c r="H559" s="250"/>
      <c r="I559" s="250"/>
    </row>
    <row r="560" spans="1:9" ht="16.5" customHeight="1">
      <c r="A560" s="250"/>
      <c r="B560" s="251"/>
      <c r="D560" s="250"/>
      <c r="E560" s="250"/>
      <c r="F560" s="250"/>
      <c r="G560" s="250"/>
      <c r="H560" s="250"/>
      <c r="I560" s="250"/>
    </row>
    <row r="561" spans="1:10" s="252" customFormat="1" ht="16.5" customHeight="1">
      <c r="A561" s="253"/>
      <c r="B561" s="249"/>
      <c r="C561" s="255"/>
      <c r="D561" s="254"/>
      <c r="E561" s="254"/>
      <c r="F561" s="254"/>
      <c r="G561" s="254"/>
      <c r="H561" s="254"/>
      <c r="I561" s="254"/>
      <c r="J561" s="253"/>
    </row>
    <row r="562" spans="1:9" ht="16.5" customHeight="1">
      <c r="A562" s="250"/>
      <c r="B562" s="251"/>
      <c r="D562" s="250"/>
      <c r="E562" s="250"/>
      <c r="F562" s="250"/>
      <c r="G562" s="250"/>
      <c r="H562" s="250"/>
      <c r="I562" s="250"/>
    </row>
    <row r="563" spans="1:9" ht="16.5" customHeight="1">
      <c r="A563" s="250"/>
      <c r="B563" s="251"/>
      <c r="D563" s="250"/>
      <c r="E563" s="250"/>
      <c r="F563" s="250"/>
      <c r="G563" s="250"/>
      <c r="H563" s="250"/>
      <c r="I563" s="250"/>
    </row>
    <row r="564" spans="1:9" ht="16.5" customHeight="1">
      <c r="A564" s="250"/>
      <c r="B564" s="251"/>
      <c r="D564" s="250"/>
      <c r="E564" s="250"/>
      <c r="F564" s="250"/>
      <c r="G564" s="250"/>
      <c r="H564" s="250"/>
      <c r="I564" s="250"/>
    </row>
    <row r="565" spans="1:10" s="252" customFormat="1" ht="16.5" customHeight="1">
      <c r="A565" s="253"/>
      <c r="B565" s="249"/>
      <c r="C565" s="255"/>
      <c r="D565" s="254"/>
      <c r="E565" s="254"/>
      <c r="F565" s="254"/>
      <c r="G565" s="254"/>
      <c r="H565" s="254"/>
      <c r="I565" s="254"/>
      <c r="J565" s="253"/>
    </row>
    <row r="566" spans="1:9" ht="16.5" customHeight="1">
      <c r="A566" s="250"/>
      <c r="B566" s="251"/>
      <c r="D566" s="250"/>
      <c r="E566" s="250"/>
      <c r="F566" s="250"/>
      <c r="G566" s="250"/>
      <c r="H566" s="250"/>
      <c r="I566" s="250"/>
    </row>
    <row r="567" spans="1:9" ht="16.5" customHeight="1">
      <c r="A567" s="250"/>
      <c r="B567" s="251"/>
      <c r="D567" s="250"/>
      <c r="E567" s="250"/>
      <c r="F567" s="250"/>
      <c r="G567" s="250"/>
      <c r="H567" s="250"/>
      <c r="I567" s="250"/>
    </row>
    <row r="568" spans="1:9" ht="16.5" customHeight="1">
      <c r="A568" s="250"/>
      <c r="B568" s="251"/>
      <c r="D568" s="250"/>
      <c r="E568" s="250"/>
      <c r="F568" s="250"/>
      <c r="G568" s="250"/>
      <c r="H568" s="250"/>
      <c r="I568" s="250"/>
    </row>
    <row r="569" spans="1:9" ht="16.5" customHeight="1">
      <c r="A569" s="250"/>
      <c r="B569" s="251"/>
      <c r="D569" s="250"/>
      <c r="E569" s="250"/>
      <c r="F569" s="250"/>
      <c r="G569" s="250"/>
      <c r="H569" s="250"/>
      <c r="I569" s="250"/>
    </row>
    <row r="570" spans="1:9" ht="16.5" customHeight="1">
      <c r="A570" s="250"/>
      <c r="B570" s="251"/>
      <c r="D570" s="250"/>
      <c r="E570" s="250"/>
      <c r="F570" s="250"/>
      <c r="G570" s="250"/>
      <c r="H570" s="250"/>
      <c r="I570" s="250"/>
    </row>
    <row r="571" spans="1:9" ht="16.5" customHeight="1">
      <c r="A571" s="250"/>
      <c r="B571" s="251"/>
      <c r="D571" s="250"/>
      <c r="E571" s="250"/>
      <c r="F571" s="250"/>
      <c r="G571" s="250"/>
      <c r="H571" s="250"/>
      <c r="I571" s="250"/>
    </row>
    <row r="572" spans="1:9" ht="16.5" customHeight="1">
      <c r="A572" s="250"/>
      <c r="B572" s="251"/>
      <c r="D572" s="250"/>
      <c r="E572" s="250"/>
      <c r="F572" s="250"/>
      <c r="G572" s="250"/>
      <c r="H572" s="250"/>
      <c r="I572" s="250"/>
    </row>
    <row r="573" spans="1:9" ht="16.5" customHeight="1">
      <c r="A573" s="250"/>
      <c r="B573" s="251"/>
      <c r="D573" s="250"/>
      <c r="E573" s="250"/>
      <c r="F573" s="250"/>
      <c r="G573" s="250"/>
      <c r="H573" s="250"/>
      <c r="I573" s="250"/>
    </row>
    <row r="574" spans="1:10" s="252" customFormat="1" ht="16.5" customHeight="1">
      <c r="A574" s="253"/>
      <c r="B574" s="249"/>
      <c r="C574" s="255"/>
      <c r="D574" s="254"/>
      <c r="E574" s="254"/>
      <c r="F574" s="254"/>
      <c r="G574" s="254"/>
      <c r="H574" s="254"/>
      <c r="I574" s="254"/>
      <c r="J574" s="253"/>
    </row>
    <row r="575" spans="1:9" ht="16.5" customHeight="1">
      <c r="A575" s="250"/>
      <c r="B575" s="251"/>
      <c r="D575" s="250"/>
      <c r="E575" s="250"/>
      <c r="F575" s="250"/>
      <c r="G575" s="250"/>
      <c r="H575" s="250"/>
      <c r="I575" s="250"/>
    </row>
    <row r="576" spans="1:9" ht="16.5" customHeight="1">
      <c r="A576" s="250"/>
      <c r="B576" s="251"/>
      <c r="D576" s="250"/>
      <c r="E576" s="250"/>
      <c r="F576" s="250"/>
      <c r="G576" s="250"/>
      <c r="H576" s="250"/>
      <c r="I576" s="250"/>
    </row>
    <row r="577" spans="1:9" ht="16.5" customHeight="1">
      <c r="A577" s="250"/>
      <c r="B577" s="251"/>
      <c r="D577" s="250"/>
      <c r="E577" s="250"/>
      <c r="F577" s="250"/>
      <c r="G577" s="250"/>
      <c r="H577" s="250"/>
      <c r="I577" s="250"/>
    </row>
    <row r="578" spans="1:9" ht="16.5" customHeight="1">
      <c r="A578" s="250"/>
      <c r="B578" s="251"/>
      <c r="D578" s="250"/>
      <c r="E578" s="250"/>
      <c r="F578" s="250"/>
      <c r="G578" s="250"/>
      <c r="H578" s="250"/>
      <c r="I578" s="250"/>
    </row>
    <row r="579" spans="1:10" s="252" customFormat="1" ht="16.5" customHeight="1">
      <c r="A579" s="253"/>
      <c r="B579" s="249"/>
      <c r="C579" s="255"/>
      <c r="D579" s="254"/>
      <c r="E579" s="254"/>
      <c r="F579" s="254"/>
      <c r="G579" s="254"/>
      <c r="H579" s="254"/>
      <c r="I579" s="254"/>
      <c r="J579" s="253"/>
    </row>
    <row r="580" spans="1:9" ht="16.5" customHeight="1">
      <c r="A580" s="250"/>
      <c r="B580" s="251"/>
      <c r="D580" s="250"/>
      <c r="E580" s="250"/>
      <c r="F580" s="250"/>
      <c r="G580" s="250"/>
      <c r="H580" s="250"/>
      <c r="I580" s="250"/>
    </row>
    <row r="581" spans="1:9" ht="16.5" customHeight="1">
      <c r="A581" s="250"/>
      <c r="B581" s="251"/>
      <c r="D581" s="250"/>
      <c r="E581" s="250"/>
      <c r="F581" s="250"/>
      <c r="G581" s="250"/>
      <c r="H581" s="250"/>
      <c r="I581" s="250"/>
    </row>
    <row r="582" spans="1:9" ht="16.5" customHeight="1">
      <c r="A582" s="250"/>
      <c r="B582" s="251"/>
      <c r="D582" s="250"/>
      <c r="E582" s="250"/>
      <c r="F582" s="250"/>
      <c r="G582" s="250"/>
      <c r="H582" s="250"/>
      <c r="I582" s="250"/>
    </row>
    <row r="583" spans="1:9" ht="16.5" customHeight="1">
      <c r="A583" s="250"/>
      <c r="B583" s="251"/>
      <c r="D583" s="250"/>
      <c r="E583" s="250"/>
      <c r="F583" s="250"/>
      <c r="G583" s="250"/>
      <c r="H583" s="250"/>
      <c r="I583" s="250"/>
    </row>
    <row r="584" spans="1:9" ht="16.5" customHeight="1">
      <c r="A584" s="250"/>
      <c r="B584" s="251"/>
      <c r="D584" s="250"/>
      <c r="E584" s="250"/>
      <c r="F584" s="250"/>
      <c r="G584" s="250"/>
      <c r="H584" s="250"/>
      <c r="I584" s="250"/>
    </row>
    <row r="585" spans="1:9" ht="16.5" customHeight="1">
      <c r="A585" s="250"/>
      <c r="B585" s="251"/>
      <c r="D585" s="250"/>
      <c r="E585" s="250"/>
      <c r="F585" s="250"/>
      <c r="G585" s="250"/>
      <c r="H585" s="250"/>
      <c r="I585" s="250"/>
    </row>
    <row r="586" spans="1:9" ht="16.5" customHeight="1">
      <c r="A586" s="250"/>
      <c r="B586" s="251"/>
      <c r="D586" s="250"/>
      <c r="E586" s="250"/>
      <c r="F586" s="250"/>
      <c r="G586" s="250"/>
      <c r="H586" s="250"/>
      <c r="I586" s="250"/>
    </row>
    <row r="587" spans="1:9" ht="16.5" customHeight="1">
      <c r="A587" s="250"/>
      <c r="B587" s="251"/>
      <c r="D587" s="250"/>
      <c r="E587" s="250"/>
      <c r="F587" s="250"/>
      <c r="G587" s="250"/>
      <c r="H587" s="250"/>
      <c r="I587" s="250"/>
    </row>
    <row r="588" spans="1:10" s="252" customFormat="1" ht="16.5" customHeight="1">
      <c r="A588" s="253"/>
      <c r="B588" s="249"/>
      <c r="C588" s="255"/>
      <c r="D588" s="254"/>
      <c r="E588" s="254"/>
      <c r="F588" s="254"/>
      <c r="G588" s="254"/>
      <c r="H588" s="254"/>
      <c r="I588" s="254"/>
      <c r="J588" s="253"/>
    </row>
    <row r="589" spans="1:9" ht="16.5" customHeight="1">
      <c r="A589" s="250"/>
      <c r="B589" s="251"/>
      <c r="D589" s="250"/>
      <c r="E589" s="250"/>
      <c r="F589" s="250"/>
      <c r="G589" s="250"/>
      <c r="H589" s="250"/>
      <c r="I589" s="250"/>
    </row>
    <row r="590" spans="1:9" ht="16.5" customHeight="1">
      <c r="A590" s="250"/>
      <c r="B590" s="251"/>
      <c r="D590" s="250"/>
      <c r="E590" s="250"/>
      <c r="F590" s="250"/>
      <c r="G590" s="250"/>
      <c r="H590" s="250"/>
      <c r="I590" s="250"/>
    </row>
    <row r="591" spans="1:9" ht="16.5" customHeight="1">
      <c r="A591" s="250"/>
      <c r="B591" s="251"/>
      <c r="D591" s="250"/>
      <c r="E591" s="250"/>
      <c r="F591" s="250"/>
      <c r="G591" s="250"/>
      <c r="H591" s="250"/>
      <c r="I591" s="250"/>
    </row>
    <row r="592" spans="1:9" ht="16.5" customHeight="1">
      <c r="A592" s="250"/>
      <c r="B592" s="251"/>
      <c r="D592" s="250"/>
      <c r="E592" s="250"/>
      <c r="F592" s="250"/>
      <c r="G592" s="250"/>
      <c r="H592" s="250"/>
      <c r="I592" s="250"/>
    </row>
    <row r="593" spans="1:9" ht="16.5" customHeight="1">
      <c r="A593" s="250"/>
      <c r="B593" s="251"/>
      <c r="D593" s="250"/>
      <c r="E593" s="250"/>
      <c r="F593" s="250"/>
      <c r="G593" s="250"/>
      <c r="H593" s="250"/>
      <c r="I593" s="250"/>
    </row>
    <row r="594" spans="1:9" ht="16.5" customHeight="1">
      <c r="A594" s="250"/>
      <c r="B594" s="251"/>
      <c r="D594" s="250"/>
      <c r="E594" s="250"/>
      <c r="F594" s="250"/>
      <c r="G594" s="250"/>
      <c r="H594" s="250"/>
      <c r="I594" s="250"/>
    </row>
    <row r="595" spans="1:9" ht="16.5" customHeight="1">
      <c r="A595" s="250"/>
      <c r="B595" s="251"/>
      <c r="D595" s="250"/>
      <c r="E595" s="250"/>
      <c r="F595" s="250"/>
      <c r="G595" s="250"/>
      <c r="H595" s="250"/>
      <c r="I595" s="250"/>
    </row>
    <row r="596" spans="1:9" ht="16.5" customHeight="1">
      <c r="A596" s="250"/>
      <c r="B596" s="251"/>
      <c r="D596" s="250"/>
      <c r="E596" s="250"/>
      <c r="F596" s="250"/>
      <c r="G596" s="250"/>
      <c r="H596" s="250"/>
      <c r="I596" s="250"/>
    </row>
    <row r="597" spans="1:9" ht="16.5" customHeight="1">
      <c r="A597" s="250"/>
      <c r="B597" s="251"/>
      <c r="D597" s="250"/>
      <c r="E597" s="250"/>
      <c r="F597" s="250"/>
      <c r="G597" s="250"/>
      <c r="H597" s="250"/>
      <c r="I597" s="250"/>
    </row>
    <row r="598" spans="1:9" ht="16.5" customHeight="1">
      <c r="A598" s="250"/>
      <c r="B598" s="251"/>
      <c r="D598" s="250"/>
      <c r="E598" s="250"/>
      <c r="F598" s="250"/>
      <c r="G598" s="250"/>
      <c r="H598" s="250"/>
      <c r="I598" s="250"/>
    </row>
    <row r="599" spans="1:9" ht="16.5" customHeight="1">
      <c r="A599" s="250"/>
      <c r="B599" s="251"/>
      <c r="D599" s="250"/>
      <c r="E599" s="250"/>
      <c r="F599" s="250"/>
      <c r="G599" s="250"/>
      <c r="H599" s="250"/>
      <c r="I599" s="250"/>
    </row>
    <row r="600" spans="1:9" ht="16.5" customHeight="1">
      <c r="A600" s="250"/>
      <c r="B600" s="251"/>
      <c r="D600" s="250"/>
      <c r="E600" s="250"/>
      <c r="F600" s="250"/>
      <c r="G600" s="250"/>
      <c r="H600" s="250"/>
      <c r="I600" s="250"/>
    </row>
    <row r="601" spans="1:9" ht="16.5" customHeight="1">
      <c r="A601" s="250"/>
      <c r="B601" s="251"/>
      <c r="D601" s="250"/>
      <c r="E601" s="250"/>
      <c r="F601" s="250"/>
      <c r="G601" s="250"/>
      <c r="H601" s="250"/>
      <c r="I601" s="250"/>
    </row>
    <row r="602" spans="1:10" s="252" customFormat="1" ht="16.5" customHeight="1">
      <c r="A602" s="253"/>
      <c r="B602" s="249"/>
      <c r="C602" s="255"/>
      <c r="D602" s="254"/>
      <c r="E602" s="254"/>
      <c r="F602" s="254"/>
      <c r="G602" s="254"/>
      <c r="H602" s="254"/>
      <c r="I602" s="254"/>
      <c r="J602" s="253"/>
    </row>
    <row r="603" spans="1:9" ht="16.5" customHeight="1">
      <c r="A603" s="250"/>
      <c r="B603" s="251"/>
      <c r="D603" s="250"/>
      <c r="E603" s="250"/>
      <c r="F603" s="250"/>
      <c r="G603" s="250"/>
      <c r="H603" s="250"/>
      <c r="I603" s="250"/>
    </row>
    <row r="604" spans="1:9" ht="16.5" customHeight="1">
      <c r="A604" s="250"/>
      <c r="B604" s="251"/>
      <c r="D604" s="250"/>
      <c r="E604" s="250"/>
      <c r="F604" s="250"/>
      <c r="G604" s="250"/>
      <c r="H604" s="250"/>
      <c r="I604" s="250"/>
    </row>
    <row r="605" spans="1:10" s="252" customFormat="1" ht="16.5" customHeight="1">
      <c r="A605" s="253"/>
      <c r="B605" s="249"/>
      <c r="C605" s="255"/>
      <c r="D605" s="254"/>
      <c r="E605" s="254"/>
      <c r="F605" s="254"/>
      <c r="G605" s="254"/>
      <c r="H605" s="254"/>
      <c r="I605" s="254"/>
      <c r="J605" s="253"/>
    </row>
    <row r="606" spans="1:9" ht="16.5" customHeight="1">
      <c r="A606" s="250"/>
      <c r="B606" s="251"/>
      <c r="D606" s="250"/>
      <c r="E606" s="250"/>
      <c r="F606" s="250"/>
      <c r="G606" s="250"/>
      <c r="H606" s="250"/>
      <c r="I606" s="250"/>
    </row>
    <row r="607" spans="1:9" ht="16.5" customHeight="1">
      <c r="A607" s="250"/>
      <c r="B607" s="251"/>
      <c r="D607" s="250"/>
      <c r="E607" s="250"/>
      <c r="F607" s="250"/>
      <c r="G607" s="250"/>
      <c r="H607" s="250"/>
      <c r="I607" s="250"/>
    </row>
    <row r="608" spans="1:9" ht="16.5" customHeight="1">
      <c r="A608" s="250"/>
      <c r="B608" s="251"/>
      <c r="D608" s="250"/>
      <c r="E608" s="250"/>
      <c r="F608" s="250"/>
      <c r="G608" s="250"/>
      <c r="H608" s="250"/>
      <c r="I608" s="250"/>
    </row>
    <row r="609" spans="1:9" ht="16.5" customHeight="1">
      <c r="A609" s="250"/>
      <c r="B609" s="251"/>
      <c r="D609" s="250"/>
      <c r="E609" s="250"/>
      <c r="F609" s="250"/>
      <c r="G609" s="250"/>
      <c r="H609" s="250"/>
      <c r="I609" s="250"/>
    </row>
    <row r="610" spans="1:10" s="252" customFormat="1" ht="16.5" customHeight="1">
      <c r="A610" s="253"/>
      <c r="B610" s="249"/>
      <c r="C610" s="255"/>
      <c r="D610" s="254"/>
      <c r="E610" s="254"/>
      <c r="F610" s="254"/>
      <c r="G610" s="254"/>
      <c r="H610" s="254"/>
      <c r="I610" s="254"/>
      <c r="J610" s="253"/>
    </row>
    <row r="611" spans="1:9" ht="16.5" customHeight="1">
      <c r="A611" s="250"/>
      <c r="B611" s="251"/>
      <c r="D611" s="250"/>
      <c r="E611" s="250"/>
      <c r="F611" s="250"/>
      <c r="G611" s="250"/>
      <c r="H611" s="250"/>
      <c r="I611" s="250"/>
    </row>
    <row r="612" spans="1:9" ht="16.5" customHeight="1">
      <c r="A612" s="250"/>
      <c r="B612" s="251"/>
      <c r="D612" s="250"/>
      <c r="E612" s="250"/>
      <c r="F612" s="250"/>
      <c r="G612" s="250"/>
      <c r="H612" s="250"/>
      <c r="I612" s="250"/>
    </row>
    <row r="613" spans="1:9" ht="16.5" customHeight="1">
      <c r="A613" s="250"/>
      <c r="B613" s="251"/>
      <c r="D613" s="250"/>
      <c r="E613" s="250"/>
      <c r="F613" s="250"/>
      <c r="G613" s="250"/>
      <c r="H613" s="250"/>
      <c r="I613" s="250"/>
    </row>
    <row r="614" spans="1:9" ht="16.5" customHeight="1">
      <c r="A614" s="250"/>
      <c r="B614" s="251"/>
      <c r="D614" s="250"/>
      <c r="E614" s="250"/>
      <c r="F614" s="250"/>
      <c r="G614" s="250"/>
      <c r="H614" s="250"/>
      <c r="I614" s="250"/>
    </row>
    <row r="615" spans="1:9" ht="16.5" customHeight="1">
      <c r="A615" s="250"/>
      <c r="B615" s="251"/>
      <c r="D615" s="250"/>
      <c r="E615" s="250"/>
      <c r="F615" s="250"/>
      <c r="G615" s="250"/>
      <c r="H615" s="250"/>
      <c r="I615" s="250"/>
    </row>
    <row r="616" spans="1:10" s="252" customFormat="1" ht="16.5" customHeight="1">
      <c r="A616" s="254"/>
      <c r="B616" s="249"/>
      <c r="C616" s="255"/>
      <c r="D616" s="254"/>
      <c r="E616" s="254"/>
      <c r="F616" s="254"/>
      <c r="G616" s="254"/>
      <c r="H616" s="254"/>
      <c r="I616" s="254"/>
      <c r="J616" s="253"/>
    </row>
    <row r="617" spans="1:9" ht="16.5" customHeight="1">
      <c r="A617" s="250"/>
      <c r="B617" s="251"/>
      <c r="D617" s="250"/>
      <c r="E617" s="250"/>
      <c r="F617" s="250"/>
      <c r="G617" s="250"/>
      <c r="H617" s="250"/>
      <c r="I617" s="250"/>
    </row>
    <row r="618" spans="1:9" ht="16.5" customHeight="1">
      <c r="A618" s="250"/>
      <c r="B618" s="251"/>
      <c r="D618" s="250"/>
      <c r="E618" s="250"/>
      <c r="F618" s="250"/>
      <c r="G618" s="250"/>
      <c r="H618" s="250"/>
      <c r="I618" s="250"/>
    </row>
    <row r="619" spans="1:9" ht="16.5" customHeight="1">
      <c r="A619" s="250"/>
      <c r="B619" s="251"/>
      <c r="D619" s="250"/>
      <c r="E619" s="250"/>
      <c r="F619" s="250"/>
      <c r="G619" s="250"/>
      <c r="H619" s="250"/>
      <c r="I619" s="250"/>
    </row>
    <row r="620" spans="1:10" s="252" customFormat="1" ht="16.5" customHeight="1">
      <c r="A620" s="255"/>
      <c r="B620" s="256"/>
      <c r="C620" s="255"/>
      <c r="D620" s="254"/>
      <c r="E620" s="254"/>
      <c r="F620" s="254"/>
      <c r="G620" s="254"/>
      <c r="H620" s="254"/>
      <c r="I620" s="254"/>
      <c r="J620" s="253"/>
    </row>
    <row r="621" spans="1:10" s="252" customFormat="1" ht="16.5" customHeight="1">
      <c r="A621" s="253"/>
      <c r="B621" s="249"/>
      <c r="C621" s="255"/>
      <c r="D621" s="254"/>
      <c r="E621" s="254"/>
      <c r="F621" s="254"/>
      <c r="G621" s="254"/>
      <c r="H621" s="254"/>
      <c r="I621" s="254"/>
      <c r="J621" s="253"/>
    </row>
    <row r="622" spans="1:9" ht="16.5" customHeight="1">
      <c r="A622" s="250"/>
      <c r="B622" s="251"/>
      <c r="D622" s="250"/>
      <c r="E622" s="250"/>
      <c r="F622" s="250"/>
      <c r="G622" s="250"/>
      <c r="H622" s="250"/>
      <c r="I622" s="250"/>
    </row>
    <row r="623" spans="1:9" ht="16.5" customHeight="1">
      <c r="A623" s="250"/>
      <c r="B623" s="251"/>
      <c r="D623" s="250"/>
      <c r="E623" s="250"/>
      <c r="F623" s="250"/>
      <c r="G623" s="250"/>
      <c r="H623" s="250"/>
      <c r="I623" s="250"/>
    </row>
    <row r="624" spans="1:9" ht="16.5" customHeight="1">
      <c r="A624" s="250"/>
      <c r="B624" s="251"/>
      <c r="D624" s="250"/>
      <c r="E624" s="250"/>
      <c r="F624" s="250"/>
      <c r="G624" s="250"/>
      <c r="H624" s="250"/>
      <c r="I624" s="250"/>
    </row>
    <row r="625" spans="1:10" s="252" customFormat="1" ht="16.5" customHeight="1">
      <c r="A625" s="253"/>
      <c r="B625" s="249"/>
      <c r="C625" s="255"/>
      <c r="D625" s="254"/>
      <c r="E625" s="254"/>
      <c r="F625" s="254"/>
      <c r="G625" s="254"/>
      <c r="H625" s="254"/>
      <c r="I625" s="254"/>
      <c r="J625" s="253"/>
    </row>
    <row r="626" spans="1:9" ht="16.5" customHeight="1">
      <c r="A626" s="250"/>
      <c r="B626" s="251"/>
      <c r="D626" s="250"/>
      <c r="E626" s="250"/>
      <c r="F626" s="250"/>
      <c r="G626" s="250"/>
      <c r="H626" s="250"/>
      <c r="I626" s="250"/>
    </row>
    <row r="627" spans="1:9" ht="16.5" customHeight="1">
      <c r="A627" s="250"/>
      <c r="B627" s="251"/>
      <c r="D627" s="250"/>
      <c r="E627" s="250"/>
      <c r="F627" s="250"/>
      <c r="G627" s="250"/>
      <c r="H627" s="250"/>
      <c r="I627" s="250"/>
    </row>
  </sheetData>
  <sheetProtection/>
  <mergeCells count="9">
    <mergeCell ref="N3:N4"/>
    <mergeCell ref="A5:B5"/>
    <mergeCell ref="D3:E3"/>
    <mergeCell ref="L3:M3"/>
    <mergeCell ref="A2:B2"/>
    <mergeCell ref="J3:K3"/>
    <mergeCell ref="A3:C4"/>
    <mergeCell ref="F3:G3"/>
    <mergeCell ref="H3:I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B47"/>
  <sheetViews>
    <sheetView showGridLines="0" zoomScalePageLayoutView="0" workbookViewId="0" topLeftCell="A31">
      <selection activeCell="A46" sqref="A46"/>
    </sheetView>
  </sheetViews>
  <sheetFormatPr defaultColWidth="9.00390625" defaultRowHeight="13.5"/>
  <cols>
    <col min="1" max="1" width="82.875" style="203" customWidth="1"/>
    <col min="2" max="16384" width="9.00390625" style="203" customWidth="1"/>
  </cols>
  <sheetData>
    <row r="1" ht="18">
      <c r="A1" s="335" t="s">
        <v>509</v>
      </c>
    </row>
    <row r="2" ht="19.5" customHeight="1">
      <c r="A2" s="882" t="s">
        <v>2853</v>
      </c>
    </row>
    <row r="3" ht="15" customHeight="1">
      <c r="A3" s="329" t="s">
        <v>508</v>
      </c>
    </row>
    <row r="4" ht="5.25" customHeight="1">
      <c r="A4" s="333"/>
    </row>
    <row r="5" ht="15">
      <c r="A5" s="333" t="s">
        <v>507</v>
      </c>
    </row>
    <row r="6" s="331" customFormat="1" ht="56.25" customHeight="1">
      <c r="A6" s="206" t="s">
        <v>506</v>
      </c>
    </row>
    <row r="7" ht="13.5">
      <c r="A7" s="334" t="s">
        <v>505</v>
      </c>
    </row>
    <row r="8" ht="15">
      <c r="A8" s="333" t="s">
        <v>504</v>
      </c>
    </row>
    <row r="9" ht="15">
      <c r="A9" s="329" t="s">
        <v>178</v>
      </c>
    </row>
    <row r="10" spans="1:2" s="331" customFormat="1" ht="25.5" customHeight="1">
      <c r="A10" s="332" t="s">
        <v>503</v>
      </c>
      <c r="B10" s="102"/>
    </row>
    <row r="11" ht="13.5">
      <c r="A11" s="328"/>
    </row>
    <row r="12" ht="13.5">
      <c r="A12" s="329" t="s">
        <v>166</v>
      </c>
    </row>
    <row r="13" ht="13.5">
      <c r="A13" s="330" t="s">
        <v>502</v>
      </c>
    </row>
    <row r="14" ht="13.5">
      <c r="A14" s="328"/>
    </row>
    <row r="15" ht="13.5">
      <c r="A15" s="329" t="s">
        <v>501</v>
      </c>
    </row>
    <row r="16" ht="13.5">
      <c r="A16" s="102" t="s">
        <v>500</v>
      </c>
    </row>
    <row r="17" ht="13.5">
      <c r="A17" s="329" t="s">
        <v>499</v>
      </c>
    </row>
    <row r="18" ht="13.5">
      <c r="A18" s="329" t="s">
        <v>498</v>
      </c>
    </row>
    <row r="19" ht="22.5">
      <c r="A19" s="329" t="s">
        <v>497</v>
      </c>
    </row>
    <row r="20" ht="13.5">
      <c r="A20" s="329"/>
    </row>
    <row r="21" ht="13.5">
      <c r="A21" s="329" t="s">
        <v>496</v>
      </c>
    </row>
    <row r="22" ht="13.5">
      <c r="A22" s="328" t="s">
        <v>495</v>
      </c>
    </row>
    <row r="23" ht="13.5">
      <c r="A23" s="328" t="s">
        <v>494</v>
      </c>
    </row>
    <row r="24" ht="13.5">
      <c r="A24" s="328" t="s">
        <v>2860</v>
      </c>
    </row>
    <row r="25" ht="13.5">
      <c r="A25" s="328" t="s">
        <v>493</v>
      </c>
    </row>
    <row r="26" ht="36.75" customHeight="1">
      <c r="A26" s="206" t="s">
        <v>492</v>
      </c>
    </row>
    <row r="27" ht="13.5">
      <c r="A27" s="328" t="s">
        <v>491</v>
      </c>
    </row>
    <row r="28" ht="13.5">
      <c r="A28" s="328" t="s">
        <v>490</v>
      </c>
    </row>
    <row r="29" ht="13.5">
      <c r="A29" s="329"/>
    </row>
    <row r="30" ht="13.5">
      <c r="A30" s="329" t="s">
        <v>172</v>
      </c>
    </row>
    <row r="31" ht="13.5">
      <c r="A31" s="328" t="s">
        <v>489</v>
      </c>
    </row>
    <row r="32" ht="13.5">
      <c r="A32" s="328" t="s">
        <v>488</v>
      </c>
    </row>
    <row r="33" ht="13.5">
      <c r="A33" s="328" t="s">
        <v>487</v>
      </c>
    </row>
    <row r="34" ht="13.5">
      <c r="A34" s="328" t="s">
        <v>486</v>
      </c>
    </row>
    <row r="35" ht="13.5">
      <c r="A35" s="328" t="s">
        <v>485</v>
      </c>
    </row>
    <row r="36" ht="13.5">
      <c r="A36" s="328" t="s">
        <v>484</v>
      </c>
    </row>
    <row r="37" ht="13.5">
      <c r="A37" s="328" t="s">
        <v>483</v>
      </c>
    </row>
    <row r="38" ht="13.5">
      <c r="A38" s="328" t="s">
        <v>482</v>
      </c>
    </row>
    <row r="39" ht="13.5">
      <c r="A39" s="102" t="s">
        <v>481</v>
      </c>
    </row>
    <row r="40" ht="13.5">
      <c r="A40" s="102" t="s">
        <v>480</v>
      </c>
    </row>
    <row r="41" ht="13.5">
      <c r="A41" s="328" t="s">
        <v>479</v>
      </c>
    </row>
    <row r="42" ht="13.5">
      <c r="A42" s="328" t="s">
        <v>478</v>
      </c>
    </row>
    <row r="43" ht="13.5">
      <c r="A43" s="328" t="s">
        <v>477</v>
      </c>
    </row>
    <row r="44" ht="22.5">
      <c r="A44" s="206" t="s">
        <v>476</v>
      </c>
    </row>
    <row r="45" ht="13.5">
      <c r="A45" s="328" t="s">
        <v>475</v>
      </c>
    </row>
    <row r="46" ht="35.25" customHeight="1">
      <c r="A46" s="206" t="s">
        <v>474</v>
      </c>
    </row>
    <row r="47" ht="13.5">
      <c r="A47" s="328"/>
    </row>
  </sheetData>
  <sheetProtection/>
  <hyperlinks>
    <hyperlink ref="A2" location="目次!A21" display="目次に戻る"/>
  </hyperlinks>
  <printOptions/>
  <pageMargins left="0.787" right="0.787" top="0.984" bottom="0.984"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33CC"/>
  </sheetPr>
  <dimension ref="A1:N784"/>
  <sheetViews>
    <sheetView view="pageBreakPreview" zoomScaleSheetLayoutView="100" zoomScalePageLayoutView="0" workbookViewId="0" topLeftCell="A1">
      <pane ySplit="4" topLeftCell="A716" activePane="bottomLeft" state="frozen"/>
      <selection pane="topLeft" activeCell="A1" sqref="A1"/>
      <selection pane="bottomLeft" activeCell="F104" sqref="F104"/>
    </sheetView>
  </sheetViews>
  <sheetFormatPr defaultColWidth="8.00390625" defaultRowHeight="17.25" customHeight="1"/>
  <cols>
    <col min="1" max="3" width="5.375" style="338" customWidth="1"/>
    <col min="4" max="4" width="52.875" style="337" bestFit="1" customWidth="1"/>
    <col min="5" max="6" width="12.625" style="336" customWidth="1"/>
    <col min="7" max="16384" width="8.00390625" style="336" customWidth="1"/>
  </cols>
  <sheetData>
    <row r="1" spans="1:14" s="422" customFormat="1" ht="16.5" customHeight="1">
      <c r="A1" s="427" t="s">
        <v>1542</v>
      </c>
      <c r="G1" s="425"/>
      <c r="H1" s="423"/>
      <c r="I1" s="423"/>
      <c r="J1" s="424"/>
      <c r="K1" s="423"/>
      <c r="L1" s="423"/>
      <c r="M1" s="423"/>
      <c r="N1" s="423"/>
    </row>
    <row r="2" spans="1:14" s="422" customFormat="1" ht="16.5" customHeight="1" thickBot="1">
      <c r="A2" s="1022" t="str">
        <f>HYPERLINK("#目次!A23","目次に戻る")</f>
        <v>目次に戻る</v>
      </c>
      <c r="B2" s="1022"/>
      <c r="D2" s="426"/>
      <c r="G2" s="425"/>
      <c r="H2" s="423"/>
      <c r="I2" s="423"/>
      <c r="J2" s="424"/>
      <c r="K2" s="423"/>
      <c r="L2" s="423"/>
      <c r="M2" s="423"/>
      <c r="N2" s="423"/>
    </row>
    <row r="3" spans="1:6" s="420" customFormat="1" ht="17.25" customHeight="1">
      <c r="A3" s="1023" t="s">
        <v>1541</v>
      </c>
      <c r="B3" s="1024"/>
      <c r="C3" s="1024"/>
      <c r="D3" s="1024"/>
      <c r="E3" s="421" t="s">
        <v>1540</v>
      </c>
      <c r="F3" s="421" t="s">
        <v>1539</v>
      </c>
    </row>
    <row r="4" spans="1:6" s="416" customFormat="1" ht="6" customHeight="1">
      <c r="A4" s="418"/>
      <c r="B4" s="419"/>
      <c r="C4" s="418"/>
      <c r="D4" s="418"/>
      <c r="E4" s="417"/>
      <c r="F4" s="417"/>
    </row>
    <row r="5" spans="1:6" s="402" customFormat="1" ht="17.25" customHeight="1">
      <c r="A5" s="1025" t="s">
        <v>1538</v>
      </c>
      <c r="B5" s="1025"/>
      <c r="C5" s="1026" t="s">
        <v>1537</v>
      </c>
      <c r="D5" s="1027"/>
      <c r="E5" s="275">
        <v>14367</v>
      </c>
      <c r="F5" s="275">
        <v>125683</v>
      </c>
    </row>
    <row r="6" spans="1:6" s="402" customFormat="1" ht="17.25" customHeight="1">
      <c r="A6" s="389" t="s">
        <v>1536</v>
      </c>
      <c r="B6" s="1028" t="s">
        <v>1535</v>
      </c>
      <c r="C6" s="1029" t="s">
        <v>70</v>
      </c>
      <c r="D6" s="1029" t="s">
        <v>70</v>
      </c>
      <c r="E6" s="415">
        <v>7</v>
      </c>
      <c r="F6" s="415">
        <v>315</v>
      </c>
    </row>
    <row r="7" spans="1:6" s="392" customFormat="1" ht="17.25" customHeight="1">
      <c r="A7" s="412" t="s">
        <v>70</v>
      </c>
      <c r="B7" s="391" t="s">
        <v>452</v>
      </c>
      <c r="C7" s="1028" t="s">
        <v>1534</v>
      </c>
      <c r="D7" s="1029" t="s">
        <v>70</v>
      </c>
      <c r="E7" s="415">
        <v>5</v>
      </c>
      <c r="F7" s="415">
        <v>313</v>
      </c>
    </row>
    <row r="8" spans="1:6" s="374" customFormat="1" ht="17.25" customHeight="1">
      <c r="A8" s="411" t="s">
        <v>70</v>
      </c>
      <c r="B8" s="405" t="s">
        <v>70</v>
      </c>
      <c r="C8" s="367" t="s">
        <v>1533</v>
      </c>
      <c r="D8" s="340" t="s">
        <v>955</v>
      </c>
      <c r="E8" s="414" t="s">
        <v>513</v>
      </c>
      <c r="F8" s="414" t="s">
        <v>513</v>
      </c>
    </row>
    <row r="9" spans="1:6" s="374" customFormat="1" ht="17.25" customHeight="1">
      <c r="A9" s="411" t="s">
        <v>70</v>
      </c>
      <c r="B9" s="405" t="s">
        <v>70</v>
      </c>
      <c r="C9" s="367" t="s">
        <v>1532</v>
      </c>
      <c r="D9" s="340" t="s">
        <v>1531</v>
      </c>
      <c r="E9" s="414" t="s">
        <v>513</v>
      </c>
      <c r="F9" s="414" t="s">
        <v>513</v>
      </c>
    </row>
    <row r="10" spans="1:6" s="374" customFormat="1" ht="17.25" customHeight="1">
      <c r="A10" s="411" t="s">
        <v>70</v>
      </c>
      <c r="B10" s="405" t="s">
        <v>70</v>
      </c>
      <c r="C10" s="367" t="s">
        <v>1530</v>
      </c>
      <c r="D10" s="340" t="s">
        <v>1529</v>
      </c>
      <c r="E10" s="414">
        <v>1</v>
      </c>
      <c r="F10" s="414">
        <v>293</v>
      </c>
    </row>
    <row r="11" spans="1:6" s="374" customFormat="1" ht="17.25" customHeight="1">
      <c r="A11" s="411"/>
      <c r="B11" s="405"/>
      <c r="C11" s="367" t="s">
        <v>1528</v>
      </c>
      <c r="D11" s="340" t="s">
        <v>1527</v>
      </c>
      <c r="E11" s="414" t="s">
        <v>513</v>
      </c>
      <c r="F11" s="414" t="s">
        <v>513</v>
      </c>
    </row>
    <row r="12" spans="1:6" ht="17.25" customHeight="1">
      <c r="A12" s="411"/>
      <c r="B12" s="405"/>
      <c r="C12" s="367"/>
      <c r="D12" s="340" t="s">
        <v>1526</v>
      </c>
      <c r="E12" s="386"/>
      <c r="F12" s="386"/>
    </row>
    <row r="13" spans="1:6" s="375" customFormat="1" ht="17.25" customHeight="1">
      <c r="A13" s="411" t="s">
        <v>70</v>
      </c>
      <c r="B13" s="405" t="s">
        <v>70</v>
      </c>
      <c r="C13" s="367" t="s">
        <v>1525</v>
      </c>
      <c r="D13" s="340" t="s">
        <v>1524</v>
      </c>
      <c r="E13" s="386">
        <v>4</v>
      </c>
      <c r="F13" s="386">
        <v>20</v>
      </c>
    </row>
    <row r="14" spans="1:6" s="406" customFormat="1" ht="17.25" customHeight="1">
      <c r="A14" s="412" t="s">
        <v>70</v>
      </c>
      <c r="B14" s="391" t="s">
        <v>447</v>
      </c>
      <c r="C14" s="1028" t="s">
        <v>448</v>
      </c>
      <c r="D14" s="1029" t="s">
        <v>70</v>
      </c>
      <c r="E14" s="388">
        <v>2</v>
      </c>
      <c r="F14" s="388">
        <v>2</v>
      </c>
    </row>
    <row r="15" spans="1:6" s="374" customFormat="1" ht="17.25" customHeight="1">
      <c r="A15" s="411" t="s">
        <v>70</v>
      </c>
      <c r="B15" s="405" t="s">
        <v>70</v>
      </c>
      <c r="C15" s="367" t="s">
        <v>1523</v>
      </c>
      <c r="D15" s="340" t="s">
        <v>955</v>
      </c>
      <c r="E15" s="386" t="s">
        <v>513</v>
      </c>
      <c r="F15" s="386" t="s">
        <v>513</v>
      </c>
    </row>
    <row r="16" spans="1:6" s="374" customFormat="1" ht="17.25" customHeight="1">
      <c r="A16" s="411" t="s">
        <v>70</v>
      </c>
      <c r="B16" s="405" t="s">
        <v>70</v>
      </c>
      <c r="C16" s="367" t="s">
        <v>1522</v>
      </c>
      <c r="D16" s="340" t="s">
        <v>1521</v>
      </c>
      <c r="E16" s="386">
        <v>2</v>
      </c>
      <c r="F16" s="386">
        <v>2</v>
      </c>
    </row>
    <row r="17" spans="1:6" s="374" customFormat="1" ht="17.25" customHeight="1">
      <c r="A17" s="411" t="s">
        <v>70</v>
      </c>
      <c r="B17" s="405" t="s">
        <v>70</v>
      </c>
      <c r="C17" s="367" t="s">
        <v>1520</v>
      </c>
      <c r="D17" s="340" t="s">
        <v>1519</v>
      </c>
      <c r="E17" s="386" t="s">
        <v>513</v>
      </c>
      <c r="F17" s="386" t="s">
        <v>513</v>
      </c>
    </row>
    <row r="18" spans="1:6" s="374" customFormat="1" ht="17.25" customHeight="1">
      <c r="A18" s="411"/>
      <c r="B18" s="405"/>
      <c r="C18" s="367" t="s">
        <v>1518</v>
      </c>
      <c r="D18" s="340" t="s">
        <v>1517</v>
      </c>
      <c r="E18" s="386" t="s">
        <v>513</v>
      </c>
      <c r="F18" s="386" t="s">
        <v>513</v>
      </c>
    </row>
    <row r="19" spans="1:6" ht="17.25" customHeight="1">
      <c r="A19" s="411"/>
      <c r="B19" s="405"/>
      <c r="C19" s="367"/>
      <c r="D19" s="340" t="s">
        <v>1516</v>
      </c>
      <c r="E19" s="386"/>
      <c r="F19" s="386"/>
    </row>
    <row r="20" spans="1:6" s="375" customFormat="1" ht="17.25" customHeight="1">
      <c r="A20" s="411" t="s">
        <v>70</v>
      </c>
      <c r="B20" s="405" t="s">
        <v>70</v>
      </c>
      <c r="C20" s="367" t="s">
        <v>1515</v>
      </c>
      <c r="D20" s="340" t="s">
        <v>1514</v>
      </c>
      <c r="E20" s="386" t="s">
        <v>513</v>
      </c>
      <c r="F20" s="386" t="s">
        <v>513</v>
      </c>
    </row>
    <row r="21" spans="1:6" s="374" customFormat="1" ht="17.25" customHeight="1">
      <c r="A21" s="411" t="s">
        <v>70</v>
      </c>
      <c r="B21" s="405" t="s">
        <v>70</v>
      </c>
      <c r="C21" s="367" t="s">
        <v>1513</v>
      </c>
      <c r="D21" s="340" t="s">
        <v>1512</v>
      </c>
      <c r="E21" s="386" t="s">
        <v>513</v>
      </c>
      <c r="F21" s="386" t="s">
        <v>513</v>
      </c>
    </row>
    <row r="22" spans="1:6" s="402" customFormat="1" ht="17.25" customHeight="1">
      <c r="A22" s="389" t="s">
        <v>1511</v>
      </c>
      <c r="B22" s="1028" t="s">
        <v>443</v>
      </c>
      <c r="C22" s="1029" t="s">
        <v>70</v>
      </c>
      <c r="D22" s="1029" t="s">
        <v>70</v>
      </c>
      <c r="E22" s="388" t="s">
        <v>513</v>
      </c>
      <c r="F22" s="388" t="s">
        <v>513</v>
      </c>
    </row>
    <row r="23" spans="1:6" s="392" customFormat="1" ht="17.25" customHeight="1">
      <c r="A23" s="412" t="s">
        <v>70</v>
      </c>
      <c r="B23" s="391" t="s">
        <v>442</v>
      </c>
      <c r="C23" s="1028" t="s">
        <v>1510</v>
      </c>
      <c r="D23" s="1029" t="s">
        <v>70</v>
      </c>
      <c r="E23" s="388" t="s">
        <v>513</v>
      </c>
      <c r="F23" s="388" t="s">
        <v>513</v>
      </c>
    </row>
    <row r="24" spans="1:6" s="374" customFormat="1" ht="17.25" customHeight="1">
      <c r="A24" s="411" t="s">
        <v>70</v>
      </c>
      <c r="B24" s="405" t="s">
        <v>70</v>
      </c>
      <c r="C24" s="367" t="s">
        <v>1509</v>
      </c>
      <c r="D24" s="340" t="s">
        <v>955</v>
      </c>
      <c r="E24" s="386" t="s">
        <v>513</v>
      </c>
      <c r="F24" s="386" t="s">
        <v>513</v>
      </c>
    </row>
    <row r="25" spans="1:6" s="374" customFormat="1" ht="17.25" customHeight="1">
      <c r="A25" s="411" t="s">
        <v>70</v>
      </c>
      <c r="B25" s="405" t="s">
        <v>70</v>
      </c>
      <c r="C25" s="367" t="s">
        <v>1508</v>
      </c>
      <c r="D25" s="366" t="s">
        <v>1507</v>
      </c>
      <c r="E25" s="386" t="s">
        <v>513</v>
      </c>
      <c r="F25" s="386" t="s">
        <v>513</v>
      </c>
    </row>
    <row r="26" spans="1:6" ht="17.25" customHeight="1">
      <c r="A26" s="411"/>
      <c r="B26" s="405"/>
      <c r="C26" s="367" t="s">
        <v>1506</v>
      </c>
      <c r="D26" s="366" t="s">
        <v>1505</v>
      </c>
      <c r="E26" s="386" t="s">
        <v>513</v>
      </c>
      <c r="F26" s="386" t="s">
        <v>513</v>
      </c>
    </row>
    <row r="27" spans="1:6" s="392" customFormat="1" ht="17.25" customHeight="1">
      <c r="A27" s="412" t="s">
        <v>70</v>
      </c>
      <c r="B27" s="391" t="s">
        <v>440</v>
      </c>
      <c r="C27" s="1028" t="s">
        <v>441</v>
      </c>
      <c r="D27" s="1029" t="s">
        <v>70</v>
      </c>
      <c r="E27" s="388" t="s">
        <v>513</v>
      </c>
      <c r="F27" s="388" t="s">
        <v>513</v>
      </c>
    </row>
    <row r="28" spans="1:6" s="374" customFormat="1" ht="17.25" customHeight="1">
      <c r="A28" s="411" t="s">
        <v>70</v>
      </c>
      <c r="B28" s="405" t="s">
        <v>70</v>
      </c>
      <c r="C28" s="413" t="s">
        <v>1504</v>
      </c>
      <c r="D28" s="340" t="s">
        <v>955</v>
      </c>
      <c r="E28" s="386" t="s">
        <v>513</v>
      </c>
      <c r="F28" s="386" t="s">
        <v>513</v>
      </c>
    </row>
    <row r="29" spans="1:6" s="374" customFormat="1" ht="17.25" customHeight="1">
      <c r="A29" s="411" t="s">
        <v>70</v>
      </c>
      <c r="B29" s="405" t="s">
        <v>70</v>
      </c>
      <c r="C29" s="401" t="s">
        <v>1503</v>
      </c>
      <c r="D29" s="366" t="s">
        <v>1502</v>
      </c>
      <c r="E29" s="386" t="s">
        <v>513</v>
      </c>
      <c r="F29" s="386" t="s">
        <v>513</v>
      </c>
    </row>
    <row r="30" spans="1:6" s="374" customFormat="1" ht="17.25" customHeight="1">
      <c r="A30" s="411"/>
      <c r="B30" s="405"/>
      <c r="C30" s="401" t="s">
        <v>1501</v>
      </c>
      <c r="D30" s="366" t="s">
        <v>1500</v>
      </c>
      <c r="E30" s="386" t="s">
        <v>513</v>
      </c>
      <c r="F30" s="386" t="s">
        <v>513</v>
      </c>
    </row>
    <row r="31" spans="1:6" s="402" customFormat="1" ht="17.25" customHeight="1">
      <c r="A31" s="389" t="s">
        <v>1499</v>
      </c>
      <c r="B31" s="1028" t="s">
        <v>1497</v>
      </c>
      <c r="C31" s="1029" t="s">
        <v>70</v>
      </c>
      <c r="D31" s="1029" t="s">
        <v>70</v>
      </c>
      <c r="E31" s="388">
        <v>1</v>
      </c>
      <c r="F31" s="388">
        <v>2</v>
      </c>
    </row>
    <row r="32" spans="1:6" s="402" customFormat="1" ht="17.25" customHeight="1">
      <c r="A32" s="412" t="s">
        <v>70</v>
      </c>
      <c r="B32" s="391" t="s">
        <v>1498</v>
      </c>
      <c r="C32" s="1028" t="s">
        <v>1497</v>
      </c>
      <c r="D32" s="1029" t="s">
        <v>70</v>
      </c>
      <c r="E32" s="388">
        <v>1</v>
      </c>
      <c r="F32" s="388">
        <v>2</v>
      </c>
    </row>
    <row r="33" spans="1:6" s="374" customFormat="1" ht="17.25" customHeight="1">
      <c r="A33" s="411" t="s">
        <v>70</v>
      </c>
      <c r="B33" s="405" t="s">
        <v>70</v>
      </c>
      <c r="C33" s="401" t="s">
        <v>1496</v>
      </c>
      <c r="D33" s="340" t="s">
        <v>955</v>
      </c>
      <c r="E33" s="386" t="s">
        <v>513</v>
      </c>
      <c r="F33" s="386" t="s">
        <v>513</v>
      </c>
    </row>
    <row r="34" spans="1:6" ht="17.25" customHeight="1">
      <c r="A34" s="411" t="s">
        <v>70</v>
      </c>
      <c r="B34" s="405" t="s">
        <v>70</v>
      </c>
      <c r="C34" s="401" t="s">
        <v>1495</v>
      </c>
      <c r="D34" s="340" t="s">
        <v>1494</v>
      </c>
      <c r="E34" s="386">
        <v>1</v>
      </c>
      <c r="F34" s="386">
        <v>2</v>
      </c>
    </row>
    <row r="35" spans="1:6" s="375" customFormat="1" ht="17.25" customHeight="1">
      <c r="A35" s="411" t="s">
        <v>70</v>
      </c>
      <c r="B35" s="405" t="s">
        <v>70</v>
      </c>
      <c r="C35" s="401" t="s">
        <v>1493</v>
      </c>
      <c r="D35" s="340" t="s">
        <v>1492</v>
      </c>
      <c r="E35" s="386" t="s">
        <v>513</v>
      </c>
      <c r="F35" s="386" t="s">
        <v>513</v>
      </c>
    </row>
    <row r="36" spans="1:6" s="374" customFormat="1" ht="17.25" customHeight="1">
      <c r="A36" s="411" t="s">
        <v>70</v>
      </c>
      <c r="B36" s="405" t="s">
        <v>70</v>
      </c>
      <c r="C36" s="401" t="s">
        <v>1491</v>
      </c>
      <c r="D36" s="340" t="s">
        <v>1490</v>
      </c>
      <c r="E36" s="386" t="s">
        <v>513</v>
      </c>
      <c r="F36" s="386" t="s">
        <v>513</v>
      </c>
    </row>
    <row r="37" spans="1:6" s="374" customFormat="1" ht="17.25" customHeight="1">
      <c r="A37" s="411" t="s">
        <v>70</v>
      </c>
      <c r="B37" s="405" t="s">
        <v>70</v>
      </c>
      <c r="C37" s="401" t="s">
        <v>1489</v>
      </c>
      <c r="D37" s="340" t="s">
        <v>1488</v>
      </c>
      <c r="E37" s="386" t="s">
        <v>513</v>
      </c>
      <c r="F37" s="386" t="s">
        <v>513</v>
      </c>
    </row>
    <row r="38" spans="1:6" s="374" customFormat="1" ht="17.25" customHeight="1">
      <c r="A38" s="411"/>
      <c r="B38" s="405"/>
      <c r="C38" s="401" t="s">
        <v>1487</v>
      </c>
      <c r="D38" s="340" t="s">
        <v>1486</v>
      </c>
      <c r="E38" s="386" t="s">
        <v>513</v>
      </c>
      <c r="F38" s="386" t="s">
        <v>513</v>
      </c>
    </row>
    <row r="39" spans="1:6" s="374" customFormat="1" ht="17.25" customHeight="1">
      <c r="A39" s="411"/>
      <c r="B39" s="405"/>
      <c r="C39" s="401"/>
      <c r="D39" s="366" t="s">
        <v>1485</v>
      </c>
      <c r="E39" s="386"/>
      <c r="F39" s="386"/>
    </row>
    <row r="40" spans="1:6" s="374" customFormat="1" ht="17.25" customHeight="1">
      <c r="A40" s="411" t="s">
        <v>70</v>
      </c>
      <c r="B40" s="405" t="s">
        <v>70</v>
      </c>
      <c r="C40" s="401" t="s">
        <v>1484</v>
      </c>
      <c r="D40" s="366" t="s">
        <v>1483</v>
      </c>
      <c r="E40" s="386" t="s">
        <v>513</v>
      </c>
      <c r="F40" s="386" t="s">
        <v>513</v>
      </c>
    </row>
    <row r="41" spans="1:6" s="402" customFormat="1" ht="17.25" customHeight="1">
      <c r="A41" s="389" t="s">
        <v>1482</v>
      </c>
      <c r="B41" s="1028" t="s">
        <v>1481</v>
      </c>
      <c r="C41" s="1029" t="s">
        <v>70</v>
      </c>
      <c r="D41" s="1029" t="s">
        <v>70</v>
      </c>
      <c r="E41" s="388">
        <v>1031</v>
      </c>
      <c r="F41" s="388">
        <v>9373</v>
      </c>
    </row>
    <row r="42" spans="1:6" s="392" customFormat="1" ht="17.25" customHeight="1">
      <c r="A42" s="387" t="s">
        <v>70</v>
      </c>
      <c r="B42" s="407" t="s">
        <v>1480</v>
      </c>
      <c r="C42" s="1028" t="s">
        <v>431</v>
      </c>
      <c r="D42" s="1029" t="s">
        <v>70</v>
      </c>
      <c r="E42" s="388">
        <v>332</v>
      </c>
      <c r="F42" s="388">
        <v>3650</v>
      </c>
    </row>
    <row r="43" spans="1:6" s="374" customFormat="1" ht="17.25" customHeight="1">
      <c r="A43" s="366"/>
      <c r="B43" s="410"/>
      <c r="C43" s="401" t="s">
        <v>1479</v>
      </c>
      <c r="D43" s="340" t="s">
        <v>955</v>
      </c>
      <c r="E43" s="386">
        <v>2</v>
      </c>
      <c r="F43" s="386">
        <v>26</v>
      </c>
    </row>
    <row r="44" spans="1:6" s="374" customFormat="1" ht="17.25" customHeight="1">
      <c r="A44" s="411" t="s">
        <v>70</v>
      </c>
      <c r="B44" s="405" t="s">
        <v>70</v>
      </c>
      <c r="C44" s="401" t="s">
        <v>1478</v>
      </c>
      <c r="D44" s="366" t="s">
        <v>1477</v>
      </c>
      <c r="E44" s="386">
        <v>10</v>
      </c>
      <c r="F44" s="386">
        <v>100</v>
      </c>
    </row>
    <row r="45" spans="1:6" s="374" customFormat="1" ht="17.25" customHeight="1">
      <c r="A45" s="411" t="s">
        <v>70</v>
      </c>
      <c r="B45" s="405" t="s">
        <v>70</v>
      </c>
      <c r="C45" s="401" t="s">
        <v>1476</v>
      </c>
      <c r="D45" s="366" t="s">
        <v>1475</v>
      </c>
      <c r="E45" s="386">
        <v>29</v>
      </c>
      <c r="F45" s="386">
        <v>379</v>
      </c>
    </row>
    <row r="46" spans="1:6" s="374" customFormat="1" ht="17.25" customHeight="1">
      <c r="A46" s="411"/>
      <c r="B46" s="405"/>
      <c r="C46" s="401" t="s">
        <v>1474</v>
      </c>
      <c r="D46" s="366" t="s">
        <v>1473</v>
      </c>
      <c r="E46" s="386">
        <v>7</v>
      </c>
      <c r="F46" s="386">
        <v>85</v>
      </c>
    </row>
    <row r="47" spans="1:6" s="374" customFormat="1" ht="17.25" customHeight="1">
      <c r="A47" s="411" t="s">
        <v>70</v>
      </c>
      <c r="B47" s="405" t="s">
        <v>70</v>
      </c>
      <c r="C47" s="401" t="s">
        <v>1472</v>
      </c>
      <c r="D47" s="366" t="s">
        <v>1471</v>
      </c>
      <c r="E47" s="386">
        <v>146</v>
      </c>
      <c r="F47" s="386">
        <v>2431</v>
      </c>
    </row>
    <row r="48" spans="1:6" s="374" customFormat="1" ht="17.25" customHeight="1">
      <c r="A48" s="411" t="s">
        <v>70</v>
      </c>
      <c r="B48" s="405" t="s">
        <v>70</v>
      </c>
      <c r="C48" s="401" t="s">
        <v>1470</v>
      </c>
      <c r="D48" s="366" t="s">
        <v>1469</v>
      </c>
      <c r="E48" s="386">
        <v>80</v>
      </c>
      <c r="F48" s="386">
        <v>302</v>
      </c>
    </row>
    <row r="49" spans="1:6" s="374" customFormat="1" ht="17.25" customHeight="1">
      <c r="A49" s="411"/>
      <c r="B49" s="405"/>
      <c r="C49" s="401" t="s">
        <v>1468</v>
      </c>
      <c r="D49" s="366" t="s">
        <v>1467</v>
      </c>
      <c r="E49" s="386">
        <v>58</v>
      </c>
      <c r="F49" s="386">
        <v>327</v>
      </c>
    </row>
    <row r="50" spans="1:6" s="402" customFormat="1" ht="17.25" customHeight="1">
      <c r="A50" s="387" t="s">
        <v>70</v>
      </c>
      <c r="B50" s="407" t="s">
        <v>1466</v>
      </c>
      <c r="C50" s="1028" t="s">
        <v>429</v>
      </c>
      <c r="D50" s="1029" t="s">
        <v>70</v>
      </c>
      <c r="E50" s="388">
        <v>405</v>
      </c>
      <c r="F50" s="388">
        <v>2681</v>
      </c>
    </row>
    <row r="51" spans="1:6" s="374" customFormat="1" ht="17.25" customHeight="1">
      <c r="A51" s="366"/>
      <c r="B51" s="410"/>
      <c r="C51" s="367" t="s">
        <v>1465</v>
      </c>
      <c r="D51" s="340" t="s">
        <v>955</v>
      </c>
      <c r="E51" s="386" t="s">
        <v>513</v>
      </c>
      <c r="F51" s="386" t="s">
        <v>513</v>
      </c>
    </row>
    <row r="52" spans="1:6" s="374" customFormat="1" ht="17.25" customHeight="1">
      <c r="A52" s="411" t="s">
        <v>70</v>
      </c>
      <c r="B52" s="405" t="s">
        <v>70</v>
      </c>
      <c r="C52" s="367" t="s">
        <v>1464</v>
      </c>
      <c r="D52" s="366" t="s">
        <v>1463</v>
      </c>
      <c r="E52" s="386">
        <v>25</v>
      </c>
      <c r="F52" s="386">
        <v>132</v>
      </c>
    </row>
    <row r="53" spans="1:6" s="375" customFormat="1" ht="17.25" customHeight="1">
      <c r="A53" s="411" t="s">
        <v>70</v>
      </c>
      <c r="B53" s="405" t="s">
        <v>70</v>
      </c>
      <c r="C53" s="367" t="s">
        <v>1462</v>
      </c>
      <c r="D53" s="366" t="s">
        <v>1461</v>
      </c>
      <c r="E53" s="386">
        <v>22</v>
      </c>
      <c r="F53" s="386">
        <v>214</v>
      </c>
    </row>
    <row r="54" spans="1:6" s="374" customFormat="1" ht="17.25" customHeight="1">
      <c r="A54" s="411" t="s">
        <v>70</v>
      </c>
      <c r="B54" s="405" t="s">
        <v>70</v>
      </c>
      <c r="C54" s="367" t="s">
        <v>1460</v>
      </c>
      <c r="D54" s="366" t="s">
        <v>1459</v>
      </c>
      <c r="E54" s="386">
        <v>9</v>
      </c>
      <c r="F54" s="386">
        <v>30</v>
      </c>
    </row>
    <row r="55" spans="1:6" s="374" customFormat="1" ht="17.25" customHeight="1">
      <c r="A55" s="411" t="s">
        <v>70</v>
      </c>
      <c r="B55" s="405" t="s">
        <v>70</v>
      </c>
      <c r="C55" s="367" t="s">
        <v>1458</v>
      </c>
      <c r="D55" s="366" t="s">
        <v>1457</v>
      </c>
      <c r="E55" s="386">
        <v>27</v>
      </c>
      <c r="F55" s="386">
        <v>131</v>
      </c>
    </row>
    <row r="56" spans="1:6" s="374" customFormat="1" ht="17.25" customHeight="1">
      <c r="A56" s="411"/>
      <c r="B56" s="405"/>
      <c r="C56" s="367" t="s">
        <v>1456</v>
      </c>
      <c r="D56" s="366" t="s">
        <v>1455</v>
      </c>
      <c r="E56" s="386">
        <v>19</v>
      </c>
      <c r="F56" s="386">
        <v>127</v>
      </c>
    </row>
    <row r="57" spans="1:6" s="374" customFormat="1" ht="17.25" customHeight="1">
      <c r="A57" s="411" t="s">
        <v>70</v>
      </c>
      <c r="B57" s="405" t="s">
        <v>70</v>
      </c>
      <c r="C57" s="367" t="s">
        <v>1454</v>
      </c>
      <c r="D57" s="366" t="s">
        <v>1453</v>
      </c>
      <c r="E57" s="386">
        <v>20</v>
      </c>
      <c r="F57" s="386">
        <v>74</v>
      </c>
    </row>
    <row r="58" spans="1:6" s="374" customFormat="1" ht="17.25" customHeight="1">
      <c r="A58" s="411" t="s">
        <v>70</v>
      </c>
      <c r="B58" s="405" t="s">
        <v>70</v>
      </c>
      <c r="C58" s="367" t="s">
        <v>1452</v>
      </c>
      <c r="D58" s="366" t="s">
        <v>1451</v>
      </c>
      <c r="E58" s="386">
        <v>60</v>
      </c>
      <c r="F58" s="386">
        <v>305</v>
      </c>
    </row>
    <row r="59" spans="1:6" ht="17.25" customHeight="1">
      <c r="A59" s="411" t="s">
        <v>70</v>
      </c>
      <c r="B59" s="405"/>
      <c r="C59" s="367" t="s">
        <v>1450</v>
      </c>
      <c r="D59" s="366" t="s">
        <v>1449</v>
      </c>
      <c r="E59" s="386">
        <v>133</v>
      </c>
      <c r="F59" s="386">
        <v>1053</v>
      </c>
    </row>
    <row r="60" spans="1:6" s="375" customFormat="1" ht="17.25" customHeight="1">
      <c r="A60" s="396" t="s">
        <v>70</v>
      </c>
      <c r="B60" s="410"/>
      <c r="C60" s="409"/>
      <c r="D60" s="366" t="s">
        <v>1448</v>
      </c>
      <c r="E60" s="386">
        <v>5</v>
      </c>
      <c r="F60" s="386">
        <v>40</v>
      </c>
    </row>
    <row r="61" spans="1:6" s="374" customFormat="1" ht="17.25" customHeight="1">
      <c r="A61" s="343" t="s">
        <v>70</v>
      </c>
      <c r="B61" s="405" t="s">
        <v>70</v>
      </c>
      <c r="C61" s="409"/>
      <c r="D61" s="366" t="s">
        <v>1447</v>
      </c>
      <c r="E61" s="386">
        <v>128</v>
      </c>
      <c r="F61" s="386">
        <v>1013</v>
      </c>
    </row>
    <row r="62" spans="1:6" s="374" customFormat="1" ht="17.25" customHeight="1">
      <c r="A62" s="343" t="s">
        <v>70</v>
      </c>
      <c r="B62" s="405" t="s">
        <v>70</v>
      </c>
      <c r="C62" s="367" t="s">
        <v>1446</v>
      </c>
      <c r="D62" s="366" t="s">
        <v>1445</v>
      </c>
      <c r="E62" s="386">
        <v>90</v>
      </c>
      <c r="F62" s="386">
        <v>615</v>
      </c>
    </row>
    <row r="63" spans="1:6" s="406" customFormat="1" ht="17.25" customHeight="1">
      <c r="A63" s="408" t="s">
        <v>70</v>
      </c>
      <c r="B63" s="407" t="s">
        <v>1444</v>
      </c>
      <c r="C63" s="1028" t="s">
        <v>427</v>
      </c>
      <c r="D63" s="1029" t="s">
        <v>70</v>
      </c>
      <c r="E63" s="388">
        <v>294</v>
      </c>
      <c r="F63" s="388">
        <v>3042</v>
      </c>
    </row>
    <row r="64" spans="1:6" s="374" customFormat="1" ht="17.25" customHeight="1">
      <c r="A64" s="343"/>
      <c r="B64" s="405"/>
      <c r="C64" s="401" t="s">
        <v>1443</v>
      </c>
      <c r="D64" s="340" t="s">
        <v>955</v>
      </c>
      <c r="E64" s="386">
        <v>1</v>
      </c>
      <c r="F64" s="386">
        <v>227</v>
      </c>
    </row>
    <row r="65" spans="1:6" s="374" customFormat="1" ht="17.25" customHeight="1">
      <c r="A65" s="343" t="s">
        <v>70</v>
      </c>
      <c r="B65" s="405" t="s">
        <v>70</v>
      </c>
      <c r="C65" s="401" t="s">
        <v>1442</v>
      </c>
      <c r="D65" s="366" t="s">
        <v>1441</v>
      </c>
      <c r="E65" s="386">
        <v>106</v>
      </c>
      <c r="F65" s="386">
        <v>950</v>
      </c>
    </row>
    <row r="66" spans="1:6" s="374" customFormat="1" ht="17.25" customHeight="1">
      <c r="A66" s="343"/>
      <c r="B66" s="405" t="s">
        <v>70</v>
      </c>
      <c r="C66" s="401" t="s">
        <v>1440</v>
      </c>
      <c r="D66" s="366" t="s">
        <v>1439</v>
      </c>
      <c r="E66" s="386">
        <v>36</v>
      </c>
      <c r="F66" s="386">
        <v>576</v>
      </c>
    </row>
    <row r="67" spans="1:6" s="374" customFormat="1" ht="17.25" customHeight="1">
      <c r="A67" s="404"/>
      <c r="B67" s="390"/>
      <c r="C67" s="401" t="s">
        <v>1438</v>
      </c>
      <c r="D67" s="366" t="s">
        <v>1437</v>
      </c>
      <c r="E67" s="386">
        <v>124</v>
      </c>
      <c r="F67" s="386">
        <v>977</v>
      </c>
    </row>
    <row r="68" spans="1:6" s="374" customFormat="1" ht="17.25" customHeight="1">
      <c r="A68" s="404"/>
      <c r="B68" s="390"/>
      <c r="C68" s="401" t="s">
        <v>1436</v>
      </c>
      <c r="D68" s="366" t="s">
        <v>1435</v>
      </c>
      <c r="E68" s="386">
        <v>17</v>
      </c>
      <c r="F68" s="386">
        <v>215</v>
      </c>
    </row>
    <row r="69" spans="1:6" s="374" customFormat="1" ht="17.25" customHeight="1">
      <c r="A69" s="396" t="s">
        <v>70</v>
      </c>
      <c r="B69" s="395" t="s">
        <v>70</v>
      </c>
      <c r="C69" s="401" t="s">
        <v>1434</v>
      </c>
      <c r="D69" s="366" t="s">
        <v>1433</v>
      </c>
      <c r="E69" s="386">
        <v>10</v>
      </c>
      <c r="F69" s="386">
        <v>97</v>
      </c>
    </row>
    <row r="70" spans="1:6" s="392" customFormat="1" ht="17.25" customHeight="1">
      <c r="A70" s="403" t="s">
        <v>1432</v>
      </c>
      <c r="B70" s="1028" t="s">
        <v>1431</v>
      </c>
      <c r="C70" s="1029" t="s">
        <v>70</v>
      </c>
      <c r="D70" s="1029" t="s">
        <v>70</v>
      </c>
      <c r="E70" s="388">
        <v>587</v>
      </c>
      <c r="F70" s="388">
        <v>5235</v>
      </c>
    </row>
    <row r="71" spans="1:6" s="402" customFormat="1" ht="17.25" customHeight="1">
      <c r="A71" s="398" t="s">
        <v>70</v>
      </c>
      <c r="B71" s="391" t="s">
        <v>1430</v>
      </c>
      <c r="C71" s="1029" t="s">
        <v>422</v>
      </c>
      <c r="D71" s="1029"/>
      <c r="E71" s="388">
        <v>41</v>
      </c>
      <c r="F71" s="388">
        <v>652</v>
      </c>
    </row>
    <row r="72" spans="1:6" s="374" customFormat="1" ht="17.25" customHeight="1">
      <c r="A72" s="396"/>
      <c r="B72" s="395"/>
      <c r="C72" s="401" t="s">
        <v>1429</v>
      </c>
      <c r="D72" s="340" t="s">
        <v>955</v>
      </c>
      <c r="E72" s="386">
        <v>1</v>
      </c>
      <c r="F72" s="386">
        <v>19</v>
      </c>
    </row>
    <row r="73" spans="1:6" s="374" customFormat="1" ht="17.25" customHeight="1">
      <c r="A73" s="396" t="s">
        <v>70</v>
      </c>
      <c r="B73" s="395" t="s">
        <v>70</v>
      </c>
      <c r="C73" s="401" t="s">
        <v>1428</v>
      </c>
      <c r="D73" s="366" t="s">
        <v>1427</v>
      </c>
      <c r="E73" s="386">
        <v>2</v>
      </c>
      <c r="F73" s="386">
        <v>9</v>
      </c>
    </row>
    <row r="74" spans="1:6" s="374" customFormat="1" ht="17.25" customHeight="1">
      <c r="A74" s="396"/>
      <c r="B74" s="395"/>
      <c r="C74" s="401" t="s">
        <v>1426</v>
      </c>
      <c r="D74" s="366" t="s">
        <v>1425</v>
      </c>
      <c r="E74" s="386">
        <v>1</v>
      </c>
      <c r="F74" s="386">
        <v>6</v>
      </c>
    </row>
    <row r="75" spans="1:6" s="374" customFormat="1" ht="17.25" customHeight="1">
      <c r="A75" s="396" t="s">
        <v>70</v>
      </c>
      <c r="B75" s="395" t="s">
        <v>70</v>
      </c>
      <c r="C75" s="401" t="s">
        <v>1424</v>
      </c>
      <c r="D75" s="345" t="s">
        <v>1423</v>
      </c>
      <c r="E75" s="386">
        <v>3</v>
      </c>
      <c r="F75" s="386">
        <v>38</v>
      </c>
    </row>
    <row r="76" spans="1:6" s="374" customFormat="1" ht="17.25" customHeight="1">
      <c r="A76" s="396" t="s">
        <v>70</v>
      </c>
      <c r="B76" s="395" t="s">
        <v>70</v>
      </c>
      <c r="C76" s="401"/>
      <c r="D76" s="345" t="s">
        <v>1422</v>
      </c>
      <c r="E76" s="386"/>
      <c r="F76" s="386"/>
    </row>
    <row r="77" spans="1:6" s="375" customFormat="1" ht="17.25" customHeight="1">
      <c r="A77" s="396" t="s">
        <v>70</v>
      </c>
      <c r="B77" s="395" t="s">
        <v>70</v>
      </c>
      <c r="C77" s="401" t="s">
        <v>1421</v>
      </c>
      <c r="D77" s="366" t="s">
        <v>1420</v>
      </c>
      <c r="E77" s="386">
        <v>4</v>
      </c>
      <c r="F77" s="386">
        <v>88</v>
      </c>
    </row>
    <row r="78" spans="1:6" s="374" customFormat="1" ht="17.25" customHeight="1">
      <c r="A78" s="396" t="s">
        <v>70</v>
      </c>
      <c r="B78" s="395" t="s">
        <v>70</v>
      </c>
      <c r="C78" s="401" t="s">
        <v>1419</v>
      </c>
      <c r="D78" s="366" t="s">
        <v>1418</v>
      </c>
      <c r="E78" s="386" t="s">
        <v>513</v>
      </c>
      <c r="F78" s="386" t="s">
        <v>513</v>
      </c>
    </row>
    <row r="79" spans="1:6" s="374" customFormat="1" ht="17.25" customHeight="1">
      <c r="A79" s="396" t="s">
        <v>70</v>
      </c>
      <c r="B79" s="395" t="s">
        <v>70</v>
      </c>
      <c r="C79" s="401" t="s">
        <v>1417</v>
      </c>
      <c r="D79" s="366" t="s">
        <v>1416</v>
      </c>
      <c r="E79" s="386">
        <v>1</v>
      </c>
      <c r="F79" s="386">
        <v>5</v>
      </c>
    </row>
    <row r="80" spans="1:6" s="374" customFormat="1" ht="17.25" customHeight="1">
      <c r="A80" s="396" t="s">
        <v>70</v>
      </c>
      <c r="B80" s="399"/>
      <c r="C80" s="401" t="s">
        <v>1415</v>
      </c>
      <c r="D80" s="366" t="s">
        <v>1414</v>
      </c>
      <c r="E80" s="386">
        <v>14</v>
      </c>
      <c r="F80" s="386">
        <v>360</v>
      </c>
    </row>
    <row r="81" spans="1:6" s="374" customFormat="1" ht="17.25" customHeight="1">
      <c r="A81" s="396"/>
      <c r="B81" s="399"/>
      <c r="C81" s="401" t="s">
        <v>1413</v>
      </c>
      <c r="D81" s="366" t="s">
        <v>1412</v>
      </c>
      <c r="E81" s="386" t="s">
        <v>513</v>
      </c>
      <c r="F81" s="386" t="s">
        <v>513</v>
      </c>
    </row>
    <row r="82" spans="1:6" s="374" customFormat="1" ht="17.25" customHeight="1">
      <c r="A82" s="396" t="s">
        <v>70</v>
      </c>
      <c r="B82" s="395" t="s">
        <v>70</v>
      </c>
      <c r="C82" s="401" t="s">
        <v>1411</v>
      </c>
      <c r="D82" s="366" t="s">
        <v>1410</v>
      </c>
      <c r="E82" s="386">
        <v>15</v>
      </c>
      <c r="F82" s="386">
        <v>127</v>
      </c>
    </row>
    <row r="83" spans="1:6" s="400" customFormat="1" ht="17.25" customHeight="1">
      <c r="A83" s="398" t="s">
        <v>70</v>
      </c>
      <c r="B83" s="391" t="s">
        <v>1409</v>
      </c>
      <c r="C83" s="1028" t="s">
        <v>420</v>
      </c>
      <c r="D83" s="1029" t="s">
        <v>70</v>
      </c>
      <c r="E83" s="388">
        <v>10</v>
      </c>
      <c r="F83" s="388">
        <v>47</v>
      </c>
    </row>
    <row r="84" spans="1:6" s="374" customFormat="1" ht="17.25" customHeight="1">
      <c r="A84" s="396" t="s">
        <v>70</v>
      </c>
      <c r="B84" s="395" t="s">
        <v>70</v>
      </c>
      <c r="C84" s="366">
        <v>100</v>
      </c>
      <c r="D84" s="340" t="s">
        <v>955</v>
      </c>
      <c r="E84" s="386" t="s">
        <v>513</v>
      </c>
      <c r="F84" s="386" t="s">
        <v>513</v>
      </c>
    </row>
    <row r="85" spans="1:6" s="374" customFormat="1" ht="17.25" customHeight="1">
      <c r="A85" s="396"/>
      <c r="B85" s="395"/>
      <c r="C85" s="366">
        <v>101</v>
      </c>
      <c r="D85" s="366" t="s">
        <v>1408</v>
      </c>
      <c r="E85" s="386">
        <v>4</v>
      </c>
      <c r="F85" s="386">
        <v>22</v>
      </c>
    </row>
    <row r="86" spans="1:6" s="374" customFormat="1" ht="17.25" customHeight="1">
      <c r="A86" s="396" t="s">
        <v>70</v>
      </c>
      <c r="B86" s="395" t="s">
        <v>70</v>
      </c>
      <c r="C86" s="366">
        <v>102</v>
      </c>
      <c r="D86" s="366" t="s">
        <v>1407</v>
      </c>
      <c r="E86" s="386" t="s">
        <v>513</v>
      </c>
      <c r="F86" s="386" t="s">
        <v>513</v>
      </c>
    </row>
    <row r="87" spans="1:6" s="375" customFormat="1" ht="17.25" customHeight="1">
      <c r="A87" s="396" t="s">
        <v>70</v>
      </c>
      <c r="B87" s="395"/>
      <c r="C87" s="366">
        <v>103</v>
      </c>
      <c r="D87" s="366" t="s">
        <v>1406</v>
      </c>
      <c r="E87" s="386">
        <v>5</v>
      </c>
      <c r="F87" s="386">
        <v>23</v>
      </c>
    </row>
    <row r="88" spans="1:6" s="374" customFormat="1" ht="17.25" customHeight="1">
      <c r="A88" s="396" t="s">
        <v>70</v>
      </c>
      <c r="B88" s="395" t="s">
        <v>70</v>
      </c>
      <c r="C88" s="366">
        <v>104</v>
      </c>
      <c r="D88" s="366" t="s">
        <v>1405</v>
      </c>
      <c r="E88" s="386">
        <v>1</v>
      </c>
      <c r="F88" s="386">
        <v>2</v>
      </c>
    </row>
    <row r="89" spans="1:6" s="374" customFormat="1" ht="17.25" customHeight="1">
      <c r="A89" s="396" t="s">
        <v>70</v>
      </c>
      <c r="B89" s="399"/>
      <c r="C89" s="366">
        <v>105</v>
      </c>
      <c r="D89" s="366" t="s">
        <v>1404</v>
      </c>
      <c r="E89" s="386" t="s">
        <v>513</v>
      </c>
      <c r="F89" s="386" t="s">
        <v>513</v>
      </c>
    </row>
    <row r="90" spans="1:6" s="374" customFormat="1" ht="17.25" customHeight="1">
      <c r="A90" s="396"/>
      <c r="B90" s="399"/>
      <c r="C90" s="366">
        <v>106</v>
      </c>
      <c r="D90" s="366" t="s">
        <v>1403</v>
      </c>
      <c r="E90" s="386" t="s">
        <v>513</v>
      </c>
      <c r="F90" s="386" t="s">
        <v>513</v>
      </c>
    </row>
    <row r="91" spans="1:6" s="400" customFormat="1" ht="17.25" customHeight="1">
      <c r="A91" s="398" t="s">
        <v>70</v>
      </c>
      <c r="B91" s="391">
        <v>11</v>
      </c>
      <c r="C91" s="1030" t="s">
        <v>1402</v>
      </c>
      <c r="D91" s="1031" t="s">
        <v>70</v>
      </c>
      <c r="E91" s="388">
        <v>71</v>
      </c>
      <c r="F91" s="388">
        <v>525</v>
      </c>
    </row>
    <row r="92" spans="1:6" s="374" customFormat="1" ht="17.25" customHeight="1">
      <c r="A92" s="396" t="s">
        <v>70</v>
      </c>
      <c r="B92" s="395" t="s">
        <v>70</v>
      </c>
      <c r="C92" s="366" t="s">
        <v>1401</v>
      </c>
      <c r="D92" s="340" t="s">
        <v>955</v>
      </c>
      <c r="E92" s="386">
        <v>2</v>
      </c>
      <c r="F92" s="386">
        <v>3</v>
      </c>
    </row>
    <row r="93" spans="1:6" s="374" customFormat="1" ht="17.25" customHeight="1">
      <c r="A93" s="396" t="s">
        <v>70</v>
      </c>
      <c r="B93" s="395" t="s">
        <v>70</v>
      </c>
      <c r="C93" s="366" t="s">
        <v>1400</v>
      </c>
      <c r="D93" s="340" t="s">
        <v>1399</v>
      </c>
      <c r="E93" s="386" t="s">
        <v>513</v>
      </c>
      <c r="F93" s="386" t="s">
        <v>513</v>
      </c>
    </row>
    <row r="94" spans="1:6" s="375" customFormat="1" ht="17.25" customHeight="1">
      <c r="A94" s="396" t="s">
        <v>70</v>
      </c>
      <c r="B94" s="395" t="s">
        <v>70</v>
      </c>
      <c r="C94" s="366"/>
      <c r="D94" s="366" t="s">
        <v>1398</v>
      </c>
      <c r="E94" s="386"/>
      <c r="F94" s="386"/>
    </row>
    <row r="95" spans="1:6" s="374" customFormat="1" ht="17.25" customHeight="1">
      <c r="A95" s="396" t="s">
        <v>70</v>
      </c>
      <c r="B95" s="395" t="s">
        <v>70</v>
      </c>
      <c r="C95" s="366" t="s">
        <v>1397</v>
      </c>
      <c r="D95" s="366" t="s">
        <v>1396</v>
      </c>
      <c r="E95" s="386" t="s">
        <v>513</v>
      </c>
      <c r="F95" s="386" t="s">
        <v>513</v>
      </c>
    </row>
    <row r="96" spans="1:6" s="374" customFormat="1" ht="17.25" customHeight="1">
      <c r="A96" s="396" t="s">
        <v>70</v>
      </c>
      <c r="B96" s="395" t="s">
        <v>70</v>
      </c>
      <c r="C96" s="366" t="s">
        <v>1395</v>
      </c>
      <c r="D96" s="366" t="s">
        <v>1394</v>
      </c>
      <c r="E96" s="386" t="s">
        <v>513</v>
      </c>
      <c r="F96" s="386" t="s">
        <v>513</v>
      </c>
    </row>
    <row r="97" spans="1:6" s="374" customFormat="1" ht="17.25" customHeight="1">
      <c r="A97" s="396" t="s">
        <v>70</v>
      </c>
      <c r="B97" s="395" t="s">
        <v>70</v>
      </c>
      <c r="C97" s="366" t="s">
        <v>1393</v>
      </c>
      <c r="D97" s="366" t="s">
        <v>1392</v>
      </c>
      <c r="E97" s="386">
        <v>2</v>
      </c>
      <c r="F97" s="386">
        <v>24</v>
      </c>
    </row>
    <row r="98" spans="1:6" s="374" customFormat="1" ht="17.25" customHeight="1">
      <c r="A98" s="396"/>
      <c r="B98" s="395"/>
      <c r="C98" s="366" t="s">
        <v>1391</v>
      </c>
      <c r="D98" s="340" t="s">
        <v>1390</v>
      </c>
      <c r="E98" s="386">
        <v>3</v>
      </c>
      <c r="F98" s="386">
        <v>12</v>
      </c>
    </row>
    <row r="99" spans="1:6" s="375" customFormat="1" ht="17.25" customHeight="1">
      <c r="A99" s="396" t="s">
        <v>70</v>
      </c>
      <c r="B99" s="395" t="s">
        <v>70</v>
      </c>
      <c r="C99" s="366">
        <v>116</v>
      </c>
      <c r="D99" s="340" t="s">
        <v>1389</v>
      </c>
      <c r="E99" s="386">
        <v>35</v>
      </c>
      <c r="F99" s="386">
        <v>289</v>
      </c>
    </row>
    <row r="100" spans="1:6" s="374" customFormat="1" ht="17.25" customHeight="1">
      <c r="A100" s="396" t="s">
        <v>70</v>
      </c>
      <c r="B100" s="395" t="s">
        <v>70</v>
      </c>
      <c r="C100" s="366">
        <v>117</v>
      </c>
      <c r="D100" s="340" t="s">
        <v>1388</v>
      </c>
      <c r="E100" s="386" t="s">
        <v>513</v>
      </c>
      <c r="F100" s="386" t="s">
        <v>513</v>
      </c>
    </row>
    <row r="101" spans="1:6" s="374" customFormat="1" ht="17.25" customHeight="1">
      <c r="A101" s="396" t="s">
        <v>70</v>
      </c>
      <c r="B101" s="399"/>
      <c r="C101" s="366" t="s">
        <v>1387</v>
      </c>
      <c r="D101" s="366" t="s">
        <v>1386</v>
      </c>
      <c r="E101" s="386">
        <v>12</v>
      </c>
      <c r="F101" s="386">
        <v>152</v>
      </c>
    </row>
    <row r="102" spans="1:6" s="374" customFormat="1" ht="17.25" customHeight="1">
      <c r="A102" s="396"/>
      <c r="B102" s="399"/>
      <c r="C102" s="366" t="s">
        <v>1385</v>
      </c>
      <c r="D102" s="366" t="s">
        <v>1384</v>
      </c>
      <c r="E102" s="386">
        <v>17</v>
      </c>
      <c r="F102" s="386">
        <v>45</v>
      </c>
    </row>
    <row r="103" spans="1:6" s="400" customFormat="1" ht="17.25" customHeight="1">
      <c r="A103" s="398" t="s">
        <v>70</v>
      </c>
      <c r="B103" s="391">
        <v>12</v>
      </c>
      <c r="C103" s="1028" t="s">
        <v>1383</v>
      </c>
      <c r="D103" s="1029" t="s">
        <v>70</v>
      </c>
      <c r="E103" s="388">
        <v>5</v>
      </c>
      <c r="F103" s="388">
        <v>40</v>
      </c>
    </row>
    <row r="104" spans="1:6" s="375" customFormat="1" ht="17.25" customHeight="1">
      <c r="A104" s="396"/>
      <c r="B104" s="395"/>
      <c r="C104" s="366" t="s">
        <v>1382</v>
      </c>
      <c r="D104" s="340" t="s">
        <v>955</v>
      </c>
      <c r="E104" s="386" t="s">
        <v>513</v>
      </c>
      <c r="F104" s="386" t="s">
        <v>513</v>
      </c>
    </row>
    <row r="105" spans="1:6" s="374" customFormat="1" ht="17.25" customHeight="1">
      <c r="A105" s="396" t="s">
        <v>70</v>
      </c>
      <c r="B105" s="395" t="s">
        <v>70</v>
      </c>
      <c r="C105" s="366" t="s">
        <v>1381</v>
      </c>
      <c r="D105" s="340" t="s">
        <v>1380</v>
      </c>
      <c r="E105" s="386" t="s">
        <v>513</v>
      </c>
      <c r="F105" s="386" t="s">
        <v>513</v>
      </c>
    </row>
    <row r="106" spans="1:6" s="374" customFormat="1" ht="17.25" customHeight="1">
      <c r="A106" s="396"/>
      <c r="B106" s="395"/>
      <c r="C106" s="366" t="s">
        <v>1379</v>
      </c>
      <c r="D106" s="340" t="s">
        <v>1378</v>
      </c>
      <c r="E106" s="386">
        <v>1</v>
      </c>
      <c r="F106" s="386">
        <v>12</v>
      </c>
    </row>
    <row r="107" spans="1:6" s="374" customFormat="1" ht="17.25" customHeight="1">
      <c r="A107" s="396" t="s">
        <v>70</v>
      </c>
      <c r="B107" s="395" t="s">
        <v>70</v>
      </c>
      <c r="C107" s="366" t="s">
        <v>1377</v>
      </c>
      <c r="D107" s="340" t="s">
        <v>1376</v>
      </c>
      <c r="E107" s="386">
        <v>1</v>
      </c>
      <c r="F107" s="386">
        <v>1</v>
      </c>
    </row>
    <row r="108" spans="1:6" s="374" customFormat="1" ht="17.25" customHeight="1">
      <c r="A108" s="396"/>
      <c r="B108" s="399"/>
      <c r="C108" s="366" t="s">
        <v>1375</v>
      </c>
      <c r="D108" s="340" t="s">
        <v>1374</v>
      </c>
      <c r="E108" s="386">
        <v>3</v>
      </c>
      <c r="F108" s="386">
        <v>27</v>
      </c>
    </row>
    <row r="109" spans="1:6" s="374" customFormat="1" ht="17.25" customHeight="1">
      <c r="A109" s="396" t="s">
        <v>70</v>
      </c>
      <c r="B109" s="395" t="s">
        <v>70</v>
      </c>
      <c r="C109" s="366"/>
      <c r="D109" s="345" t="s">
        <v>1373</v>
      </c>
      <c r="E109" s="386"/>
      <c r="F109" s="386"/>
    </row>
    <row r="110" spans="1:6" s="374" customFormat="1" ht="17.25" customHeight="1">
      <c r="A110" s="398" t="s">
        <v>70</v>
      </c>
      <c r="B110" s="391">
        <v>13</v>
      </c>
      <c r="C110" s="1028" t="s">
        <v>416</v>
      </c>
      <c r="D110" s="1028"/>
      <c r="E110" s="388">
        <v>23</v>
      </c>
      <c r="F110" s="388">
        <v>80</v>
      </c>
    </row>
    <row r="111" spans="1:6" s="375" customFormat="1" ht="17.25" customHeight="1">
      <c r="A111" s="377"/>
      <c r="B111" s="397"/>
      <c r="C111" s="366" t="s">
        <v>1372</v>
      </c>
      <c r="D111" s="340" t="s">
        <v>955</v>
      </c>
      <c r="E111" s="376">
        <v>1</v>
      </c>
      <c r="F111" s="376">
        <v>5</v>
      </c>
    </row>
    <row r="112" spans="1:6" s="374" customFormat="1" ht="17.25" customHeight="1">
      <c r="A112" s="396" t="s">
        <v>70</v>
      </c>
      <c r="B112" s="395" t="s">
        <v>70</v>
      </c>
      <c r="C112" s="366" t="s">
        <v>1371</v>
      </c>
      <c r="D112" s="378" t="s">
        <v>1370</v>
      </c>
      <c r="E112" s="386">
        <v>9</v>
      </c>
      <c r="F112" s="386">
        <v>41</v>
      </c>
    </row>
    <row r="113" spans="1:6" s="374" customFormat="1" ht="17.25" customHeight="1">
      <c r="A113" s="396" t="s">
        <v>70</v>
      </c>
      <c r="B113" s="395" t="s">
        <v>70</v>
      </c>
      <c r="C113" s="366" t="s">
        <v>1369</v>
      </c>
      <c r="D113" s="340" t="s">
        <v>1368</v>
      </c>
      <c r="E113" s="386">
        <v>1</v>
      </c>
      <c r="F113" s="386">
        <v>2</v>
      </c>
    </row>
    <row r="114" spans="1:6" s="374" customFormat="1" ht="17.25" customHeight="1">
      <c r="A114" s="396" t="s">
        <v>70</v>
      </c>
      <c r="B114" s="395" t="s">
        <v>70</v>
      </c>
      <c r="C114" s="366" t="s">
        <v>1367</v>
      </c>
      <c r="D114" s="340" t="s">
        <v>1366</v>
      </c>
      <c r="E114" s="386">
        <v>11</v>
      </c>
      <c r="F114" s="386">
        <v>30</v>
      </c>
    </row>
    <row r="115" spans="1:6" s="374" customFormat="1" ht="17.25" customHeight="1">
      <c r="A115" s="394"/>
      <c r="B115" s="393"/>
      <c r="C115" s="366" t="s">
        <v>1365</v>
      </c>
      <c r="D115" s="340" t="s">
        <v>1364</v>
      </c>
      <c r="E115" s="376">
        <v>1</v>
      </c>
      <c r="F115" s="376">
        <v>2</v>
      </c>
    </row>
    <row r="116" spans="1:6" s="392" customFormat="1" ht="17.25" customHeight="1">
      <c r="A116" s="387" t="s">
        <v>70</v>
      </c>
      <c r="B116" s="391" t="s">
        <v>1363</v>
      </c>
      <c r="C116" s="1028" t="s">
        <v>415</v>
      </c>
      <c r="D116" s="1029" t="s">
        <v>70</v>
      </c>
      <c r="E116" s="388">
        <v>12</v>
      </c>
      <c r="F116" s="388">
        <v>83</v>
      </c>
    </row>
    <row r="117" spans="1:6" s="374" customFormat="1" ht="17.25" customHeight="1">
      <c r="A117" s="387" t="s">
        <v>70</v>
      </c>
      <c r="B117" s="366" t="s">
        <v>70</v>
      </c>
      <c r="C117" s="366" t="s">
        <v>1362</v>
      </c>
      <c r="D117" s="340" t="s">
        <v>955</v>
      </c>
      <c r="E117" s="386" t="s">
        <v>513</v>
      </c>
      <c r="F117" s="386" t="s">
        <v>513</v>
      </c>
    </row>
    <row r="118" spans="1:6" s="374" customFormat="1" ht="17.25" customHeight="1">
      <c r="A118" s="387" t="s">
        <v>70</v>
      </c>
      <c r="B118" s="366" t="s">
        <v>70</v>
      </c>
      <c r="C118" s="366" t="s">
        <v>1361</v>
      </c>
      <c r="D118" s="340" t="s">
        <v>1360</v>
      </c>
      <c r="E118" s="386" t="s">
        <v>513</v>
      </c>
      <c r="F118" s="386" t="s">
        <v>513</v>
      </c>
    </row>
    <row r="119" spans="1:6" s="374" customFormat="1" ht="17.25" customHeight="1">
      <c r="A119" s="387" t="s">
        <v>70</v>
      </c>
      <c r="B119" s="366" t="s">
        <v>70</v>
      </c>
      <c r="C119" s="366" t="s">
        <v>1359</v>
      </c>
      <c r="D119" s="340" t="s">
        <v>1358</v>
      </c>
      <c r="E119" s="386" t="s">
        <v>513</v>
      </c>
      <c r="F119" s="386" t="s">
        <v>513</v>
      </c>
    </row>
    <row r="120" spans="1:6" s="374" customFormat="1" ht="17.25" customHeight="1">
      <c r="A120" s="387" t="s">
        <v>70</v>
      </c>
      <c r="B120" s="366" t="s">
        <v>70</v>
      </c>
      <c r="C120" s="366" t="s">
        <v>1357</v>
      </c>
      <c r="D120" s="340" t="s">
        <v>1356</v>
      </c>
      <c r="E120" s="386">
        <v>2</v>
      </c>
      <c r="F120" s="386">
        <v>23</v>
      </c>
    </row>
    <row r="121" spans="1:6" s="374" customFormat="1" ht="17.25" customHeight="1">
      <c r="A121" s="387" t="s">
        <v>70</v>
      </c>
      <c r="B121" s="390"/>
      <c r="C121" s="366" t="s">
        <v>1355</v>
      </c>
      <c r="D121" s="340" t="s">
        <v>1354</v>
      </c>
      <c r="E121" s="386">
        <v>1</v>
      </c>
      <c r="F121" s="386">
        <v>1</v>
      </c>
    </row>
    <row r="122" spans="1:6" s="374" customFormat="1" ht="17.25" customHeight="1">
      <c r="A122" s="387" t="s">
        <v>70</v>
      </c>
      <c r="B122" s="366" t="s">
        <v>70</v>
      </c>
      <c r="C122" s="366" t="s">
        <v>1353</v>
      </c>
      <c r="D122" s="340" t="s">
        <v>1352</v>
      </c>
      <c r="E122" s="386">
        <v>7</v>
      </c>
      <c r="F122" s="386">
        <v>54</v>
      </c>
    </row>
    <row r="123" spans="1:6" s="374" customFormat="1" ht="17.25" customHeight="1">
      <c r="A123" s="387" t="s">
        <v>70</v>
      </c>
      <c r="B123" s="366" t="s">
        <v>70</v>
      </c>
      <c r="C123" s="366" t="s">
        <v>1351</v>
      </c>
      <c r="D123" s="340" t="s">
        <v>1350</v>
      </c>
      <c r="E123" s="386">
        <v>2</v>
      </c>
      <c r="F123" s="386">
        <v>5</v>
      </c>
    </row>
    <row r="124" spans="1:6" s="374" customFormat="1" ht="17.25" customHeight="1">
      <c r="A124" s="387" t="s">
        <v>70</v>
      </c>
      <c r="B124" s="366" t="s">
        <v>70</v>
      </c>
      <c r="C124" s="366"/>
      <c r="D124" s="366" t="s">
        <v>1349</v>
      </c>
      <c r="E124" s="386"/>
      <c r="F124" s="386"/>
    </row>
    <row r="125" spans="1:6" s="375" customFormat="1" ht="17.25" customHeight="1">
      <c r="A125" s="387" t="s">
        <v>70</v>
      </c>
      <c r="B125" s="391">
        <v>15</v>
      </c>
      <c r="C125" s="1028" t="s">
        <v>1348</v>
      </c>
      <c r="D125" s="1029" t="s">
        <v>70</v>
      </c>
      <c r="E125" s="388">
        <v>119</v>
      </c>
      <c r="F125" s="388">
        <v>742</v>
      </c>
    </row>
    <row r="126" spans="1:6" s="374" customFormat="1" ht="17.25" customHeight="1">
      <c r="A126" s="387" t="s">
        <v>70</v>
      </c>
      <c r="B126" s="366" t="s">
        <v>70</v>
      </c>
      <c r="C126" s="366" t="s">
        <v>1347</v>
      </c>
      <c r="D126" s="340" t="s">
        <v>955</v>
      </c>
      <c r="E126" s="386">
        <v>1</v>
      </c>
      <c r="F126" s="386">
        <v>20</v>
      </c>
    </row>
    <row r="127" spans="1:6" s="374" customFormat="1" ht="17.25" customHeight="1">
      <c r="A127" s="387" t="s">
        <v>70</v>
      </c>
      <c r="B127" s="366" t="s">
        <v>70</v>
      </c>
      <c r="C127" s="366" t="s">
        <v>1346</v>
      </c>
      <c r="D127" s="340" t="s">
        <v>1345</v>
      </c>
      <c r="E127" s="386">
        <v>97</v>
      </c>
      <c r="F127" s="386">
        <v>565</v>
      </c>
    </row>
    <row r="128" spans="1:6" s="374" customFormat="1" ht="17.25" customHeight="1">
      <c r="A128" s="387"/>
      <c r="B128" s="366"/>
      <c r="C128" s="366" t="s">
        <v>1344</v>
      </c>
      <c r="D128" s="340" t="s">
        <v>1343</v>
      </c>
      <c r="E128" s="386">
        <v>10</v>
      </c>
      <c r="F128" s="386">
        <v>120</v>
      </c>
    </row>
    <row r="129" spans="1:6" s="374" customFormat="1" ht="17.25" customHeight="1">
      <c r="A129" s="387" t="s">
        <v>70</v>
      </c>
      <c r="B129" s="390"/>
      <c r="C129" s="366" t="s">
        <v>1342</v>
      </c>
      <c r="D129" s="340" t="s">
        <v>1341</v>
      </c>
      <c r="E129" s="386">
        <v>10</v>
      </c>
      <c r="F129" s="386">
        <v>35</v>
      </c>
    </row>
    <row r="130" spans="1:6" s="374" customFormat="1" ht="17.25" customHeight="1">
      <c r="A130" s="387" t="s">
        <v>70</v>
      </c>
      <c r="B130" s="366" t="s">
        <v>70</v>
      </c>
      <c r="C130" s="366" t="s">
        <v>1340</v>
      </c>
      <c r="D130" s="340" t="s">
        <v>1339</v>
      </c>
      <c r="E130" s="386">
        <v>1</v>
      </c>
      <c r="F130" s="386">
        <v>2</v>
      </c>
    </row>
    <row r="131" spans="1:6" s="375" customFormat="1" ht="17.25" customHeight="1">
      <c r="A131" s="387" t="s">
        <v>70</v>
      </c>
      <c r="B131" s="391">
        <v>16</v>
      </c>
      <c r="C131" s="1028" t="s">
        <v>413</v>
      </c>
      <c r="D131" s="1029" t="s">
        <v>70</v>
      </c>
      <c r="E131" s="388">
        <v>21</v>
      </c>
      <c r="F131" s="388">
        <v>344</v>
      </c>
    </row>
    <row r="132" spans="1:6" s="374" customFormat="1" ht="17.25" customHeight="1">
      <c r="A132" s="387" t="s">
        <v>70</v>
      </c>
      <c r="B132" s="366" t="s">
        <v>70</v>
      </c>
      <c r="C132" s="366">
        <v>160</v>
      </c>
      <c r="D132" s="340" t="s">
        <v>955</v>
      </c>
      <c r="E132" s="386">
        <v>2</v>
      </c>
      <c r="F132" s="386">
        <v>22</v>
      </c>
    </row>
    <row r="133" spans="1:6" s="374" customFormat="1" ht="17.25" customHeight="1">
      <c r="A133" s="387" t="s">
        <v>70</v>
      </c>
      <c r="B133" s="366" t="s">
        <v>70</v>
      </c>
      <c r="C133" s="366">
        <v>161</v>
      </c>
      <c r="D133" s="366" t="s">
        <v>1338</v>
      </c>
      <c r="E133" s="386" t="s">
        <v>513</v>
      </c>
      <c r="F133" s="386" t="s">
        <v>513</v>
      </c>
    </row>
    <row r="134" spans="1:6" s="374" customFormat="1" ht="17.25" customHeight="1">
      <c r="A134" s="387" t="s">
        <v>70</v>
      </c>
      <c r="B134" s="390"/>
      <c r="C134" s="366">
        <v>162</v>
      </c>
      <c r="D134" s="366" t="s">
        <v>1337</v>
      </c>
      <c r="E134" s="386">
        <v>3</v>
      </c>
      <c r="F134" s="386">
        <v>26</v>
      </c>
    </row>
    <row r="135" spans="1:6" s="374" customFormat="1" ht="17.25" customHeight="1">
      <c r="A135" s="387" t="s">
        <v>70</v>
      </c>
      <c r="B135" s="366" t="s">
        <v>70</v>
      </c>
      <c r="C135" s="366">
        <v>163</v>
      </c>
      <c r="D135" s="366" t="s">
        <v>1336</v>
      </c>
      <c r="E135" s="386">
        <v>1</v>
      </c>
      <c r="F135" s="386">
        <v>2</v>
      </c>
    </row>
    <row r="136" spans="1:6" s="374" customFormat="1" ht="17.25" customHeight="1">
      <c r="A136" s="387" t="s">
        <v>70</v>
      </c>
      <c r="B136" s="366" t="s">
        <v>70</v>
      </c>
      <c r="C136" s="366">
        <v>164</v>
      </c>
      <c r="D136" s="345" t="s">
        <v>1335</v>
      </c>
      <c r="E136" s="386">
        <v>3</v>
      </c>
      <c r="F136" s="386">
        <v>35</v>
      </c>
    </row>
    <row r="137" spans="1:6" s="374" customFormat="1" ht="17.25" customHeight="1">
      <c r="A137" s="387" t="s">
        <v>70</v>
      </c>
      <c r="B137" s="366"/>
      <c r="C137" s="366"/>
      <c r="D137" s="345" t="s">
        <v>1334</v>
      </c>
      <c r="E137" s="386"/>
      <c r="F137" s="386"/>
    </row>
    <row r="138" spans="1:6" s="375" customFormat="1" ht="17.25" customHeight="1">
      <c r="A138" s="387" t="s">
        <v>70</v>
      </c>
      <c r="B138" s="366"/>
      <c r="C138" s="366">
        <v>165</v>
      </c>
      <c r="D138" s="340" t="s">
        <v>1333</v>
      </c>
      <c r="E138" s="386">
        <v>1</v>
      </c>
      <c r="F138" s="386">
        <v>85</v>
      </c>
    </row>
    <row r="139" spans="1:6" s="374" customFormat="1" ht="17.25" customHeight="1">
      <c r="A139" s="387" t="s">
        <v>70</v>
      </c>
      <c r="B139" s="366" t="s">
        <v>70</v>
      </c>
      <c r="C139" s="366">
        <v>166</v>
      </c>
      <c r="D139" s="345" t="s">
        <v>1332</v>
      </c>
      <c r="E139" s="386">
        <v>9</v>
      </c>
      <c r="F139" s="386">
        <v>147</v>
      </c>
    </row>
    <row r="140" spans="1:6" s="374" customFormat="1" ht="17.25" customHeight="1">
      <c r="A140" s="387"/>
      <c r="B140" s="366"/>
      <c r="C140" s="366"/>
      <c r="D140" s="345" t="s">
        <v>1331</v>
      </c>
      <c r="E140" s="386"/>
      <c r="F140" s="386"/>
    </row>
    <row r="141" spans="1:6" s="374" customFormat="1" ht="17.25" customHeight="1">
      <c r="A141" s="387" t="s">
        <v>70</v>
      </c>
      <c r="B141" s="366" t="s">
        <v>70</v>
      </c>
      <c r="C141" s="366">
        <v>169</v>
      </c>
      <c r="D141" s="366" t="s">
        <v>1330</v>
      </c>
      <c r="E141" s="386">
        <v>2</v>
      </c>
      <c r="F141" s="386">
        <v>27</v>
      </c>
    </row>
    <row r="142" spans="1:6" s="374" customFormat="1" ht="17.25" customHeight="1">
      <c r="A142" s="387" t="s">
        <v>70</v>
      </c>
      <c r="B142" s="389">
        <v>17</v>
      </c>
      <c r="C142" s="1028" t="s">
        <v>412</v>
      </c>
      <c r="D142" s="1029" t="s">
        <v>70</v>
      </c>
      <c r="E142" s="388" t="s">
        <v>513</v>
      </c>
      <c r="F142" s="388" t="s">
        <v>513</v>
      </c>
    </row>
    <row r="143" spans="1:6" s="375" customFormat="1" ht="17.25" customHeight="1">
      <c r="A143" s="387"/>
      <c r="B143" s="366"/>
      <c r="C143" s="366">
        <v>170</v>
      </c>
      <c r="D143" s="340" t="s">
        <v>955</v>
      </c>
      <c r="E143" s="386" t="s">
        <v>513</v>
      </c>
      <c r="F143" s="386" t="s">
        <v>513</v>
      </c>
    </row>
    <row r="144" spans="1:6" s="374" customFormat="1" ht="17.25" customHeight="1">
      <c r="A144" s="387" t="s">
        <v>70</v>
      </c>
      <c r="B144" s="366" t="s">
        <v>70</v>
      </c>
      <c r="C144" s="366">
        <v>171</v>
      </c>
      <c r="D144" s="366" t="s">
        <v>1329</v>
      </c>
      <c r="E144" s="386" t="s">
        <v>513</v>
      </c>
      <c r="F144" s="386" t="s">
        <v>513</v>
      </c>
    </row>
    <row r="145" spans="1:6" s="374" customFormat="1" ht="17.25" customHeight="1">
      <c r="A145" s="387" t="s">
        <v>70</v>
      </c>
      <c r="B145" s="390"/>
      <c r="C145" s="366">
        <v>172</v>
      </c>
      <c r="D145" s="345" t="s">
        <v>1328</v>
      </c>
      <c r="E145" s="386" t="s">
        <v>513</v>
      </c>
      <c r="F145" s="386" t="s">
        <v>513</v>
      </c>
    </row>
    <row r="146" spans="1:6" s="374" customFormat="1" ht="17.25" customHeight="1">
      <c r="A146" s="387" t="s">
        <v>70</v>
      </c>
      <c r="B146" s="366" t="s">
        <v>70</v>
      </c>
      <c r="C146" s="366"/>
      <c r="D146" s="345" t="s">
        <v>1327</v>
      </c>
      <c r="E146" s="386"/>
      <c r="F146" s="386"/>
    </row>
    <row r="147" spans="1:6" s="374" customFormat="1" ht="17.25" customHeight="1">
      <c r="A147" s="387" t="s">
        <v>70</v>
      </c>
      <c r="B147" s="366" t="s">
        <v>70</v>
      </c>
      <c r="C147" s="366">
        <v>173</v>
      </c>
      <c r="D147" s="366" t="s">
        <v>1326</v>
      </c>
      <c r="E147" s="386" t="s">
        <v>513</v>
      </c>
      <c r="F147" s="386" t="s">
        <v>513</v>
      </c>
    </row>
    <row r="148" spans="1:6" s="374" customFormat="1" ht="17.25" customHeight="1">
      <c r="A148" s="387"/>
      <c r="B148" s="366"/>
      <c r="C148" s="366">
        <v>174</v>
      </c>
      <c r="D148" s="366" t="s">
        <v>1325</v>
      </c>
      <c r="E148" s="386" t="s">
        <v>513</v>
      </c>
      <c r="F148" s="386" t="s">
        <v>513</v>
      </c>
    </row>
    <row r="149" spans="1:6" s="374" customFormat="1" ht="17.25" customHeight="1">
      <c r="A149" s="387" t="s">
        <v>70</v>
      </c>
      <c r="B149" s="366" t="s">
        <v>70</v>
      </c>
      <c r="C149" s="366">
        <v>179</v>
      </c>
      <c r="D149" s="345" t="s">
        <v>1324</v>
      </c>
      <c r="E149" s="386" t="s">
        <v>513</v>
      </c>
      <c r="F149" s="386" t="s">
        <v>513</v>
      </c>
    </row>
    <row r="150" spans="1:6" s="374" customFormat="1" ht="17.25" customHeight="1">
      <c r="A150" s="387" t="s">
        <v>70</v>
      </c>
      <c r="B150" s="389">
        <v>18</v>
      </c>
      <c r="C150" s="1030" t="s">
        <v>1323</v>
      </c>
      <c r="D150" s="1031" t="s">
        <v>70</v>
      </c>
      <c r="E150" s="388">
        <v>12</v>
      </c>
      <c r="F150" s="388">
        <v>86</v>
      </c>
    </row>
    <row r="151" spans="1:6" s="374" customFormat="1" ht="17.25" customHeight="1">
      <c r="A151" s="387" t="s">
        <v>70</v>
      </c>
      <c r="B151" s="366" t="s">
        <v>70</v>
      </c>
      <c r="C151" s="366">
        <v>180</v>
      </c>
      <c r="D151" s="340" t="s">
        <v>955</v>
      </c>
      <c r="E151" s="386" t="s">
        <v>513</v>
      </c>
      <c r="F151" s="386" t="s">
        <v>513</v>
      </c>
    </row>
    <row r="152" spans="1:6" s="374" customFormat="1" ht="17.25" customHeight="1">
      <c r="A152" s="387"/>
      <c r="B152" s="366"/>
      <c r="C152" s="366">
        <v>181</v>
      </c>
      <c r="D152" s="345" t="s">
        <v>1322</v>
      </c>
      <c r="E152" s="386">
        <v>1</v>
      </c>
      <c r="F152" s="386">
        <v>2</v>
      </c>
    </row>
    <row r="153" spans="1:6" s="375" customFormat="1" ht="17.25" customHeight="1">
      <c r="A153" s="357" t="s">
        <v>70</v>
      </c>
      <c r="B153" s="346"/>
      <c r="C153" s="346"/>
      <c r="D153" s="345" t="s">
        <v>1321</v>
      </c>
      <c r="E153" s="385"/>
      <c r="F153" s="385"/>
    </row>
    <row r="154" spans="1:6" s="374" customFormat="1" ht="17.25" customHeight="1">
      <c r="A154" s="357"/>
      <c r="B154" s="346"/>
      <c r="C154" s="366">
        <v>182</v>
      </c>
      <c r="D154" s="345" t="s">
        <v>1320</v>
      </c>
      <c r="E154" s="339">
        <v>1</v>
      </c>
      <c r="F154" s="339">
        <v>3</v>
      </c>
    </row>
    <row r="155" spans="1:6" s="374" customFormat="1" ht="17.25" customHeight="1">
      <c r="A155" s="357" t="s">
        <v>70</v>
      </c>
      <c r="B155" s="345" t="s">
        <v>70</v>
      </c>
      <c r="C155" s="345"/>
      <c r="D155" s="345" t="s">
        <v>1319</v>
      </c>
      <c r="E155" s="339"/>
      <c r="F155" s="339"/>
    </row>
    <row r="156" spans="1:6" s="374" customFormat="1" ht="17.25" customHeight="1">
      <c r="A156" s="357"/>
      <c r="B156" s="345"/>
      <c r="C156" s="345">
        <v>183</v>
      </c>
      <c r="D156" s="345" t="s">
        <v>1318</v>
      </c>
      <c r="E156" s="339">
        <v>1</v>
      </c>
      <c r="F156" s="339">
        <v>4</v>
      </c>
    </row>
    <row r="157" spans="1:6" s="374" customFormat="1" ht="17.25" customHeight="1">
      <c r="A157" s="357" t="s">
        <v>70</v>
      </c>
      <c r="B157" s="345" t="s">
        <v>70</v>
      </c>
      <c r="C157" s="345">
        <v>184</v>
      </c>
      <c r="D157" s="366" t="s">
        <v>1317</v>
      </c>
      <c r="E157" s="339" t="s">
        <v>513</v>
      </c>
      <c r="F157" s="339" t="s">
        <v>513</v>
      </c>
    </row>
    <row r="158" spans="1:6" s="374" customFormat="1" ht="17.25" customHeight="1">
      <c r="A158" s="357"/>
      <c r="B158" s="345"/>
      <c r="C158" s="345">
        <v>185</v>
      </c>
      <c r="D158" s="345" t="s">
        <v>1316</v>
      </c>
      <c r="E158" s="339">
        <v>1</v>
      </c>
      <c r="F158" s="339">
        <v>2</v>
      </c>
    </row>
    <row r="159" spans="1:6" s="374" customFormat="1" ht="17.25" customHeight="1">
      <c r="A159" s="357" t="s">
        <v>70</v>
      </c>
      <c r="B159" s="345" t="s">
        <v>70</v>
      </c>
      <c r="C159" s="345"/>
      <c r="D159" s="345" t="s">
        <v>1315</v>
      </c>
      <c r="E159" s="339"/>
      <c r="F159" s="339"/>
    </row>
    <row r="160" spans="1:6" s="374" customFormat="1" ht="17.25" customHeight="1">
      <c r="A160" s="357" t="s">
        <v>70</v>
      </c>
      <c r="B160" s="345" t="s">
        <v>70</v>
      </c>
      <c r="C160" s="345">
        <v>189</v>
      </c>
      <c r="D160" s="345" t="s">
        <v>1314</v>
      </c>
      <c r="E160" s="339">
        <v>8</v>
      </c>
      <c r="F160" s="339">
        <v>75</v>
      </c>
    </row>
    <row r="161" spans="1:6" s="374" customFormat="1" ht="17.25" customHeight="1">
      <c r="A161" s="357"/>
      <c r="B161" s="349">
        <v>19</v>
      </c>
      <c r="C161" s="1030" t="s">
        <v>1313</v>
      </c>
      <c r="D161" s="1031" t="s">
        <v>70</v>
      </c>
      <c r="E161" s="347">
        <v>3</v>
      </c>
      <c r="F161" s="347">
        <v>5</v>
      </c>
    </row>
    <row r="162" spans="1:6" s="374" customFormat="1" ht="17.25" customHeight="1">
      <c r="A162" s="357" t="s">
        <v>70</v>
      </c>
      <c r="B162" s="345" t="s">
        <v>70</v>
      </c>
      <c r="C162" s="345">
        <v>190</v>
      </c>
      <c r="D162" s="340" t="s">
        <v>955</v>
      </c>
      <c r="E162" s="339" t="s">
        <v>513</v>
      </c>
      <c r="F162" s="339" t="s">
        <v>513</v>
      </c>
    </row>
    <row r="163" spans="1:6" s="375" customFormat="1" ht="17.25" customHeight="1">
      <c r="A163" s="357"/>
      <c r="B163" s="345"/>
      <c r="C163" s="345">
        <v>191</v>
      </c>
      <c r="D163" s="345" t="s">
        <v>1312</v>
      </c>
      <c r="E163" s="339" t="s">
        <v>513</v>
      </c>
      <c r="F163" s="339" t="s">
        <v>513</v>
      </c>
    </row>
    <row r="164" spans="1:6" s="374" customFormat="1" ht="17.25" customHeight="1">
      <c r="A164" s="357" t="s">
        <v>70</v>
      </c>
      <c r="B164" s="345" t="s">
        <v>70</v>
      </c>
      <c r="C164" s="345">
        <v>192</v>
      </c>
      <c r="D164" s="345" t="s">
        <v>1311</v>
      </c>
      <c r="E164" s="339" t="s">
        <v>513</v>
      </c>
      <c r="F164" s="339" t="s">
        <v>513</v>
      </c>
    </row>
    <row r="165" spans="1:6" s="374" customFormat="1" ht="17.25" customHeight="1">
      <c r="A165" s="357"/>
      <c r="B165" s="345"/>
      <c r="C165" s="345"/>
      <c r="D165" s="345" t="s">
        <v>1310</v>
      </c>
      <c r="E165" s="339"/>
      <c r="F165" s="339"/>
    </row>
    <row r="166" spans="1:6" s="374" customFormat="1" ht="17.25" customHeight="1">
      <c r="A166" s="357" t="s">
        <v>70</v>
      </c>
      <c r="B166" s="346"/>
      <c r="C166" s="345">
        <v>193</v>
      </c>
      <c r="D166" s="345" t="s">
        <v>1309</v>
      </c>
      <c r="E166" s="339">
        <v>2</v>
      </c>
      <c r="F166" s="339">
        <v>4</v>
      </c>
    </row>
    <row r="167" spans="1:6" s="374" customFormat="1" ht="17.25" customHeight="1">
      <c r="A167" s="357" t="s">
        <v>70</v>
      </c>
      <c r="B167" s="345" t="s">
        <v>70</v>
      </c>
      <c r="C167" s="345"/>
      <c r="D167" s="345" t="s">
        <v>1308</v>
      </c>
      <c r="E167" s="339"/>
      <c r="F167" s="339"/>
    </row>
    <row r="168" spans="1:6" s="374" customFormat="1" ht="17.25" customHeight="1">
      <c r="A168" s="357"/>
      <c r="B168" s="345" t="s">
        <v>70</v>
      </c>
      <c r="C168" s="345">
        <v>199</v>
      </c>
      <c r="D168" s="345" t="s">
        <v>1307</v>
      </c>
      <c r="E168" s="339">
        <v>1</v>
      </c>
      <c r="F168" s="339">
        <v>1</v>
      </c>
    </row>
    <row r="169" spans="1:6" s="374" customFormat="1" ht="17.25" customHeight="1">
      <c r="A169" s="357"/>
      <c r="B169" s="349">
        <v>20</v>
      </c>
      <c r="C169" s="1030" t="s">
        <v>1306</v>
      </c>
      <c r="D169" s="1031" t="s">
        <v>70</v>
      </c>
      <c r="E169" s="347">
        <v>3</v>
      </c>
      <c r="F169" s="347">
        <v>20</v>
      </c>
    </row>
    <row r="170" spans="1:6" s="375" customFormat="1" ht="17.25" customHeight="1">
      <c r="A170" s="357" t="s">
        <v>70</v>
      </c>
      <c r="B170" s="345" t="s">
        <v>70</v>
      </c>
      <c r="C170" s="345">
        <v>200</v>
      </c>
      <c r="D170" s="340" t="s">
        <v>955</v>
      </c>
      <c r="E170" s="339" t="s">
        <v>513</v>
      </c>
      <c r="F170" s="339" t="s">
        <v>513</v>
      </c>
    </row>
    <row r="171" spans="1:6" s="374" customFormat="1" ht="17.25" customHeight="1">
      <c r="A171" s="357"/>
      <c r="B171" s="345"/>
      <c r="C171" s="345">
        <v>201</v>
      </c>
      <c r="D171" s="345" t="s">
        <v>1305</v>
      </c>
      <c r="E171" s="339" t="s">
        <v>513</v>
      </c>
      <c r="F171" s="339" t="s">
        <v>513</v>
      </c>
    </row>
    <row r="172" spans="1:6" s="374" customFormat="1" ht="17.25" customHeight="1">
      <c r="A172" s="355" t="s">
        <v>70</v>
      </c>
      <c r="B172" s="346"/>
      <c r="C172" s="345">
        <v>202</v>
      </c>
      <c r="D172" s="366" t="s">
        <v>1304</v>
      </c>
      <c r="E172" s="339" t="s">
        <v>513</v>
      </c>
      <c r="F172" s="339" t="s">
        <v>513</v>
      </c>
    </row>
    <row r="173" spans="1:6" s="374" customFormat="1" ht="17.25" customHeight="1">
      <c r="A173" s="355" t="s">
        <v>70</v>
      </c>
      <c r="B173" s="345" t="s">
        <v>70</v>
      </c>
      <c r="C173" s="345">
        <v>203</v>
      </c>
      <c r="D173" s="366" t="s">
        <v>1303</v>
      </c>
      <c r="E173" s="339">
        <v>1</v>
      </c>
      <c r="F173" s="339">
        <v>2</v>
      </c>
    </row>
    <row r="174" spans="1:6" s="374" customFormat="1" ht="17.25" customHeight="1">
      <c r="A174" s="355" t="s">
        <v>70</v>
      </c>
      <c r="B174" s="345" t="s">
        <v>70</v>
      </c>
      <c r="C174" s="345">
        <v>204</v>
      </c>
      <c r="D174" s="345" t="s">
        <v>1302</v>
      </c>
      <c r="E174" s="339">
        <v>1</v>
      </c>
      <c r="F174" s="339">
        <v>11</v>
      </c>
    </row>
    <row r="175" spans="1:6" s="374" customFormat="1" ht="17.25" customHeight="1">
      <c r="A175" s="355"/>
      <c r="B175" s="345"/>
      <c r="C175" s="345">
        <v>205</v>
      </c>
      <c r="D175" s="345" t="s">
        <v>1301</v>
      </c>
      <c r="E175" s="339" t="s">
        <v>513</v>
      </c>
      <c r="F175" s="339" t="s">
        <v>513</v>
      </c>
    </row>
    <row r="176" spans="1:6" s="374" customFormat="1" ht="17.25" customHeight="1">
      <c r="A176" s="355" t="s">
        <v>70</v>
      </c>
      <c r="B176" s="345" t="s">
        <v>70</v>
      </c>
      <c r="C176" s="345">
        <v>206</v>
      </c>
      <c r="D176" s="345" t="s">
        <v>1300</v>
      </c>
      <c r="E176" s="339" t="s">
        <v>513</v>
      </c>
      <c r="F176" s="339" t="s">
        <v>513</v>
      </c>
    </row>
    <row r="177" spans="1:6" s="375" customFormat="1" ht="17.25" customHeight="1">
      <c r="A177" s="355"/>
      <c r="B177" s="345"/>
      <c r="C177" s="345">
        <v>207</v>
      </c>
      <c r="D177" s="345" t="s">
        <v>1299</v>
      </c>
      <c r="E177" s="339">
        <v>1</v>
      </c>
      <c r="F177" s="339">
        <v>7</v>
      </c>
    </row>
    <row r="178" spans="1:6" s="374" customFormat="1" ht="17.25" customHeight="1">
      <c r="A178" s="355" t="s">
        <v>70</v>
      </c>
      <c r="B178" s="345" t="s">
        <v>70</v>
      </c>
      <c r="C178" s="345">
        <v>208</v>
      </c>
      <c r="D178" s="345" t="s">
        <v>1298</v>
      </c>
      <c r="E178" s="339" t="s">
        <v>513</v>
      </c>
      <c r="F178" s="339" t="s">
        <v>513</v>
      </c>
    </row>
    <row r="179" spans="1:6" s="374" customFormat="1" ht="17.25" customHeight="1">
      <c r="A179" s="355" t="s">
        <v>70</v>
      </c>
      <c r="B179" s="345" t="s">
        <v>70</v>
      </c>
      <c r="C179" s="345">
        <v>209</v>
      </c>
      <c r="D179" s="345" t="s">
        <v>1297</v>
      </c>
      <c r="E179" s="339" t="s">
        <v>513</v>
      </c>
      <c r="F179" s="339" t="s">
        <v>513</v>
      </c>
    </row>
    <row r="180" spans="1:6" s="374" customFormat="1" ht="17.25" customHeight="1">
      <c r="A180" s="355" t="s">
        <v>70</v>
      </c>
      <c r="B180" s="349">
        <v>21</v>
      </c>
      <c r="C180" s="1030" t="s">
        <v>1296</v>
      </c>
      <c r="D180" s="1030"/>
      <c r="E180" s="347">
        <v>11</v>
      </c>
      <c r="F180" s="347">
        <v>67</v>
      </c>
    </row>
    <row r="181" spans="1:6" s="374" customFormat="1" ht="17.25" customHeight="1">
      <c r="A181" s="355" t="s">
        <v>70</v>
      </c>
      <c r="B181" s="345" t="s">
        <v>70</v>
      </c>
      <c r="C181" s="345">
        <v>210</v>
      </c>
      <c r="D181" s="340" t="s">
        <v>955</v>
      </c>
      <c r="E181" s="339">
        <v>1</v>
      </c>
      <c r="F181" s="339">
        <v>1</v>
      </c>
    </row>
    <row r="182" spans="1:6" s="374" customFormat="1" ht="17.25" customHeight="1">
      <c r="A182" s="355" t="s">
        <v>70</v>
      </c>
      <c r="B182" s="345" t="s">
        <v>70</v>
      </c>
      <c r="C182" s="345">
        <v>211</v>
      </c>
      <c r="D182" s="345" t="s">
        <v>1295</v>
      </c>
      <c r="E182" s="339">
        <v>4</v>
      </c>
      <c r="F182" s="339">
        <v>15</v>
      </c>
    </row>
    <row r="183" spans="1:6" s="374" customFormat="1" ht="17.25" customHeight="1">
      <c r="A183" s="355" t="s">
        <v>70</v>
      </c>
      <c r="B183" s="346"/>
      <c r="C183" s="345">
        <v>212</v>
      </c>
      <c r="D183" s="345" t="s">
        <v>1294</v>
      </c>
      <c r="E183" s="339">
        <v>2</v>
      </c>
      <c r="F183" s="339">
        <v>40</v>
      </c>
    </row>
    <row r="184" spans="1:6" s="374" customFormat="1" ht="17.25" customHeight="1">
      <c r="A184" s="355" t="s">
        <v>70</v>
      </c>
      <c r="B184" s="346"/>
      <c r="C184" s="345">
        <v>213</v>
      </c>
      <c r="D184" s="345" t="s">
        <v>1293</v>
      </c>
      <c r="E184" s="339" t="s">
        <v>513</v>
      </c>
      <c r="F184" s="339" t="s">
        <v>513</v>
      </c>
    </row>
    <row r="185" spans="1:6" s="374" customFormat="1" ht="17.25" customHeight="1">
      <c r="A185" s="355" t="s">
        <v>70</v>
      </c>
      <c r="B185" s="345" t="s">
        <v>70</v>
      </c>
      <c r="C185" s="345"/>
      <c r="D185" s="345" t="s">
        <v>1292</v>
      </c>
      <c r="E185" s="339"/>
      <c r="F185" s="339"/>
    </row>
    <row r="186" spans="1:6" s="374" customFormat="1" ht="17.25" customHeight="1">
      <c r="A186" s="355" t="s">
        <v>70</v>
      </c>
      <c r="B186" s="345" t="s">
        <v>70</v>
      </c>
      <c r="C186" s="345">
        <v>214</v>
      </c>
      <c r="D186" s="345" t="s">
        <v>1291</v>
      </c>
      <c r="E186" s="339">
        <v>1</v>
      </c>
      <c r="F186" s="339">
        <v>2</v>
      </c>
    </row>
    <row r="187" spans="1:6" s="375" customFormat="1" ht="17.25" customHeight="1">
      <c r="A187" s="355" t="s">
        <v>70</v>
      </c>
      <c r="B187" s="345" t="s">
        <v>70</v>
      </c>
      <c r="C187" s="345">
        <v>215</v>
      </c>
      <c r="D187" s="345" t="s">
        <v>1290</v>
      </c>
      <c r="E187" s="339" t="s">
        <v>513</v>
      </c>
      <c r="F187" s="339" t="s">
        <v>513</v>
      </c>
    </row>
    <row r="188" spans="1:6" s="374" customFormat="1" ht="17.25" customHeight="1">
      <c r="A188" s="355"/>
      <c r="B188" s="345"/>
      <c r="C188" s="345">
        <v>216</v>
      </c>
      <c r="D188" s="345" t="s">
        <v>1289</v>
      </c>
      <c r="E188" s="339" t="s">
        <v>513</v>
      </c>
      <c r="F188" s="339" t="s">
        <v>513</v>
      </c>
    </row>
    <row r="189" spans="1:6" s="374" customFormat="1" ht="17.25" customHeight="1">
      <c r="A189" s="355" t="s">
        <v>70</v>
      </c>
      <c r="B189" s="345" t="s">
        <v>70</v>
      </c>
      <c r="C189" s="345">
        <v>217</v>
      </c>
      <c r="D189" s="345" t="s">
        <v>1288</v>
      </c>
      <c r="E189" s="339">
        <v>1</v>
      </c>
      <c r="F189" s="339">
        <v>3</v>
      </c>
    </row>
    <row r="190" spans="1:6" s="374" customFormat="1" ht="17.25" customHeight="1">
      <c r="A190" s="355" t="s">
        <v>70</v>
      </c>
      <c r="B190" s="345" t="s">
        <v>70</v>
      </c>
      <c r="C190" s="345">
        <v>218</v>
      </c>
      <c r="D190" s="345" t="s">
        <v>1287</v>
      </c>
      <c r="E190" s="339" t="s">
        <v>513</v>
      </c>
      <c r="F190" s="339" t="s">
        <v>513</v>
      </c>
    </row>
    <row r="191" spans="1:6" s="374" customFormat="1" ht="17.25" customHeight="1">
      <c r="A191" s="355" t="s">
        <v>70</v>
      </c>
      <c r="B191" s="345" t="s">
        <v>70</v>
      </c>
      <c r="C191" s="345">
        <v>219</v>
      </c>
      <c r="D191" s="345" t="s">
        <v>1286</v>
      </c>
      <c r="E191" s="339">
        <v>2</v>
      </c>
      <c r="F191" s="339">
        <v>6</v>
      </c>
    </row>
    <row r="192" spans="1:6" s="374" customFormat="1" ht="17.25" customHeight="1">
      <c r="A192" s="355" t="s">
        <v>70</v>
      </c>
      <c r="B192" s="349">
        <v>22</v>
      </c>
      <c r="C192" s="1030" t="s">
        <v>1285</v>
      </c>
      <c r="D192" s="1031" t="s">
        <v>70</v>
      </c>
      <c r="E192" s="347">
        <v>2</v>
      </c>
      <c r="F192" s="347">
        <v>7</v>
      </c>
    </row>
    <row r="193" spans="1:6" s="374" customFormat="1" ht="17.25" customHeight="1">
      <c r="A193" s="355" t="s">
        <v>70</v>
      </c>
      <c r="B193" s="345" t="s">
        <v>70</v>
      </c>
      <c r="C193" s="345">
        <v>220</v>
      </c>
      <c r="D193" s="340" t="s">
        <v>955</v>
      </c>
      <c r="E193" s="339" t="s">
        <v>513</v>
      </c>
      <c r="F193" s="339" t="s">
        <v>513</v>
      </c>
    </row>
    <row r="194" spans="1:6" s="374" customFormat="1" ht="17.25" customHeight="1">
      <c r="A194" s="355" t="s">
        <v>70</v>
      </c>
      <c r="B194" s="345" t="s">
        <v>70</v>
      </c>
      <c r="C194" s="345">
        <v>221</v>
      </c>
      <c r="D194" s="345" t="s">
        <v>1284</v>
      </c>
      <c r="E194" s="339" t="s">
        <v>513</v>
      </c>
      <c r="F194" s="339" t="s">
        <v>513</v>
      </c>
    </row>
    <row r="195" spans="1:6" s="374" customFormat="1" ht="17.25" customHeight="1">
      <c r="A195" s="355" t="s">
        <v>70</v>
      </c>
      <c r="B195" s="346"/>
      <c r="C195" s="345">
        <v>222</v>
      </c>
      <c r="D195" s="345" t="s">
        <v>1283</v>
      </c>
      <c r="E195" s="339">
        <v>1</v>
      </c>
      <c r="F195" s="339">
        <v>3</v>
      </c>
    </row>
    <row r="196" spans="1:6" s="374" customFormat="1" ht="17.25" customHeight="1">
      <c r="A196" s="355" t="s">
        <v>70</v>
      </c>
      <c r="B196" s="345" t="s">
        <v>70</v>
      </c>
      <c r="C196" s="345">
        <v>223</v>
      </c>
      <c r="D196" s="345" t="s">
        <v>1282</v>
      </c>
      <c r="E196" s="339" t="s">
        <v>513</v>
      </c>
      <c r="F196" s="339" t="s">
        <v>513</v>
      </c>
    </row>
    <row r="197" spans="1:6" s="375" customFormat="1" ht="17.25" customHeight="1">
      <c r="A197" s="355" t="s">
        <v>70</v>
      </c>
      <c r="B197" s="345" t="s">
        <v>70</v>
      </c>
      <c r="C197" s="345"/>
      <c r="D197" s="345" t="s">
        <v>1281</v>
      </c>
      <c r="E197" s="339"/>
      <c r="F197" s="339"/>
    </row>
    <row r="198" spans="1:6" s="374" customFormat="1" ht="17.25" customHeight="1">
      <c r="A198" s="355" t="s">
        <v>70</v>
      </c>
      <c r="B198" s="345" t="s">
        <v>70</v>
      </c>
      <c r="C198" s="345">
        <v>224</v>
      </c>
      <c r="D198" s="345" t="s">
        <v>1280</v>
      </c>
      <c r="E198" s="339" t="s">
        <v>513</v>
      </c>
      <c r="F198" s="339" t="s">
        <v>513</v>
      </c>
    </row>
    <row r="199" spans="1:6" s="374" customFormat="1" ht="17.25" customHeight="1">
      <c r="A199" s="355"/>
      <c r="B199" s="345"/>
      <c r="C199" s="345">
        <v>225</v>
      </c>
      <c r="D199" s="345" t="s">
        <v>1279</v>
      </c>
      <c r="E199" s="339">
        <v>1</v>
      </c>
      <c r="F199" s="339">
        <v>4</v>
      </c>
    </row>
    <row r="200" spans="1:6" s="374" customFormat="1" ht="17.25" customHeight="1">
      <c r="A200" s="355" t="s">
        <v>70</v>
      </c>
      <c r="B200" s="345" t="s">
        <v>70</v>
      </c>
      <c r="C200" s="345">
        <v>229</v>
      </c>
      <c r="D200" s="345" t="s">
        <v>1278</v>
      </c>
      <c r="E200" s="339" t="s">
        <v>513</v>
      </c>
      <c r="F200" s="339" t="s">
        <v>513</v>
      </c>
    </row>
    <row r="201" spans="1:6" s="374" customFormat="1" ht="17.25" customHeight="1">
      <c r="A201" s="355" t="s">
        <v>70</v>
      </c>
      <c r="B201" s="349">
        <v>23</v>
      </c>
      <c r="C201" s="1030" t="s">
        <v>406</v>
      </c>
      <c r="D201" s="1031" t="s">
        <v>70</v>
      </c>
      <c r="E201" s="347">
        <v>6</v>
      </c>
      <c r="F201" s="347">
        <v>328</v>
      </c>
    </row>
    <row r="202" spans="1:6" s="374" customFormat="1" ht="17.25" customHeight="1">
      <c r="A202" s="355" t="s">
        <v>70</v>
      </c>
      <c r="B202" s="345" t="s">
        <v>70</v>
      </c>
      <c r="C202" s="345">
        <v>230</v>
      </c>
      <c r="D202" s="340" t="s">
        <v>955</v>
      </c>
      <c r="E202" s="339">
        <v>1</v>
      </c>
      <c r="F202" s="339">
        <v>277</v>
      </c>
    </row>
    <row r="203" spans="1:6" s="374" customFormat="1" ht="17.25" customHeight="1">
      <c r="A203" s="355" t="s">
        <v>70</v>
      </c>
      <c r="B203" s="346"/>
      <c r="C203" s="345">
        <v>231</v>
      </c>
      <c r="D203" s="345" t="s">
        <v>1277</v>
      </c>
      <c r="E203" s="339" t="s">
        <v>513</v>
      </c>
      <c r="F203" s="339" t="s">
        <v>513</v>
      </c>
    </row>
    <row r="204" spans="1:6" s="375" customFormat="1" ht="17.25" customHeight="1">
      <c r="A204" s="355" t="s">
        <v>70</v>
      </c>
      <c r="B204" s="345" t="s">
        <v>70</v>
      </c>
      <c r="C204" s="345">
        <v>232</v>
      </c>
      <c r="D204" s="345" t="s">
        <v>1276</v>
      </c>
      <c r="E204" s="339">
        <v>2</v>
      </c>
      <c r="F204" s="339">
        <v>43</v>
      </c>
    </row>
    <row r="205" spans="1:6" s="374" customFormat="1" ht="17.25" customHeight="1">
      <c r="A205" s="355" t="s">
        <v>70</v>
      </c>
      <c r="B205" s="345" t="s">
        <v>70</v>
      </c>
      <c r="C205" s="345"/>
      <c r="D205" s="345" t="s">
        <v>1275</v>
      </c>
      <c r="E205" s="339"/>
      <c r="F205" s="339"/>
    </row>
    <row r="206" spans="1:6" s="374" customFormat="1" ht="17.25" customHeight="1">
      <c r="A206" s="355"/>
      <c r="B206" s="345"/>
      <c r="C206" s="345">
        <v>233</v>
      </c>
      <c r="D206" s="345" t="s">
        <v>1274</v>
      </c>
      <c r="E206" s="339">
        <v>1</v>
      </c>
      <c r="F206" s="339">
        <v>1</v>
      </c>
    </row>
    <row r="207" spans="1:6" s="375" customFormat="1" ht="17.25" customHeight="1">
      <c r="A207" s="355" t="s">
        <v>70</v>
      </c>
      <c r="B207" s="345" t="s">
        <v>70</v>
      </c>
      <c r="C207" s="345"/>
      <c r="D207" s="345" t="s">
        <v>1273</v>
      </c>
      <c r="E207" s="339"/>
      <c r="F207" s="339"/>
    </row>
    <row r="208" spans="1:6" s="374" customFormat="1" ht="17.25" customHeight="1">
      <c r="A208" s="355"/>
      <c r="B208" s="345"/>
      <c r="C208" s="345">
        <v>234</v>
      </c>
      <c r="D208" s="345" t="s">
        <v>1272</v>
      </c>
      <c r="E208" s="339">
        <v>2</v>
      </c>
      <c r="F208" s="339">
        <v>7</v>
      </c>
    </row>
    <row r="209" spans="1:6" s="375" customFormat="1" ht="17.25" customHeight="1">
      <c r="A209" s="355" t="s">
        <v>70</v>
      </c>
      <c r="B209" s="345" t="s">
        <v>70</v>
      </c>
      <c r="C209" s="345">
        <v>235</v>
      </c>
      <c r="D209" s="345" t="s">
        <v>1271</v>
      </c>
      <c r="E209" s="339" t="s">
        <v>513</v>
      </c>
      <c r="F209" s="339" t="s">
        <v>513</v>
      </c>
    </row>
    <row r="210" spans="1:6" s="374" customFormat="1" ht="17.25" customHeight="1">
      <c r="A210" s="355" t="s">
        <v>70</v>
      </c>
      <c r="B210" s="345" t="s">
        <v>70</v>
      </c>
      <c r="C210" s="345">
        <v>239</v>
      </c>
      <c r="D210" s="345" t="s">
        <v>1270</v>
      </c>
      <c r="E210" s="339" t="s">
        <v>513</v>
      </c>
      <c r="F210" s="339" t="s">
        <v>513</v>
      </c>
    </row>
    <row r="211" spans="1:6" s="374" customFormat="1" ht="17.25" customHeight="1">
      <c r="A211" s="355" t="s">
        <v>70</v>
      </c>
      <c r="B211" s="349">
        <v>24</v>
      </c>
      <c r="C211" s="1030" t="s">
        <v>1269</v>
      </c>
      <c r="D211" s="1030"/>
      <c r="E211" s="347">
        <v>38</v>
      </c>
      <c r="F211" s="347">
        <v>180</v>
      </c>
    </row>
    <row r="212" spans="1:6" s="374" customFormat="1" ht="17.25" customHeight="1">
      <c r="A212" s="355" t="s">
        <v>70</v>
      </c>
      <c r="B212" s="346"/>
      <c r="C212" s="345">
        <v>240</v>
      </c>
      <c r="D212" s="340" t="s">
        <v>955</v>
      </c>
      <c r="E212" s="339">
        <v>1</v>
      </c>
      <c r="F212" s="339">
        <v>9</v>
      </c>
    </row>
    <row r="213" spans="1:6" s="374" customFormat="1" ht="17.25" customHeight="1">
      <c r="A213" s="355" t="s">
        <v>70</v>
      </c>
      <c r="B213" s="345" t="s">
        <v>70</v>
      </c>
      <c r="C213" s="345">
        <v>241</v>
      </c>
      <c r="D213" s="366" t="s">
        <v>1268</v>
      </c>
      <c r="E213" s="339" t="s">
        <v>513</v>
      </c>
      <c r="F213" s="339" t="s">
        <v>513</v>
      </c>
    </row>
    <row r="214" spans="1:6" s="374" customFormat="1" ht="17.25" customHeight="1">
      <c r="A214" s="355"/>
      <c r="B214" s="345"/>
      <c r="C214" s="345"/>
      <c r="D214" s="366" t="s">
        <v>1267</v>
      </c>
      <c r="E214" s="339"/>
      <c r="F214" s="339"/>
    </row>
    <row r="215" spans="1:6" s="374" customFormat="1" ht="17.25" customHeight="1">
      <c r="A215" s="355" t="s">
        <v>70</v>
      </c>
      <c r="B215" s="345" t="s">
        <v>70</v>
      </c>
      <c r="C215" s="345">
        <v>242</v>
      </c>
      <c r="D215" s="366" t="s">
        <v>1266</v>
      </c>
      <c r="E215" s="339">
        <v>2</v>
      </c>
      <c r="F215" s="339">
        <v>5</v>
      </c>
    </row>
    <row r="216" spans="1:6" s="375" customFormat="1" ht="17.25" customHeight="1">
      <c r="A216" s="355"/>
      <c r="B216" s="345"/>
      <c r="C216" s="345"/>
      <c r="D216" s="366" t="s">
        <v>1265</v>
      </c>
      <c r="E216" s="339"/>
      <c r="F216" s="339"/>
    </row>
    <row r="217" spans="1:6" s="374" customFormat="1" ht="17.25" customHeight="1">
      <c r="A217" s="355" t="s">
        <v>70</v>
      </c>
      <c r="B217" s="345" t="s">
        <v>70</v>
      </c>
      <c r="C217" s="345">
        <v>243</v>
      </c>
      <c r="D217" s="366" t="s">
        <v>1264</v>
      </c>
      <c r="E217" s="339">
        <v>3</v>
      </c>
      <c r="F217" s="339">
        <v>14</v>
      </c>
    </row>
    <row r="218" spans="1:6" s="374" customFormat="1" ht="17.25" customHeight="1">
      <c r="A218" s="355"/>
      <c r="B218" s="345"/>
      <c r="C218" s="345"/>
      <c r="D218" s="366" t="s">
        <v>1263</v>
      </c>
      <c r="E218" s="339"/>
      <c r="F218" s="339"/>
    </row>
    <row r="219" spans="1:6" s="374" customFormat="1" ht="17.25" customHeight="1">
      <c r="A219" s="355" t="s">
        <v>70</v>
      </c>
      <c r="B219" s="345" t="s">
        <v>70</v>
      </c>
      <c r="C219" s="345">
        <v>244</v>
      </c>
      <c r="D219" s="345" t="s">
        <v>1262</v>
      </c>
      <c r="E219" s="339">
        <v>15</v>
      </c>
      <c r="F219" s="339">
        <v>40</v>
      </c>
    </row>
    <row r="220" spans="1:6" s="374" customFormat="1" ht="17.25" customHeight="1">
      <c r="A220" s="355"/>
      <c r="B220" s="345"/>
      <c r="C220" s="345"/>
      <c r="D220" s="345" t="s">
        <v>1261</v>
      </c>
      <c r="E220" s="339"/>
      <c r="F220" s="339"/>
    </row>
    <row r="221" spans="1:6" s="374" customFormat="1" ht="17.25" customHeight="1">
      <c r="A221" s="355" t="s">
        <v>70</v>
      </c>
      <c r="B221" s="345" t="s">
        <v>70</v>
      </c>
      <c r="C221" s="345">
        <v>245</v>
      </c>
      <c r="D221" s="345" t="s">
        <v>1260</v>
      </c>
      <c r="E221" s="339">
        <v>3</v>
      </c>
      <c r="F221" s="339">
        <v>10</v>
      </c>
    </row>
    <row r="222" spans="1:6" s="374" customFormat="1" ht="17.25" customHeight="1">
      <c r="A222" s="355" t="s">
        <v>70</v>
      </c>
      <c r="B222" s="345" t="s">
        <v>70</v>
      </c>
      <c r="C222" s="345">
        <v>246</v>
      </c>
      <c r="D222" s="345" t="s">
        <v>1259</v>
      </c>
      <c r="E222" s="339">
        <v>8</v>
      </c>
      <c r="F222" s="339">
        <v>77</v>
      </c>
    </row>
    <row r="223" spans="1:6" s="374" customFormat="1" ht="17.25" customHeight="1">
      <c r="A223" s="355"/>
      <c r="B223" s="345"/>
      <c r="C223" s="345"/>
      <c r="D223" s="345" t="s">
        <v>1258</v>
      </c>
      <c r="E223" s="339"/>
      <c r="F223" s="339"/>
    </row>
    <row r="224" spans="1:6" s="375" customFormat="1" ht="17.25" customHeight="1">
      <c r="A224" s="355" t="s">
        <v>70</v>
      </c>
      <c r="B224" s="345" t="s">
        <v>70</v>
      </c>
      <c r="C224" s="345">
        <v>247</v>
      </c>
      <c r="D224" s="366" t="s">
        <v>1257</v>
      </c>
      <c r="E224" s="339">
        <v>1</v>
      </c>
      <c r="F224" s="339">
        <v>3</v>
      </c>
    </row>
    <row r="225" spans="1:6" s="374" customFormat="1" ht="17.25" customHeight="1">
      <c r="A225" s="355"/>
      <c r="B225" s="345"/>
      <c r="C225" s="345">
        <v>248</v>
      </c>
      <c r="D225" s="345" t="s">
        <v>1256</v>
      </c>
      <c r="E225" s="339">
        <v>1</v>
      </c>
      <c r="F225" s="339">
        <v>5</v>
      </c>
    </row>
    <row r="226" spans="1:6" s="374" customFormat="1" ht="17.25" customHeight="1">
      <c r="A226" s="355" t="s">
        <v>70</v>
      </c>
      <c r="B226" s="345" t="s">
        <v>70</v>
      </c>
      <c r="C226" s="345"/>
      <c r="D226" s="345" t="s">
        <v>1255</v>
      </c>
      <c r="E226" s="339"/>
      <c r="F226" s="339"/>
    </row>
    <row r="227" spans="1:6" s="374" customFormat="1" ht="17.25" customHeight="1">
      <c r="A227" s="355"/>
      <c r="B227" s="345"/>
      <c r="C227" s="345">
        <v>249</v>
      </c>
      <c r="D227" s="345" t="s">
        <v>1254</v>
      </c>
      <c r="E227" s="339">
        <v>4</v>
      </c>
      <c r="F227" s="339">
        <v>17</v>
      </c>
    </row>
    <row r="228" spans="1:6" s="374" customFormat="1" ht="17.25" customHeight="1">
      <c r="A228" s="357" t="s">
        <v>70</v>
      </c>
      <c r="B228" s="349">
        <v>25</v>
      </c>
      <c r="C228" s="1030" t="s">
        <v>1253</v>
      </c>
      <c r="D228" s="1031" t="s">
        <v>70</v>
      </c>
      <c r="E228" s="347">
        <v>13</v>
      </c>
      <c r="F228" s="347">
        <v>132</v>
      </c>
    </row>
    <row r="229" spans="1:6" s="374" customFormat="1" ht="17.25" customHeight="1">
      <c r="A229" s="357" t="s">
        <v>70</v>
      </c>
      <c r="B229" s="345" t="s">
        <v>70</v>
      </c>
      <c r="C229" s="345" t="s">
        <v>1252</v>
      </c>
      <c r="D229" s="340" t="s">
        <v>955</v>
      </c>
      <c r="E229" s="339">
        <v>1</v>
      </c>
      <c r="F229" s="339">
        <v>76</v>
      </c>
    </row>
    <row r="230" spans="1:6" s="374" customFormat="1" ht="17.25" customHeight="1">
      <c r="A230" s="357" t="s">
        <v>70</v>
      </c>
      <c r="B230" s="345" t="s">
        <v>70</v>
      </c>
      <c r="C230" s="345" t="s">
        <v>1251</v>
      </c>
      <c r="D230" s="340" t="s">
        <v>1250</v>
      </c>
      <c r="E230" s="339">
        <v>1</v>
      </c>
      <c r="F230" s="339">
        <v>3</v>
      </c>
    </row>
    <row r="231" spans="1:6" s="374" customFormat="1" ht="17.25" customHeight="1">
      <c r="A231" s="357"/>
      <c r="B231" s="345"/>
      <c r="C231" s="345" t="s">
        <v>1249</v>
      </c>
      <c r="D231" s="340" t="s">
        <v>1248</v>
      </c>
      <c r="E231" s="339" t="s">
        <v>513</v>
      </c>
      <c r="F231" s="339" t="s">
        <v>513</v>
      </c>
    </row>
    <row r="232" spans="1:6" s="374" customFormat="1" ht="17.25" customHeight="1">
      <c r="A232" s="357" t="s">
        <v>70</v>
      </c>
      <c r="B232" s="345" t="s">
        <v>70</v>
      </c>
      <c r="C232" s="345" t="s">
        <v>1247</v>
      </c>
      <c r="D232" s="340" t="s">
        <v>1246</v>
      </c>
      <c r="E232" s="339">
        <v>5</v>
      </c>
      <c r="F232" s="339">
        <v>27</v>
      </c>
    </row>
    <row r="233" spans="1:6" s="374" customFormat="1" ht="17.25" customHeight="1">
      <c r="A233" s="357" t="s">
        <v>70</v>
      </c>
      <c r="B233" s="345" t="s">
        <v>70</v>
      </c>
      <c r="C233" s="345" t="s">
        <v>1245</v>
      </c>
      <c r="D233" s="340" t="s">
        <v>1244</v>
      </c>
      <c r="E233" s="339">
        <v>6</v>
      </c>
      <c r="F233" s="339">
        <v>26</v>
      </c>
    </row>
    <row r="234" spans="1:6" s="374" customFormat="1" ht="17.25" customHeight="1">
      <c r="A234" s="357" t="s">
        <v>70</v>
      </c>
      <c r="B234" s="349">
        <v>26</v>
      </c>
      <c r="C234" s="1030" t="s">
        <v>1243</v>
      </c>
      <c r="D234" s="1030"/>
      <c r="E234" s="347">
        <v>20</v>
      </c>
      <c r="F234" s="347">
        <v>195</v>
      </c>
    </row>
    <row r="235" spans="1:6" ht="17.25" customHeight="1">
      <c r="A235" s="357" t="s">
        <v>70</v>
      </c>
      <c r="B235" s="345" t="s">
        <v>70</v>
      </c>
      <c r="C235" s="345" t="s">
        <v>1242</v>
      </c>
      <c r="D235" s="340" t="s">
        <v>955</v>
      </c>
      <c r="E235" s="339" t="s">
        <v>513</v>
      </c>
      <c r="F235" s="339" t="s">
        <v>513</v>
      </c>
    </row>
    <row r="236" spans="1:6" s="375" customFormat="1" ht="17.25" customHeight="1">
      <c r="A236" s="357" t="s">
        <v>70</v>
      </c>
      <c r="B236" s="345" t="s">
        <v>70</v>
      </c>
      <c r="C236" s="345" t="s">
        <v>1241</v>
      </c>
      <c r="D236" s="340" t="s">
        <v>1240</v>
      </c>
      <c r="E236" s="339">
        <v>1</v>
      </c>
      <c r="F236" s="339">
        <v>4</v>
      </c>
    </row>
    <row r="237" spans="1:6" s="375" customFormat="1" ht="17.25" customHeight="1">
      <c r="A237" s="357"/>
      <c r="B237" s="345"/>
      <c r="C237" s="345" t="s">
        <v>1239</v>
      </c>
      <c r="D237" s="340" t="s">
        <v>1238</v>
      </c>
      <c r="E237" s="339" t="s">
        <v>513</v>
      </c>
      <c r="F237" s="339" t="s">
        <v>513</v>
      </c>
    </row>
    <row r="238" spans="1:6" s="375" customFormat="1" ht="17.25" customHeight="1">
      <c r="A238" s="357" t="s">
        <v>70</v>
      </c>
      <c r="B238" s="345" t="s">
        <v>70</v>
      </c>
      <c r="C238" s="345" t="s">
        <v>1237</v>
      </c>
      <c r="D238" s="340" t="s">
        <v>1236</v>
      </c>
      <c r="E238" s="339">
        <v>1</v>
      </c>
      <c r="F238" s="339">
        <v>11</v>
      </c>
    </row>
    <row r="239" spans="1:6" s="375" customFormat="1" ht="17.25" customHeight="1">
      <c r="A239" s="357" t="s">
        <v>70</v>
      </c>
      <c r="B239" s="346"/>
      <c r="C239" s="345" t="s">
        <v>1235</v>
      </c>
      <c r="D239" s="340" t="s">
        <v>1234</v>
      </c>
      <c r="E239" s="339">
        <v>6</v>
      </c>
      <c r="F239" s="339">
        <v>93</v>
      </c>
    </row>
    <row r="240" spans="1:6" s="374" customFormat="1" ht="17.25" customHeight="1">
      <c r="A240" s="357" t="s">
        <v>70</v>
      </c>
      <c r="B240" s="345" t="s">
        <v>70</v>
      </c>
      <c r="C240" s="345" t="s">
        <v>1233</v>
      </c>
      <c r="D240" s="340" t="s">
        <v>1232</v>
      </c>
      <c r="E240" s="339">
        <v>3</v>
      </c>
      <c r="F240" s="339">
        <v>7</v>
      </c>
    </row>
    <row r="241" spans="1:6" s="374" customFormat="1" ht="17.25" customHeight="1">
      <c r="A241" s="357"/>
      <c r="B241" s="345"/>
      <c r="C241" s="345" t="s">
        <v>1231</v>
      </c>
      <c r="D241" s="340" t="s">
        <v>1230</v>
      </c>
      <c r="E241" s="339">
        <v>2</v>
      </c>
      <c r="F241" s="339">
        <v>5</v>
      </c>
    </row>
    <row r="242" spans="1:6" s="374" customFormat="1" ht="17.25" customHeight="1">
      <c r="A242" s="357" t="s">
        <v>70</v>
      </c>
      <c r="B242" s="345" t="s">
        <v>70</v>
      </c>
      <c r="C242" s="345">
        <v>267</v>
      </c>
      <c r="D242" s="340" t="s">
        <v>1229</v>
      </c>
      <c r="E242" s="339">
        <v>4</v>
      </c>
      <c r="F242" s="339">
        <v>61</v>
      </c>
    </row>
    <row r="243" spans="1:6" ht="17.25" customHeight="1">
      <c r="A243" s="357" t="s">
        <v>70</v>
      </c>
      <c r="B243" s="345" t="s">
        <v>70</v>
      </c>
      <c r="C243" s="345"/>
      <c r="D243" s="340" t="s">
        <v>1228</v>
      </c>
      <c r="E243" s="339"/>
      <c r="F243" s="339"/>
    </row>
    <row r="244" spans="1:6" s="375" customFormat="1" ht="17.25" customHeight="1">
      <c r="A244" s="357" t="s">
        <v>70</v>
      </c>
      <c r="B244" s="345" t="s">
        <v>70</v>
      </c>
      <c r="C244" s="345">
        <v>269</v>
      </c>
      <c r="D244" s="340" t="s">
        <v>1227</v>
      </c>
      <c r="E244" s="339">
        <v>3</v>
      </c>
      <c r="F244" s="339">
        <v>14</v>
      </c>
    </row>
    <row r="245" spans="1:6" s="374" customFormat="1" ht="17.25" customHeight="1">
      <c r="A245" s="357" t="s">
        <v>70</v>
      </c>
      <c r="B245" s="349">
        <v>27</v>
      </c>
      <c r="C245" s="1030" t="s">
        <v>1226</v>
      </c>
      <c r="D245" s="1030"/>
      <c r="E245" s="347">
        <v>37</v>
      </c>
      <c r="F245" s="347">
        <v>548</v>
      </c>
    </row>
    <row r="246" spans="1:6" s="374" customFormat="1" ht="17.25" customHeight="1">
      <c r="A246" s="357" t="s">
        <v>70</v>
      </c>
      <c r="B246" s="345" t="s">
        <v>70</v>
      </c>
      <c r="C246" s="345" t="s">
        <v>1225</v>
      </c>
      <c r="D246" s="340" t="s">
        <v>955</v>
      </c>
      <c r="E246" s="339">
        <v>9</v>
      </c>
      <c r="F246" s="339">
        <v>164</v>
      </c>
    </row>
    <row r="247" spans="1:6" s="374" customFormat="1" ht="17.25" customHeight="1">
      <c r="A247" s="357" t="s">
        <v>70</v>
      </c>
      <c r="B247" s="346"/>
      <c r="C247" s="345" t="s">
        <v>1224</v>
      </c>
      <c r="D247" s="340" t="s">
        <v>1223</v>
      </c>
      <c r="E247" s="339">
        <v>2</v>
      </c>
      <c r="F247" s="339">
        <v>12</v>
      </c>
    </row>
    <row r="248" spans="1:6" s="374" customFormat="1" ht="17.25" customHeight="1">
      <c r="A248" s="357" t="s">
        <v>70</v>
      </c>
      <c r="B248" s="345" t="s">
        <v>70</v>
      </c>
      <c r="C248" s="345" t="s">
        <v>1222</v>
      </c>
      <c r="D248" s="340" t="s">
        <v>1221</v>
      </c>
      <c r="E248" s="339">
        <v>4</v>
      </c>
      <c r="F248" s="339">
        <v>186</v>
      </c>
    </row>
    <row r="249" spans="1:6" s="375" customFormat="1" ht="17.25" customHeight="1">
      <c r="A249" s="357"/>
      <c r="B249" s="345"/>
      <c r="C249" s="345">
        <v>273</v>
      </c>
      <c r="D249" s="340" t="s">
        <v>1220</v>
      </c>
      <c r="E249" s="339">
        <v>7</v>
      </c>
      <c r="F249" s="339">
        <v>46</v>
      </c>
    </row>
    <row r="250" spans="1:6" s="374" customFormat="1" ht="17.25" customHeight="1">
      <c r="A250" s="357" t="s">
        <v>70</v>
      </c>
      <c r="B250" s="345" t="s">
        <v>70</v>
      </c>
      <c r="C250" s="345"/>
      <c r="D250" s="340" t="s">
        <v>1219</v>
      </c>
      <c r="E250" s="339"/>
      <c r="F250" s="339"/>
    </row>
    <row r="251" spans="1:6" s="374" customFormat="1" ht="17.25" customHeight="1">
      <c r="A251" s="357" t="s">
        <v>70</v>
      </c>
      <c r="B251" s="346"/>
      <c r="C251" s="345">
        <v>274</v>
      </c>
      <c r="D251" s="340" t="s">
        <v>1218</v>
      </c>
      <c r="E251" s="339">
        <v>7</v>
      </c>
      <c r="F251" s="339">
        <v>68</v>
      </c>
    </row>
    <row r="252" spans="1:6" s="374" customFormat="1" ht="17.25" customHeight="1">
      <c r="A252" s="357" t="s">
        <v>70</v>
      </c>
      <c r="B252" s="345" t="s">
        <v>70</v>
      </c>
      <c r="C252" s="345">
        <v>275</v>
      </c>
      <c r="D252" s="340" t="s">
        <v>1217</v>
      </c>
      <c r="E252" s="339">
        <v>8</v>
      </c>
      <c r="F252" s="339">
        <v>72</v>
      </c>
    </row>
    <row r="253" spans="1:6" s="375" customFormat="1" ht="17.25" customHeight="1">
      <c r="A253" s="357" t="s">
        <v>70</v>
      </c>
      <c r="B253" s="346"/>
      <c r="C253" s="345">
        <v>276</v>
      </c>
      <c r="D253" s="340" t="s">
        <v>1216</v>
      </c>
      <c r="E253" s="385" t="s">
        <v>513</v>
      </c>
      <c r="F253" s="385" t="s">
        <v>513</v>
      </c>
    </row>
    <row r="254" spans="1:6" s="374" customFormat="1" ht="17.25" customHeight="1">
      <c r="A254" s="357" t="s">
        <v>70</v>
      </c>
      <c r="B254" s="349">
        <v>28</v>
      </c>
      <c r="C254" s="1030" t="s">
        <v>1215</v>
      </c>
      <c r="D254" s="1030"/>
      <c r="E254" s="347">
        <v>17</v>
      </c>
      <c r="F254" s="347">
        <v>190</v>
      </c>
    </row>
    <row r="255" spans="1:6" s="374" customFormat="1" ht="17.25" customHeight="1">
      <c r="A255" s="357" t="s">
        <v>70</v>
      </c>
      <c r="B255" s="345" t="s">
        <v>70</v>
      </c>
      <c r="C255" s="345" t="s">
        <v>1214</v>
      </c>
      <c r="D255" s="340" t="s">
        <v>955</v>
      </c>
      <c r="E255" s="339">
        <v>4</v>
      </c>
      <c r="F255" s="339">
        <v>42</v>
      </c>
    </row>
    <row r="256" spans="1:6" s="374" customFormat="1" ht="17.25" customHeight="1">
      <c r="A256" s="357" t="s">
        <v>70</v>
      </c>
      <c r="B256" s="345" t="s">
        <v>70</v>
      </c>
      <c r="C256" s="345" t="s">
        <v>1213</v>
      </c>
      <c r="D256" s="340" t="s">
        <v>1212</v>
      </c>
      <c r="E256" s="339" t="s">
        <v>513</v>
      </c>
      <c r="F256" s="339" t="s">
        <v>513</v>
      </c>
    </row>
    <row r="257" spans="1:6" s="374" customFormat="1" ht="17.25" customHeight="1">
      <c r="A257" s="357" t="s">
        <v>70</v>
      </c>
      <c r="B257" s="345" t="s">
        <v>70</v>
      </c>
      <c r="C257" s="345" t="s">
        <v>1211</v>
      </c>
      <c r="D257" s="340" t="s">
        <v>1210</v>
      </c>
      <c r="E257" s="339">
        <v>5</v>
      </c>
      <c r="F257" s="339">
        <v>51</v>
      </c>
    </row>
    <row r="258" spans="1:6" s="375" customFormat="1" ht="17.25" customHeight="1">
      <c r="A258" s="357" t="s">
        <v>70</v>
      </c>
      <c r="B258" s="345" t="s">
        <v>70</v>
      </c>
      <c r="C258" s="345" t="s">
        <v>1209</v>
      </c>
      <c r="D258" s="340" t="s">
        <v>1208</v>
      </c>
      <c r="E258" s="339">
        <v>1</v>
      </c>
      <c r="F258" s="339">
        <v>8</v>
      </c>
    </row>
    <row r="259" spans="1:6" s="374" customFormat="1" ht="17.25" customHeight="1">
      <c r="A259" s="357"/>
      <c r="B259" s="345"/>
      <c r="C259" s="345" t="s">
        <v>1207</v>
      </c>
      <c r="D259" s="340" t="s">
        <v>1206</v>
      </c>
      <c r="E259" s="339">
        <v>1</v>
      </c>
      <c r="F259" s="339">
        <v>16</v>
      </c>
    </row>
    <row r="260" spans="1:6" s="375" customFormat="1" ht="17.25" customHeight="1">
      <c r="A260" s="357" t="s">
        <v>70</v>
      </c>
      <c r="B260" s="345" t="s">
        <v>70</v>
      </c>
      <c r="C260" s="345" t="s">
        <v>1205</v>
      </c>
      <c r="D260" s="340" t="s">
        <v>1204</v>
      </c>
      <c r="E260" s="339" t="s">
        <v>513</v>
      </c>
      <c r="F260" s="339" t="s">
        <v>513</v>
      </c>
    </row>
    <row r="261" spans="1:6" s="374" customFormat="1" ht="17.25" customHeight="1">
      <c r="A261" s="357" t="s">
        <v>70</v>
      </c>
      <c r="B261" s="346"/>
      <c r="C261" s="345">
        <v>289</v>
      </c>
      <c r="D261" s="340" t="s">
        <v>1203</v>
      </c>
      <c r="E261" s="339">
        <v>6</v>
      </c>
      <c r="F261" s="339">
        <v>73</v>
      </c>
    </row>
    <row r="262" spans="1:6" s="374" customFormat="1" ht="17.25" customHeight="1">
      <c r="A262" s="357"/>
      <c r="B262" s="345" t="s">
        <v>70</v>
      </c>
      <c r="C262" s="345"/>
      <c r="D262" s="345" t="s">
        <v>1202</v>
      </c>
      <c r="E262" s="339"/>
      <c r="F262" s="339"/>
    </row>
    <row r="263" spans="1:6" s="374" customFormat="1" ht="17.25" customHeight="1">
      <c r="A263" s="357"/>
      <c r="B263" s="349">
        <v>29</v>
      </c>
      <c r="C263" s="1030" t="s">
        <v>403</v>
      </c>
      <c r="D263" s="1030"/>
      <c r="E263" s="347">
        <v>30</v>
      </c>
      <c r="F263" s="347">
        <v>284</v>
      </c>
    </row>
    <row r="264" spans="1:6" s="374" customFormat="1" ht="17.25" customHeight="1">
      <c r="A264" s="357" t="s">
        <v>70</v>
      </c>
      <c r="B264" s="345" t="s">
        <v>70</v>
      </c>
      <c r="C264" s="345">
        <v>290</v>
      </c>
      <c r="D264" s="340" t="s">
        <v>955</v>
      </c>
      <c r="E264" s="339" t="s">
        <v>513</v>
      </c>
      <c r="F264" s="339" t="s">
        <v>513</v>
      </c>
    </row>
    <row r="265" spans="1:6" s="374" customFormat="1" ht="17.25" customHeight="1">
      <c r="A265" s="357" t="s">
        <v>70</v>
      </c>
      <c r="B265" s="345" t="s">
        <v>70</v>
      </c>
      <c r="C265" s="345">
        <v>291</v>
      </c>
      <c r="D265" s="340" t="s">
        <v>1201</v>
      </c>
      <c r="E265" s="339">
        <v>8</v>
      </c>
      <c r="F265" s="339">
        <v>72</v>
      </c>
    </row>
    <row r="266" spans="1:6" s="374" customFormat="1" ht="17.25" customHeight="1">
      <c r="A266" s="357" t="s">
        <v>70</v>
      </c>
      <c r="B266" s="345" t="s">
        <v>70</v>
      </c>
      <c r="C266" s="345"/>
      <c r="D266" s="345" t="s">
        <v>1200</v>
      </c>
      <c r="E266" s="339"/>
      <c r="F266" s="339"/>
    </row>
    <row r="267" spans="1:6" ht="17.25" customHeight="1">
      <c r="A267" s="357" t="s">
        <v>70</v>
      </c>
      <c r="B267" s="345" t="s">
        <v>70</v>
      </c>
      <c r="C267" s="345" t="s">
        <v>1199</v>
      </c>
      <c r="D267" s="340" t="s">
        <v>1198</v>
      </c>
      <c r="E267" s="339">
        <v>4</v>
      </c>
      <c r="F267" s="339">
        <v>38</v>
      </c>
    </row>
    <row r="268" spans="1:6" s="375" customFormat="1" ht="17.25" customHeight="1">
      <c r="A268" s="357" t="s">
        <v>70</v>
      </c>
      <c r="B268" s="345" t="s">
        <v>70</v>
      </c>
      <c r="C268" s="345" t="s">
        <v>1197</v>
      </c>
      <c r="D268" s="340" t="s">
        <v>1196</v>
      </c>
      <c r="E268" s="339">
        <v>4</v>
      </c>
      <c r="F268" s="339">
        <v>25</v>
      </c>
    </row>
    <row r="269" spans="1:6" s="374" customFormat="1" ht="17.25" customHeight="1">
      <c r="A269" s="357" t="s">
        <v>70</v>
      </c>
      <c r="B269" s="345" t="s">
        <v>70</v>
      </c>
      <c r="C269" s="345" t="s">
        <v>1195</v>
      </c>
      <c r="D269" s="340" t="s">
        <v>1194</v>
      </c>
      <c r="E269" s="339">
        <v>1</v>
      </c>
      <c r="F269" s="339">
        <v>7</v>
      </c>
    </row>
    <row r="270" spans="1:6" s="375" customFormat="1" ht="17.25" customHeight="1">
      <c r="A270" s="357" t="s">
        <v>70</v>
      </c>
      <c r="B270" s="346"/>
      <c r="C270" s="345" t="s">
        <v>1193</v>
      </c>
      <c r="D270" s="340" t="s">
        <v>1192</v>
      </c>
      <c r="E270" s="339">
        <v>1</v>
      </c>
      <c r="F270" s="339">
        <v>2</v>
      </c>
    </row>
    <row r="271" spans="1:6" s="374" customFormat="1" ht="17.25" customHeight="1">
      <c r="A271" s="357" t="s">
        <v>70</v>
      </c>
      <c r="B271" s="345" t="s">
        <v>70</v>
      </c>
      <c r="C271" s="345" t="s">
        <v>1191</v>
      </c>
      <c r="D271" s="340" t="s">
        <v>1190</v>
      </c>
      <c r="E271" s="339">
        <v>4</v>
      </c>
      <c r="F271" s="339">
        <v>99</v>
      </c>
    </row>
    <row r="272" spans="1:6" s="374" customFormat="1" ht="17.25" customHeight="1">
      <c r="A272" s="357" t="s">
        <v>70</v>
      </c>
      <c r="B272" s="345" t="s">
        <v>70</v>
      </c>
      <c r="C272" s="345" t="s">
        <v>1189</v>
      </c>
      <c r="D272" s="340" t="s">
        <v>1188</v>
      </c>
      <c r="E272" s="339">
        <v>8</v>
      </c>
      <c r="F272" s="339">
        <v>41</v>
      </c>
    </row>
    <row r="273" spans="1:6" s="374" customFormat="1" ht="17.25" customHeight="1">
      <c r="A273" s="357" t="s">
        <v>70</v>
      </c>
      <c r="B273" s="345" t="s">
        <v>70</v>
      </c>
      <c r="C273" s="345" t="s">
        <v>1187</v>
      </c>
      <c r="D273" s="340" t="s">
        <v>1186</v>
      </c>
      <c r="E273" s="339" t="s">
        <v>513</v>
      </c>
      <c r="F273" s="339" t="s">
        <v>513</v>
      </c>
    </row>
    <row r="274" spans="1:6" s="374" customFormat="1" ht="17.25" customHeight="1">
      <c r="A274" s="357" t="s">
        <v>70</v>
      </c>
      <c r="B274" s="349">
        <v>30</v>
      </c>
      <c r="C274" s="349" t="s">
        <v>1185</v>
      </c>
      <c r="D274" s="349"/>
      <c r="E274" s="347">
        <v>7</v>
      </c>
      <c r="F274" s="347">
        <v>243</v>
      </c>
    </row>
    <row r="275" spans="1:6" s="375" customFormat="1" ht="17.25" customHeight="1">
      <c r="A275" s="357" t="s">
        <v>70</v>
      </c>
      <c r="B275" s="345" t="s">
        <v>70</v>
      </c>
      <c r="C275" s="345" t="s">
        <v>1184</v>
      </c>
      <c r="D275" s="340" t="s">
        <v>955</v>
      </c>
      <c r="E275" s="339">
        <v>2</v>
      </c>
      <c r="F275" s="339">
        <v>8</v>
      </c>
    </row>
    <row r="276" spans="1:6" s="374" customFormat="1" ht="17.25" customHeight="1">
      <c r="A276" s="357"/>
      <c r="B276" s="345"/>
      <c r="C276" s="345" t="s">
        <v>1183</v>
      </c>
      <c r="D276" s="340" t="s">
        <v>1182</v>
      </c>
      <c r="E276" s="339">
        <v>1</v>
      </c>
      <c r="F276" s="339">
        <v>8</v>
      </c>
    </row>
    <row r="277" spans="1:6" s="374" customFormat="1" ht="17.25" customHeight="1">
      <c r="A277" s="357"/>
      <c r="B277" s="345"/>
      <c r="C277" s="345">
        <v>302</v>
      </c>
      <c r="D277" s="340" t="s">
        <v>1181</v>
      </c>
      <c r="E277" s="339" t="s">
        <v>513</v>
      </c>
      <c r="F277" s="339" t="s">
        <v>513</v>
      </c>
    </row>
    <row r="278" spans="1:6" s="374" customFormat="1" ht="17.25" customHeight="1">
      <c r="A278" s="357" t="s">
        <v>70</v>
      </c>
      <c r="B278" s="345" t="s">
        <v>70</v>
      </c>
      <c r="C278" s="345">
        <v>303</v>
      </c>
      <c r="D278" s="340" t="s">
        <v>1180</v>
      </c>
      <c r="E278" s="339">
        <v>4</v>
      </c>
      <c r="F278" s="339">
        <v>227</v>
      </c>
    </row>
    <row r="279" spans="1:6" s="374" customFormat="1" ht="17.25" customHeight="1">
      <c r="A279" s="357" t="s">
        <v>70</v>
      </c>
      <c r="B279" s="349">
        <v>31</v>
      </c>
      <c r="C279" s="1030" t="s">
        <v>400</v>
      </c>
      <c r="D279" s="1030"/>
      <c r="E279" s="347">
        <v>10</v>
      </c>
      <c r="F279" s="347">
        <v>103</v>
      </c>
    </row>
    <row r="280" spans="1:6" s="375" customFormat="1" ht="17.25" customHeight="1">
      <c r="A280" s="357" t="s">
        <v>70</v>
      </c>
      <c r="B280" s="345" t="s">
        <v>70</v>
      </c>
      <c r="C280" s="345" t="s">
        <v>1179</v>
      </c>
      <c r="D280" s="340" t="s">
        <v>955</v>
      </c>
      <c r="E280" s="339" t="s">
        <v>513</v>
      </c>
      <c r="F280" s="339" t="s">
        <v>513</v>
      </c>
    </row>
    <row r="281" spans="1:6" s="374" customFormat="1" ht="17.25" customHeight="1">
      <c r="A281" s="357" t="s">
        <v>70</v>
      </c>
      <c r="B281" s="345" t="s">
        <v>70</v>
      </c>
      <c r="C281" s="345" t="s">
        <v>1178</v>
      </c>
      <c r="D281" s="340" t="s">
        <v>1177</v>
      </c>
      <c r="E281" s="339">
        <v>6</v>
      </c>
      <c r="F281" s="339">
        <v>26</v>
      </c>
    </row>
    <row r="282" spans="1:6" s="374" customFormat="1" ht="17.25" customHeight="1">
      <c r="A282" s="357"/>
      <c r="B282" s="345"/>
      <c r="C282" s="345">
        <v>312</v>
      </c>
      <c r="D282" s="340" t="s">
        <v>1176</v>
      </c>
      <c r="E282" s="339">
        <v>4</v>
      </c>
      <c r="F282" s="339">
        <v>77</v>
      </c>
    </row>
    <row r="283" spans="1:6" s="374" customFormat="1" ht="17.25" customHeight="1">
      <c r="A283" s="356"/>
      <c r="B283" s="346"/>
      <c r="C283" s="379">
        <v>313</v>
      </c>
      <c r="D283" s="340" t="s">
        <v>1175</v>
      </c>
      <c r="E283" s="339" t="s">
        <v>513</v>
      </c>
      <c r="F283" s="339" t="s">
        <v>513</v>
      </c>
    </row>
    <row r="284" spans="1:6" s="375" customFormat="1" ht="17.25" customHeight="1">
      <c r="A284" s="356" t="s">
        <v>70</v>
      </c>
      <c r="B284" s="346"/>
      <c r="C284" s="345">
        <v>314</v>
      </c>
      <c r="D284" s="340" t="s">
        <v>1174</v>
      </c>
      <c r="E284" s="339" t="s">
        <v>513</v>
      </c>
      <c r="F284" s="339" t="s">
        <v>513</v>
      </c>
    </row>
    <row r="285" spans="1:6" s="374" customFormat="1" ht="17.25" customHeight="1">
      <c r="A285" s="356" t="s">
        <v>70</v>
      </c>
      <c r="B285" s="346"/>
      <c r="C285" s="345">
        <v>315</v>
      </c>
      <c r="D285" s="340" t="s">
        <v>1173</v>
      </c>
      <c r="E285" s="339" t="s">
        <v>513</v>
      </c>
      <c r="F285" s="339" t="s">
        <v>513</v>
      </c>
    </row>
    <row r="286" spans="1:6" s="374" customFormat="1" ht="17.25" customHeight="1">
      <c r="A286" s="356" t="s">
        <v>70</v>
      </c>
      <c r="B286" s="346"/>
      <c r="C286" s="345"/>
      <c r="D286" s="340" t="s">
        <v>1172</v>
      </c>
      <c r="E286" s="339"/>
      <c r="F286" s="339"/>
    </row>
    <row r="287" spans="1:6" s="375" customFormat="1" ht="17.25" customHeight="1">
      <c r="A287" s="355" t="s">
        <v>70</v>
      </c>
      <c r="B287" s="345" t="s">
        <v>70</v>
      </c>
      <c r="C287" s="345" t="s">
        <v>1171</v>
      </c>
      <c r="D287" s="340" t="s">
        <v>1170</v>
      </c>
      <c r="E287" s="339" t="s">
        <v>513</v>
      </c>
      <c r="F287" s="339" t="s">
        <v>513</v>
      </c>
    </row>
    <row r="288" spans="1:6" s="374" customFormat="1" ht="17.25" customHeight="1">
      <c r="A288" s="355" t="s">
        <v>70</v>
      </c>
      <c r="B288" s="349">
        <v>32</v>
      </c>
      <c r="C288" s="1030" t="s">
        <v>398</v>
      </c>
      <c r="D288" s="1030"/>
      <c r="E288" s="347">
        <v>76</v>
      </c>
      <c r="F288" s="347">
        <v>334</v>
      </c>
    </row>
    <row r="289" spans="1:6" s="374" customFormat="1" ht="17.25" customHeight="1">
      <c r="A289" s="355" t="s">
        <v>70</v>
      </c>
      <c r="B289" s="345" t="s">
        <v>70</v>
      </c>
      <c r="C289" s="345">
        <v>320</v>
      </c>
      <c r="D289" s="340" t="s">
        <v>955</v>
      </c>
      <c r="E289" s="339" t="s">
        <v>513</v>
      </c>
      <c r="F289" s="339" t="s">
        <v>513</v>
      </c>
    </row>
    <row r="290" spans="1:6" s="375" customFormat="1" ht="17.25" customHeight="1">
      <c r="A290" s="356"/>
      <c r="B290" s="346"/>
      <c r="C290" s="379">
        <v>321</v>
      </c>
      <c r="D290" s="340" t="s">
        <v>1169</v>
      </c>
      <c r="E290" s="339">
        <v>8</v>
      </c>
      <c r="F290" s="339">
        <v>29</v>
      </c>
    </row>
    <row r="291" spans="1:6" s="374" customFormat="1" ht="17.25" customHeight="1">
      <c r="A291" s="355" t="s">
        <v>70</v>
      </c>
      <c r="B291" s="346"/>
      <c r="C291" s="345">
        <v>322</v>
      </c>
      <c r="D291" s="340" t="s">
        <v>1168</v>
      </c>
      <c r="E291" s="339">
        <v>4</v>
      </c>
      <c r="F291" s="339">
        <v>10</v>
      </c>
    </row>
    <row r="292" spans="1:6" s="374" customFormat="1" ht="17.25" customHeight="1">
      <c r="A292" s="355" t="s">
        <v>70</v>
      </c>
      <c r="B292" s="346" t="s">
        <v>70</v>
      </c>
      <c r="C292" s="345"/>
      <c r="D292" s="345" t="s">
        <v>1167</v>
      </c>
      <c r="E292" s="339"/>
      <c r="F292" s="339"/>
    </row>
    <row r="293" spans="1:6" s="374" customFormat="1" ht="17.25" customHeight="1">
      <c r="A293" s="355" t="s">
        <v>70</v>
      </c>
      <c r="B293" s="345" t="s">
        <v>70</v>
      </c>
      <c r="C293" s="345">
        <v>323</v>
      </c>
      <c r="D293" s="340" t="s">
        <v>1166</v>
      </c>
      <c r="E293" s="339" t="s">
        <v>513</v>
      </c>
      <c r="F293" s="339" t="s">
        <v>513</v>
      </c>
    </row>
    <row r="294" spans="1:6" s="374" customFormat="1" ht="17.25" customHeight="1">
      <c r="A294" s="355" t="s">
        <v>70</v>
      </c>
      <c r="B294" s="345" t="s">
        <v>70</v>
      </c>
      <c r="C294" s="345">
        <v>324</v>
      </c>
      <c r="D294" s="340" t="s">
        <v>1165</v>
      </c>
      <c r="E294" s="339">
        <v>4</v>
      </c>
      <c r="F294" s="339">
        <v>6</v>
      </c>
    </row>
    <row r="295" spans="1:6" s="374" customFormat="1" ht="17.25" customHeight="1">
      <c r="A295" s="355" t="s">
        <v>70</v>
      </c>
      <c r="B295" s="345" t="s">
        <v>70</v>
      </c>
      <c r="C295" s="345">
        <v>325</v>
      </c>
      <c r="D295" s="340" t="s">
        <v>1164</v>
      </c>
      <c r="E295" s="339">
        <v>11</v>
      </c>
      <c r="F295" s="339">
        <v>49</v>
      </c>
    </row>
    <row r="296" spans="1:6" s="374" customFormat="1" ht="17.25" customHeight="1">
      <c r="A296" s="355" t="s">
        <v>70</v>
      </c>
      <c r="B296" s="346"/>
      <c r="C296" s="358"/>
      <c r="D296" s="340" t="s">
        <v>1163</v>
      </c>
      <c r="E296" s="339">
        <v>7</v>
      </c>
      <c r="F296" s="339">
        <v>24</v>
      </c>
    </row>
    <row r="297" spans="1:6" ht="17.25" customHeight="1">
      <c r="A297" s="355" t="s">
        <v>70</v>
      </c>
      <c r="B297" s="345" t="s">
        <v>70</v>
      </c>
      <c r="C297" s="358"/>
      <c r="D297" s="340" t="s">
        <v>1162</v>
      </c>
      <c r="E297" s="339">
        <v>4</v>
      </c>
      <c r="F297" s="339">
        <v>25</v>
      </c>
    </row>
    <row r="298" spans="1:6" s="375" customFormat="1" ht="17.25" customHeight="1">
      <c r="A298" s="355" t="s">
        <v>70</v>
      </c>
      <c r="B298" s="345" t="s">
        <v>70</v>
      </c>
      <c r="C298" s="345">
        <v>326</v>
      </c>
      <c r="D298" s="340" t="s">
        <v>1161</v>
      </c>
      <c r="E298" s="339">
        <v>6</v>
      </c>
      <c r="F298" s="339">
        <v>37</v>
      </c>
    </row>
    <row r="299" spans="1:6" s="374" customFormat="1" ht="17.25" customHeight="1">
      <c r="A299" s="355" t="s">
        <v>70</v>
      </c>
      <c r="B299" s="345" t="s">
        <v>70</v>
      </c>
      <c r="C299" s="345"/>
      <c r="D299" s="345" t="s">
        <v>1160</v>
      </c>
      <c r="E299" s="339"/>
      <c r="F299" s="339"/>
    </row>
    <row r="300" spans="1:6" s="374" customFormat="1" ht="17.25" customHeight="1">
      <c r="A300" s="355" t="s">
        <v>70</v>
      </c>
      <c r="B300" s="346"/>
      <c r="C300" s="345">
        <v>327</v>
      </c>
      <c r="D300" s="340" t="s">
        <v>1159</v>
      </c>
      <c r="E300" s="339" t="s">
        <v>513</v>
      </c>
      <c r="F300" s="339" t="s">
        <v>513</v>
      </c>
    </row>
    <row r="301" spans="1:6" s="375" customFormat="1" ht="17.25" customHeight="1">
      <c r="A301" s="355" t="s">
        <v>70</v>
      </c>
      <c r="B301" s="345" t="s">
        <v>70</v>
      </c>
      <c r="C301" s="345">
        <v>328</v>
      </c>
      <c r="D301" s="340" t="s">
        <v>1158</v>
      </c>
      <c r="E301" s="339">
        <v>3</v>
      </c>
      <c r="F301" s="339">
        <v>10</v>
      </c>
    </row>
    <row r="302" spans="1:6" s="374" customFormat="1" ht="17.25" customHeight="1">
      <c r="A302" s="355" t="s">
        <v>70</v>
      </c>
      <c r="B302" s="345" t="s">
        <v>70</v>
      </c>
      <c r="C302" s="345">
        <v>329</v>
      </c>
      <c r="D302" s="340" t="s">
        <v>1157</v>
      </c>
      <c r="E302" s="339">
        <v>40</v>
      </c>
      <c r="F302" s="339">
        <v>193</v>
      </c>
    </row>
    <row r="303" spans="1:6" s="374" customFormat="1" ht="17.25" customHeight="1">
      <c r="A303" s="355" t="s">
        <v>70</v>
      </c>
      <c r="B303" s="345" t="s">
        <v>70</v>
      </c>
      <c r="C303" s="358"/>
      <c r="D303" s="340" t="s">
        <v>1156</v>
      </c>
      <c r="E303" s="339">
        <v>10</v>
      </c>
      <c r="F303" s="339">
        <v>84</v>
      </c>
    </row>
    <row r="304" spans="1:6" s="375" customFormat="1" ht="17.25" customHeight="1">
      <c r="A304" s="355" t="s">
        <v>70</v>
      </c>
      <c r="B304" s="345" t="s">
        <v>70</v>
      </c>
      <c r="C304" s="358"/>
      <c r="D304" s="340" t="s">
        <v>1155</v>
      </c>
      <c r="E304" s="339"/>
      <c r="F304" s="339"/>
    </row>
    <row r="305" spans="1:6" s="374" customFormat="1" ht="17.25" customHeight="1">
      <c r="A305" s="355"/>
      <c r="B305" s="345"/>
      <c r="C305" s="358"/>
      <c r="D305" s="340" t="s">
        <v>1154</v>
      </c>
      <c r="E305" s="339">
        <v>30</v>
      </c>
      <c r="F305" s="339">
        <v>109</v>
      </c>
    </row>
    <row r="306" spans="1:6" s="374" customFormat="1" ht="17.25" customHeight="1">
      <c r="A306" s="354" t="s">
        <v>1153</v>
      </c>
      <c r="B306" s="1030" t="s">
        <v>1152</v>
      </c>
      <c r="C306" s="1032"/>
      <c r="D306" s="1032"/>
      <c r="E306" s="347">
        <v>9</v>
      </c>
      <c r="F306" s="347">
        <v>240</v>
      </c>
    </row>
    <row r="307" spans="1:6" s="374" customFormat="1" ht="17.25" customHeight="1">
      <c r="A307" s="353" t="s">
        <v>70</v>
      </c>
      <c r="B307" s="349">
        <v>33</v>
      </c>
      <c r="C307" s="349" t="s">
        <v>1151</v>
      </c>
      <c r="D307" s="349"/>
      <c r="E307" s="347">
        <v>2</v>
      </c>
      <c r="F307" s="347">
        <v>84</v>
      </c>
    </row>
    <row r="308" spans="1:6" s="374" customFormat="1" ht="17.25" customHeight="1">
      <c r="A308" s="355" t="s">
        <v>70</v>
      </c>
      <c r="B308" s="346"/>
      <c r="C308" s="345">
        <v>330</v>
      </c>
      <c r="D308" s="340" t="s">
        <v>955</v>
      </c>
      <c r="E308" s="339">
        <v>1</v>
      </c>
      <c r="F308" s="339">
        <v>83</v>
      </c>
    </row>
    <row r="309" spans="1:6" s="374" customFormat="1" ht="17.25" customHeight="1">
      <c r="A309" s="355" t="s">
        <v>70</v>
      </c>
      <c r="B309" s="345" t="s">
        <v>70</v>
      </c>
      <c r="C309" s="345">
        <v>331</v>
      </c>
      <c r="D309" s="340" t="s">
        <v>394</v>
      </c>
      <c r="E309" s="339">
        <v>1</v>
      </c>
      <c r="F309" s="339">
        <v>1</v>
      </c>
    </row>
    <row r="310" spans="1:6" s="374" customFormat="1" ht="17.25" customHeight="1">
      <c r="A310" s="355" t="s">
        <v>70</v>
      </c>
      <c r="B310" s="349">
        <v>34</v>
      </c>
      <c r="C310" s="1030" t="s">
        <v>1150</v>
      </c>
      <c r="D310" s="1030"/>
      <c r="E310" s="347" t="s">
        <v>513</v>
      </c>
      <c r="F310" s="347" t="s">
        <v>513</v>
      </c>
    </row>
    <row r="311" spans="1:6" s="375" customFormat="1" ht="17.25" customHeight="1">
      <c r="A311" s="355" t="s">
        <v>70</v>
      </c>
      <c r="B311" s="345" t="s">
        <v>70</v>
      </c>
      <c r="C311" s="345">
        <v>340</v>
      </c>
      <c r="D311" s="340" t="s">
        <v>955</v>
      </c>
      <c r="E311" s="339" t="s">
        <v>513</v>
      </c>
      <c r="F311" s="339" t="s">
        <v>513</v>
      </c>
    </row>
    <row r="312" spans="1:6" s="374" customFormat="1" ht="17.25" customHeight="1">
      <c r="A312" s="355" t="s">
        <v>70</v>
      </c>
      <c r="B312" s="345" t="s">
        <v>70</v>
      </c>
      <c r="C312" s="345">
        <v>341</v>
      </c>
      <c r="D312" s="340" t="s">
        <v>393</v>
      </c>
      <c r="E312" s="339" t="s">
        <v>513</v>
      </c>
      <c r="F312" s="339" t="s">
        <v>513</v>
      </c>
    </row>
    <row r="313" spans="1:6" s="374" customFormat="1" ht="17.25" customHeight="1">
      <c r="A313" s="355" t="s">
        <v>70</v>
      </c>
      <c r="B313" s="349">
        <v>35</v>
      </c>
      <c r="C313" s="1030" t="s">
        <v>392</v>
      </c>
      <c r="D313" s="1030"/>
      <c r="E313" s="347" t="s">
        <v>513</v>
      </c>
      <c r="F313" s="347" t="s">
        <v>513</v>
      </c>
    </row>
    <row r="314" spans="1:6" s="374" customFormat="1" ht="17.25" customHeight="1">
      <c r="A314" s="355" t="s">
        <v>70</v>
      </c>
      <c r="B314" s="345" t="s">
        <v>70</v>
      </c>
      <c r="C314" s="345" t="s">
        <v>1149</v>
      </c>
      <c r="D314" s="340" t="s">
        <v>955</v>
      </c>
      <c r="E314" s="339" t="s">
        <v>513</v>
      </c>
      <c r="F314" s="339" t="s">
        <v>513</v>
      </c>
    </row>
    <row r="315" spans="1:6" s="374" customFormat="1" ht="17.25" customHeight="1">
      <c r="A315" s="355"/>
      <c r="B315" s="345"/>
      <c r="C315" s="345" t="s">
        <v>1148</v>
      </c>
      <c r="D315" s="340" t="s">
        <v>392</v>
      </c>
      <c r="E315" s="339" t="s">
        <v>513</v>
      </c>
      <c r="F315" s="339" t="s">
        <v>513</v>
      </c>
    </row>
    <row r="316" spans="1:6" s="375" customFormat="1" ht="17.25" customHeight="1">
      <c r="A316" s="356"/>
      <c r="B316" s="349">
        <v>36</v>
      </c>
      <c r="C316" s="1033" t="s">
        <v>391</v>
      </c>
      <c r="D316" s="1034"/>
      <c r="E316" s="347">
        <v>7</v>
      </c>
      <c r="F316" s="347">
        <v>156</v>
      </c>
    </row>
    <row r="317" spans="1:6" s="374" customFormat="1" ht="17.25" customHeight="1">
      <c r="A317" s="355" t="s">
        <v>70</v>
      </c>
      <c r="B317" s="346"/>
      <c r="C317" s="345" t="s">
        <v>1147</v>
      </c>
      <c r="D317" s="340" t="s">
        <v>955</v>
      </c>
      <c r="E317" s="339" t="s">
        <v>513</v>
      </c>
      <c r="F317" s="339" t="s">
        <v>513</v>
      </c>
    </row>
    <row r="318" spans="1:6" s="374" customFormat="1" ht="17.25" customHeight="1">
      <c r="A318" s="355" t="s">
        <v>70</v>
      </c>
      <c r="B318" s="345" t="s">
        <v>70</v>
      </c>
      <c r="C318" s="345" t="s">
        <v>1146</v>
      </c>
      <c r="D318" s="340" t="s">
        <v>1145</v>
      </c>
      <c r="E318" s="339">
        <v>1</v>
      </c>
      <c r="F318" s="339">
        <v>30</v>
      </c>
    </row>
    <row r="319" spans="1:6" s="374" customFormat="1" ht="17.25" customHeight="1">
      <c r="A319" s="355" t="s">
        <v>70</v>
      </c>
      <c r="B319" s="346"/>
      <c r="C319" s="345" t="s">
        <v>1144</v>
      </c>
      <c r="D319" s="340" t="s">
        <v>1143</v>
      </c>
      <c r="E319" s="339" t="s">
        <v>513</v>
      </c>
      <c r="F319" s="339" t="s">
        <v>513</v>
      </c>
    </row>
    <row r="320" spans="1:6" s="374" customFormat="1" ht="17.25" customHeight="1">
      <c r="A320" s="355" t="s">
        <v>70</v>
      </c>
      <c r="B320" s="345" t="s">
        <v>70</v>
      </c>
      <c r="C320" s="345" t="s">
        <v>1142</v>
      </c>
      <c r="D320" s="340" t="s">
        <v>1141</v>
      </c>
      <c r="E320" s="339">
        <v>6</v>
      </c>
      <c r="F320" s="339">
        <v>126</v>
      </c>
    </row>
    <row r="321" spans="1:6" s="375" customFormat="1" ht="17.25" customHeight="1">
      <c r="A321" s="354" t="s">
        <v>1140</v>
      </c>
      <c r="B321" s="1030" t="s">
        <v>1139</v>
      </c>
      <c r="C321" s="1035"/>
      <c r="D321" s="1035"/>
      <c r="E321" s="347">
        <v>499</v>
      </c>
      <c r="F321" s="347">
        <v>9636</v>
      </c>
    </row>
    <row r="322" spans="1:6" s="374" customFormat="1" ht="17.25" customHeight="1">
      <c r="A322" s="353" t="s">
        <v>70</v>
      </c>
      <c r="B322" s="349">
        <v>37</v>
      </c>
      <c r="C322" s="1030" t="s">
        <v>1138</v>
      </c>
      <c r="D322" s="1030"/>
      <c r="E322" s="347">
        <v>12</v>
      </c>
      <c r="F322" s="347">
        <v>195</v>
      </c>
    </row>
    <row r="323" spans="1:6" s="374" customFormat="1" ht="17.25" customHeight="1">
      <c r="A323" s="355" t="s">
        <v>70</v>
      </c>
      <c r="B323" s="345" t="s">
        <v>70</v>
      </c>
      <c r="C323" s="345" t="s">
        <v>1137</v>
      </c>
      <c r="D323" s="340" t="s">
        <v>955</v>
      </c>
      <c r="E323" s="339" t="s">
        <v>513</v>
      </c>
      <c r="F323" s="339" t="s">
        <v>513</v>
      </c>
    </row>
    <row r="324" spans="1:6" s="374" customFormat="1" ht="17.25" customHeight="1">
      <c r="A324" s="355" t="s">
        <v>70</v>
      </c>
      <c r="B324" s="346"/>
      <c r="C324" s="345" t="s">
        <v>1136</v>
      </c>
      <c r="D324" s="340" t="s">
        <v>1135</v>
      </c>
      <c r="E324" s="339" t="s">
        <v>513</v>
      </c>
      <c r="F324" s="339" t="s">
        <v>513</v>
      </c>
    </row>
    <row r="325" spans="1:6" s="374" customFormat="1" ht="17.25" customHeight="1">
      <c r="A325" s="355" t="s">
        <v>70</v>
      </c>
      <c r="B325" s="345" t="s">
        <v>70</v>
      </c>
      <c r="C325" s="345" t="s">
        <v>1134</v>
      </c>
      <c r="D325" s="340" t="s">
        <v>1133</v>
      </c>
      <c r="E325" s="339">
        <v>2</v>
      </c>
      <c r="F325" s="339">
        <v>25</v>
      </c>
    </row>
    <row r="326" spans="1:6" s="375" customFormat="1" ht="17.25" customHeight="1">
      <c r="A326" s="355" t="s">
        <v>70</v>
      </c>
      <c r="B326" s="345" t="s">
        <v>70</v>
      </c>
      <c r="C326" s="345" t="s">
        <v>1132</v>
      </c>
      <c r="D326" s="340" t="s">
        <v>1131</v>
      </c>
      <c r="E326" s="339">
        <v>10</v>
      </c>
      <c r="F326" s="339">
        <v>170</v>
      </c>
    </row>
    <row r="327" spans="1:6" s="374" customFormat="1" ht="17.25" customHeight="1">
      <c r="A327" s="355" t="s">
        <v>70</v>
      </c>
      <c r="B327" s="349">
        <v>38</v>
      </c>
      <c r="C327" s="1030" t="s">
        <v>1130</v>
      </c>
      <c r="D327" s="1030"/>
      <c r="E327" s="347">
        <v>3</v>
      </c>
      <c r="F327" s="347">
        <v>302</v>
      </c>
    </row>
    <row r="328" spans="1:6" s="374" customFormat="1" ht="17.25" customHeight="1">
      <c r="A328" s="355" t="s">
        <v>70</v>
      </c>
      <c r="B328" s="345" t="s">
        <v>70</v>
      </c>
      <c r="C328" s="345" t="s">
        <v>1129</v>
      </c>
      <c r="D328" s="340" t="s">
        <v>955</v>
      </c>
      <c r="E328" s="339" t="s">
        <v>513</v>
      </c>
      <c r="F328" s="339" t="s">
        <v>513</v>
      </c>
    </row>
    <row r="329" spans="1:6" s="375" customFormat="1" ht="17.25" customHeight="1">
      <c r="A329" s="355" t="s">
        <v>70</v>
      </c>
      <c r="B329" s="345" t="s">
        <v>70</v>
      </c>
      <c r="C329" s="345" t="s">
        <v>1128</v>
      </c>
      <c r="D329" s="340" t="s">
        <v>1127</v>
      </c>
      <c r="E329" s="339" t="s">
        <v>513</v>
      </c>
      <c r="F329" s="339" t="s">
        <v>513</v>
      </c>
    </row>
    <row r="330" spans="1:6" s="374" customFormat="1" ht="17.25" customHeight="1">
      <c r="A330" s="355" t="s">
        <v>70</v>
      </c>
      <c r="B330" s="346"/>
      <c r="C330" s="345" t="s">
        <v>1126</v>
      </c>
      <c r="D330" s="340" t="s">
        <v>1125</v>
      </c>
      <c r="E330" s="339" t="s">
        <v>513</v>
      </c>
      <c r="F330" s="339" t="s">
        <v>513</v>
      </c>
    </row>
    <row r="331" spans="1:6" s="374" customFormat="1" ht="17.25" customHeight="1">
      <c r="A331" s="355" t="s">
        <v>70</v>
      </c>
      <c r="B331" s="345" t="s">
        <v>70</v>
      </c>
      <c r="C331" s="345" t="s">
        <v>1124</v>
      </c>
      <c r="D331" s="340" t="s">
        <v>1123</v>
      </c>
      <c r="E331" s="339">
        <v>3</v>
      </c>
      <c r="F331" s="339">
        <v>302</v>
      </c>
    </row>
    <row r="332" spans="1:6" s="374" customFormat="1" ht="17.25" customHeight="1">
      <c r="A332" s="355" t="s">
        <v>70</v>
      </c>
      <c r="B332" s="349">
        <v>39</v>
      </c>
      <c r="C332" s="1030" t="s">
        <v>1122</v>
      </c>
      <c r="D332" s="1030"/>
      <c r="E332" s="347">
        <v>252</v>
      </c>
      <c r="F332" s="347">
        <v>7077</v>
      </c>
    </row>
    <row r="333" spans="1:6" s="374" customFormat="1" ht="17.25" customHeight="1">
      <c r="A333" s="355" t="s">
        <v>70</v>
      </c>
      <c r="B333" s="345" t="s">
        <v>70</v>
      </c>
      <c r="C333" s="345" t="s">
        <v>1121</v>
      </c>
      <c r="D333" s="340" t="s">
        <v>955</v>
      </c>
      <c r="E333" s="339">
        <v>2</v>
      </c>
      <c r="F333" s="339">
        <v>6</v>
      </c>
    </row>
    <row r="334" spans="1:6" s="374" customFormat="1" ht="17.25" customHeight="1">
      <c r="A334" s="355" t="s">
        <v>70</v>
      </c>
      <c r="B334" s="345" t="s">
        <v>70</v>
      </c>
      <c r="C334" s="345" t="s">
        <v>1120</v>
      </c>
      <c r="D334" s="340" t="s">
        <v>1119</v>
      </c>
      <c r="E334" s="339">
        <v>193</v>
      </c>
      <c r="F334" s="339">
        <v>5466</v>
      </c>
    </row>
    <row r="335" spans="1:6" s="375" customFormat="1" ht="17.25" customHeight="1">
      <c r="A335" s="355" t="s">
        <v>70</v>
      </c>
      <c r="B335" s="346"/>
      <c r="C335" s="345" t="s">
        <v>1118</v>
      </c>
      <c r="D335" s="340" t="s">
        <v>1117</v>
      </c>
      <c r="E335" s="339">
        <v>57</v>
      </c>
      <c r="F335" s="339">
        <v>1605</v>
      </c>
    </row>
    <row r="336" spans="1:6" s="374" customFormat="1" ht="17.25" customHeight="1">
      <c r="A336" s="355" t="s">
        <v>70</v>
      </c>
      <c r="B336" s="345" t="s">
        <v>70</v>
      </c>
      <c r="C336" s="358"/>
      <c r="D336" s="340" t="s">
        <v>1116</v>
      </c>
      <c r="E336" s="339">
        <v>19</v>
      </c>
      <c r="F336" s="339">
        <v>295</v>
      </c>
    </row>
    <row r="337" spans="1:6" s="374" customFormat="1" ht="17.25" customHeight="1">
      <c r="A337" s="355" t="s">
        <v>70</v>
      </c>
      <c r="B337" s="345" t="s">
        <v>70</v>
      </c>
      <c r="C337" s="358"/>
      <c r="D337" s="340" t="s">
        <v>1115</v>
      </c>
      <c r="E337" s="339">
        <v>11</v>
      </c>
      <c r="F337" s="339">
        <v>393</v>
      </c>
    </row>
    <row r="338" spans="1:6" s="374" customFormat="1" ht="17.25" customHeight="1">
      <c r="A338" s="355"/>
      <c r="B338" s="345"/>
      <c r="C338" s="358"/>
      <c r="D338" s="340" t="s">
        <v>1114</v>
      </c>
      <c r="E338" s="339">
        <v>27</v>
      </c>
      <c r="F338" s="339">
        <v>917</v>
      </c>
    </row>
    <row r="339" spans="1:6" s="374" customFormat="1" ht="17.25" customHeight="1">
      <c r="A339" s="345" t="s">
        <v>70</v>
      </c>
      <c r="B339" s="349">
        <v>40</v>
      </c>
      <c r="C339" s="1030" t="s">
        <v>1111</v>
      </c>
      <c r="D339" s="1031" t="s">
        <v>70</v>
      </c>
      <c r="E339" s="347">
        <v>45</v>
      </c>
      <c r="F339" s="347">
        <v>271</v>
      </c>
    </row>
    <row r="340" spans="1:6" s="374" customFormat="1" ht="17.25" customHeight="1">
      <c r="A340" s="345" t="s">
        <v>70</v>
      </c>
      <c r="B340" s="345" t="s">
        <v>70</v>
      </c>
      <c r="C340" s="367" t="s">
        <v>1113</v>
      </c>
      <c r="D340" s="340" t="s">
        <v>955</v>
      </c>
      <c r="E340" s="339" t="s">
        <v>513</v>
      </c>
      <c r="F340" s="339" t="s">
        <v>513</v>
      </c>
    </row>
    <row r="341" spans="1:6" s="374" customFormat="1" ht="17.25" customHeight="1">
      <c r="A341" s="345" t="s">
        <v>70</v>
      </c>
      <c r="B341" s="345" t="s">
        <v>70</v>
      </c>
      <c r="C341" s="367" t="s">
        <v>1112</v>
      </c>
      <c r="D341" s="340" t="s">
        <v>1111</v>
      </c>
      <c r="E341" s="339">
        <v>45</v>
      </c>
      <c r="F341" s="339">
        <v>271</v>
      </c>
    </row>
    <row r="342" spans="1:6" s="374" customFormat="1" ht="17.25" customHeight="1">
      <c r="A342" s="345" t="s">
        <v>70</v>
      </c>
      <c r="B342" s="349">
        <v>41</v>
      </c>
      <c r="C342" s="1030" t="s">
        <v>1110</v>
      </c>
      <c r="D342" s="1031" t="s">
        <v>70</v>
      </c>
      <c r="E342" s="347">
        <v>187</v>
      </c>
      <c r="F342" s="347">
        <v>1791</v>
      </c>
    </row>
    <row r="343" spans="1:6" s="374" customFormat="1" ht="17.25" customHeight="1">
      <c r="A343" s="345" t="s">
        <v>70</v>
      </c>
      <c r="B343" s="345" t="s">
        <v>70</v>
      </c>
      <c r="C343" s="345">
        <v>410</v>
      </c>
      <c r="D343" s="340" t="s">
        <v>996</v>
      </c>
      <c r="E343" s="339" t="s">
        <v>513</v>
      </c>
      <c r="F343" s="339" t="s">
        <v>513</v>
      </c>
    </row>
    <row r="344" spans="1:6" s="374" customFormat="1" ht="17.25" customHeight="1">
      <c r="A344" s="345" t="s">
        <v>70</v>
      </c>
      <c r="B344" s="345" t="s">
        <v>70</v>
      </c>
      <c r="C344" s="345">
        <v>411</v>
      </c>
      <c r="D344" s="340" t="s">
        <v>1109</v>
      </c>
      <c r="E344" s="339">
        <v>59</v>
      </c>
      <c r="F344" s="339">
        <v>927</v>
      </c>
    </row>
    <row r="345" spans="1:6" s="375" customFormat="1" ht="17.25" customHeight="1">
      <c r="A345" s="345"/>
      <c r="B345" s="345"/>
      <c r="C345" s="345">
        <v>412</v>
      </c>
      <c r="D345" s="340" t="s">
        <v>1108</v>
      </c>
      <c r="E345" s="339">
        <v>13</v>
      </c>
      <c r="F345" s="339">
        <v>54</v>
      </c>
    </row>
    <row r="346" spans="1:6" s="374" customFormat="1" ht="17.25" customHeight="1">
      <c r="A346" s="345" t="s">
        <v>70</v>
      </c>
      <c r="B346" s="345"/>
      <c r="C346" s="345">
        <v>413</v>
      </c>
      <c r="D346" s="340" t="s">
        <v>1107</v>
      </c>
      <c r="E346" s="339">
        <v>5</v>
      </c>
      <c r="F346" s="339">
        <v>18</v>
      </c>
    </row>
    <row r="347" spans="1:6" s="374" customFormat="1" ht="17.25" customHeight="1">
      <c r="A347" s="345" t="s">
        <v>70</v>
      </c>
      <c r="B347" s="345" t="s">
        <v>70</v>
      </c>
      <c r="C347" s="345">
        <v>414</v>
      </c>
      <c r="D347" s="340" t="s">
        <v>1106</v>
      </c>
      <c r="E347" s="339">
        <v>49</v>
      </c>
      <c r="F347" s="339">
        <v>513</v>
      </c>
    </row>
    <row r="348" spans="1:6" s="375" customFormat="1" ht="17.25" customHeight="1">
      <c r="A348" s="345" t="s">
        <v>70</v>
      </c>
      <c r="B348" s="345" t="s">
        <v>70</v>
      </c>
      <c r="C348" s="345">
        <v>415</v>
      </c>
      <c r="D348" s="340" t="s">
        <v>1105</v>
      </c>
      <c r="E348" s="339">
        <v>18</v>
      </c>
      <c r="F348" s="339">
        <v>60</v>
      </c>
    </row>
    <row r="349" spans="1:6" s="374" customFormat="1" ht="17.25" customHeight="1">
      <c r="A349" s="345" t="s">
        <v>70</v>
      </c>
      <c r="B349" s="345" t="s">
        <v>70</v>
      </c>
      <c r="C349" s="345">
        <v>416</v>
      </c>
      <c r="D349" s="340" t="s">
        <v>1104</v>
      </c>
      <c r="E349" s="339">
        <v>43</v>
      </c>
      <c r="F349" s="339">
        <v>219</v>
      </c>
    </row>
    <row r="350" spans="1:6" s="374" customFormat="1" ht="17.25" customHeight="1">
      <c r="A350" s="345"/>
      <c r="B350" s="345"/>
      <c r="C350" s="345"/>
      <c r="D350" s="340" t="s">
        <v>1103</v>
      </c>
      <c r="E350" s="339"/>
      <c r="F350" s="339"/>
    </row>
    <row r="351" spans="1:6" s="374" customFormat="1" ht="17.25" customHeight="1">
      <c r="A351" s="346"/>
      <c r="B351" s="346"/>
      <c r="C351" s="384"/>
      <c r="D351" s="340" t="s">
        <v>1102</v>
      </c>
      <c r="E351" s="339" t="s">
        <v>513</v>
      </c>
      <c r="F351" s="339" t="s">
        <v>513</v>
      </c>
    </row>
    <row r="352" spans="1:6" s="375" customFormat="1" ht="17.25" customHeight="1">
      <c r="A352" s="345" t="s">
        <v>70</v>
      </c>
      <c r="B352" s="346"/>
      <c r="C352" s="358"/>
      <c r="D352" s="340" t="s">
        <v>1101</v>
      </c>
      <c r="E352" s="339">
        <v>43</v>
      </c>
      <c r="F352" s="339">
        <v>219</v>
      </c>
    </row>
    <row r="353" spans="1:6" s="374" customFormat="1" ht="17.25" customHeight="1">
      <c r="A353" s="345" t="s">
        <v>70</v>
      </c>
      <c r="B353" s="345" t="s">
        <v>70</v>
      </c>
      <c r="C353" s="345"/>
      <c r="D353" s="379" t="s">
        <v>1100</v>
      </c>
      <c r="E353" s="339"/>
      <c r="F353" s="339"/>
    </row>
    <row r="354" spans="1:6" s="374" customFormat="1" ht="17.25" customHeight="1">
      <c r="A354" s="349" t="s">
        <v>1099</v>
      </c>
      <c r="B354" s="1030" t="s">
        <v>1098</v>
      </c>
      <c r="C354" s="1035"/>
      <c r="D354" s="1035"/>
      <c r="E354" s="347">
        <v>281</v>
      </c>
      <c r="F354" s="347">
        <v>6329</v>
      </c>
    </row>
    <row r="355" spans="1:6" s="374" customFormat="1" ht="17.25" customHeight="1">
      <c r="A355" s="357" t="s">
        <v>70</v>
      </c>
      <c r="B355" s="349">
        <v>42</v>
      </c>
      <c r="C355" s="1030" t="s">
        <v>1095</v>
      </c>
      <c r="D355" s="1030"/>
      <c r="E355" s="347">
        <v>21</v>
      </c>
      <c r="F355" s="347">
        <v>1160</v>
      </c>
    </row>
    <row r="356" spans="1:6" s="374" customFormat="1" ht="17.25" customHeight="1">
      <c r="A356" s="345" t="s">
        <v>70</v>
      </c>
      <c r="B356" s="346"/>
      <c r="C356" s="345" t="s">
        <v>1097</v>
      </c>
      <c r="D356" s="340" t="s">
        <v>955</v>
      </c>
      <c r="E356" s="339" t="s">
        <v>513</v>
      </c>
      <c r="F356" s="339" t="s">
        <v>513</v>
      </c>
    </row>
    <row r="357" spans="1:6" s="374" customFormat="1" ht="17.25" customHeight="1">
      <c r="A357" s="345" t="s">
        <v>70</v>
      </c>
      <c r="B357" s="345" t="s">
        <v>70</v>
      </c>
      <c r="C357" s="345" t="s">
        <v>1096</v>
      </c>
      <c r="D357" s="340" t="s">
        <v>1095</v>
      </c>
      <c r="E357" s="339">
        <v>21</v>
      </c>
      <c r="F357" s="339">
        <v>1160</v>
      </c>
    </row>
    <row r="358" spans="1:6" s="374" customFormat="1" ht="17.25" customHeight="1">
      <c r="A358" s="345"/>
      <c r="B358" s="349">
        <v>43</v>
      </c>
      <c r="C358" s="349" t="s">
        <v>380</v>
      </c>
      <c r="D358" s="348"/>
      <c r="E358" s="347">
        <v>136</v>
      </c>
      <c r="F358" s="347">
        <v>2409</v>
      </c>
    </row>
    <row r="359" spans="1:6" s="374" customFormat="1" ht="17.25" customHeight="1">
      <c r="A359" s="345" t="s">
        <v>70</v>
      </c>
      <c r="B359" s="345" t="s">
        <v>70</v>
      </c>
      <c r="C359" s="345" t="s">
        <v>1094</v>
      </c>
      <c r="D359" s="340" t="s">
        <v>955</v>
      </c>
      <c r="E359" s="339" t="s">
        <v>513</v>
      </c>
      <c r="F359" s="339" t="s">
        <v>513</v>
      </c>
    </row>
    <row r="360" spans="1:6" s="374" customFormat="1" ht="17.25" customHeight="1">
      <c r="A360" s="345" t="s">
        <v>70</v>
      </c>
      <c r="B360" s="346"/>
      <c r="C360" s="345" t="s">
        <v>1093</v>
      </c>
      <c r="D360" s="340" t="s">
        <v>1092</v>
      </c>
      <c r="E360" s="339">
        <v>6</v>
      </c>
      <c r="F360" s="339">
        <v>542</v>
      </c>
    </row>
    <row r="361" spans="1:6" s="374" customFormat="1" ht="17.25" customHeight="1">
      <c r="A361" s="345" t="s">
        <v>70</v>
      </c>
      <c r="B361" s="345" t="s">
        <v>70</v>
      </c>
      <c r="C361" s="345" t="s">
        <v>1091</v>
      </c>
      <c r="D361" s="340" t="s">
        <v>1090</v>
      </c>
      <c r="E361" s="339">
        <v>126</v>
      </c>
      <c r="F361" s="339">
        <v>1846</v>
      </c>
    </row>
    <row r="362" spans="1:6" s="374" customFormat="1" ht="17.25" customHeight="1">
      <c r="A362" s="345" t="s">
        <v>70</v>
      </c>
      <c r="B362" s="345" t="s">
        <v>70</v>
      </c>
      <c r="C362" s="345" t="s">
        <v>1089</v>
      </c>
      <c r="D362" s="340" t="s">
        <v>1088</v>
      </c>
      <c r="E362" s="339">
        <v>4</v>
      </c>
      <c r="F362" s="339">
        <v>21</v>
      </c>
    </row>
    <row r="363" spans="1:6" s="374" customFormat="1" ht="17.25" customHeight="1">
      <c r="A363" s="345" t="s">
        <v>70</v>
      </c>
      <c r="B363" s="345" t="s">
        <v>70</v>
      </c>
      <c r="C363" s="345" t="s">
        <v>1087</v>
      </c>
      <c r="D363" s="340" t="s">
        <v>1086</v>
      </c>
      <c r="E363" s="339" t="s">
        <v>513</v>
      </c>
      <c r="F363" s="339" t="s">
        <v>513</v>
      </c>
    </row>
    <row r="364" spans="1:6" s="374" customFormat="1" ht="17.25" customHeight="1">
      <c r="A364" s="345" t="s">
        <v>70</v>
      </c>
      <c r="B364" s="349">
        <v>44</v>
      </c>
      <c r="C364" s="1030" t="s">
        <v>379</v>
      </c>
      <c r="D364" s="1030"/>
      <c r="E364" s="347">
        <v>101</v>
      </c>
      <c r="F364" s="347">
        <v>1710</v>
      </c>
    </row>
    <row r="365" spans="1:6" ht="17.25" customHeight="1">
      <c r="A365" s="345" t="s">
        <v>70</v>
      </c>
      <c r="B365" s="345" t="s">
        <v>70</v>
      </c>
      <c r="C365" s="345" t="s">
        <v>1085</v>
      </c>
      <c r="D365" s="340" t="s">
        <v>955</v>
      </c>
      <c r="E365" s="339">
        <v>5</v>
      </c>
      <c r="F365" s="339">
        <v>47</v>
      </c>
    </row>
    <row r="366" spans="1:6" s="375" customFormat="1" ht="17.25" customHeight="1">
      <c r="A366" s="345"/>
      <c r="B366" s="345"/>
      <c r="C366" s="345" t="s">
        <v>1084</v>
      </c>
      <c r="D366" s="340" t="s">
        <v>1083</v>
      </c>
      <c r="E366" s="339">
        <v>78</v>
      </c>
      <c r="F366" s="339">
        <v>1432</v>
      </c>
    </row>
    <row r="367" spans="1:6" s="374" customFormat="1" ht="17.25" customHeight="1">
      <c r="A367" s="345" t="s">
        <v>70</v>
      </c>
      <c r="B367" s="345" t="s">
        <v>70</v>
      </c>
      <c r="C367" s="345" t="s">
        <v>1082</v>
      </c>
      <c r="D367" s="340" t="s">
        <v>1081</v>
      </c>
      <c r="E367" s="339">
        <v>3</v>
      </c>
      <c r="F367" s="339">
        <v>56</v>
      </c>
    </row>
    <row r="368" spans="1:6" s="374" customFormat="1" ht="17.25" customHeight="1">
      <c r="A368" s="345" t="s">
        <v>70</v>
      </c>
      <c r="B368" s="346"/>
      <c r="C368" s="366" t="s">
        <v>1080</v>
      </c>
      <c r="D368" s="340" t="s">
        <v>1079</v>
      </c>
      <c r="E368" s="339">
        <v>14</v>
      </c>
      <c r="F368" s="339">
        <v>170</v>
      </c>
    </row>
    <row r="369" spans="1:6" s="375" customFormat="1" ht="17.25" customHeight="1">
      <c r="A369" s="345"/>
      <c r="B369" s="346"/>
      <c r="C369" s="383" t="s">
        <v>1078</v>
      </c>
      <c r="D369" s="340" t="s">
        <v>1077</v>
      </c>
      <c r="E369" s="339" t="s">
        <v>513</v>
      </c>
      <c r="F369" s="339" t="s">
        <v>513</v>
      </c>
    </row>
    <row r="370" spans="1:6" s="374" customFormat="1" ht="17.25" customHeight="1">
      <c r="A370" s="345" t="s">
        <v>70</v>
      </c>
      <c r="B370" s="345" t="s">
        <v>70</v>
      </c>
      <c r="C370" s="345" t="s">
        <v>1076</v>
      </c>
      <c r="D370" s="340" t="s">
        <v>1075</v>
      </c>
      <c r="E370" s="339">
        <v>1</v>
      </c>
      <c r="F370" s="339">
        <v>5</v>
      </c>
    </row>
    <row r="371" spans="1:6" s="374" customFormat="1" ht="17.25" customHeight="1">
      <c r="A371" s="345" t="s">
        <v>70</v>
      </c>
      <c r="B371" s="349">
        <v>45</v>
      </c>
      <c r="C371" s="1030" t="s">
        <v>378</v>
      </c>
      <c r="D371" s="1030"/>
      <c r="E371" s="347" t="s">
        <v>513</v>
      </c>
      <c r="F371" s="347" t="s">
        <v>513</v>
      </c>
    </row>
    <row r="372" spans="1:6" s="375" customFormat="1" ht="17.25" customHeight="1">
      <c r="A372" s="345" t="s">
        <v>70</v>
      </c>
      <c r="B372" s="345" t="s">
        <v>70</v>
      </c>
      <c r="C372" s="345" t="s">
        <v>1074</v>
      </c>
      <c r="D372" s="340" t="s">
        <v>955</v>
      </c>
      <c r="E372" s="339" t="s">
        <v>513</v>
      </c>
      <c r="F372" s="339" t="s">
        <v>513</v>
      </c>
    </row>
    <row r="373" spans="1:6" s="374" customFormat="1" ht="17.25" customHeight="1">
      <c r="A373" s="345" t="s">
        <v>70</v>
      </c>
      <c r="B373" s="345" t="s">
        <v>70</v>
      </c>
      <c r="C373" s="345" t="s">
        <v>1073</v>
      </c>
      <c r="D373" s="340" t="s">
        <v>1072</v>
      </c>
      <c r="E373" s="339" t="s">
        <v>513</v>
      </c>
      <c r="F373" s="339" t="s">
        <v>513</v>
      </c>
    </row>
    <row r="374" spans="1:6" s="374" customFormat="1" ht="17.25" customHeight="1">
      <c r="A374" s="345" t="s">
        <v>70</v>
      </c>
      <c r="B374" s="346"/>
      <c r="C374" s="345" t="s">
        <v>1071</v>
      </c>
      <c r="D374" s="340" t="s">
        <v>1070</v>
      </c>
      <c r="E374" s="339" t="s">
        <v>513</v>
      </c>
      <c r="F374" s="339" t="s">
        <v>513</v>
      </c>
    </row>
    <row r="375" spans="1:6" s="375" customFormat="1" ht="17.25" customHeight="1">
      <c r="A375" s="345" t="s">
        <v>70</v>
      </c>
      <c r="B375" s="345" t="s">
        <v>70</v>
      </c>
      <c r="C375" s="345" t="s">
        <v>1069</v>
      </c>
      <c r="D375" s="340" t="s">
        <v>1068</v>
      </c>
      <c r="E375" s="339" t="s">
        <v>513</v>
      </c>
      <c r="F375" s="339" t="s">
        <v>513</v>
      </c>
    </row>
    <row r="376" spans="1:6" s="374" customFormat="1" ht="17.25" customHeight="1">
      <c r="A376" s="345" t="s">
        <v>70</v>
      </c>
      <c r="B376" s="346"/>
      <c r="C376" s="345" t="s">
        <v>1067</v>
      </c>
      <c r="D376" s="340" t="s">
        <v>1066</v>
      </c>
      <c r="E376" s="339" t="s">
        <v>513</v>
      </c>
      <c r="F376" s="339" t="s">
        <v>513</v>
      </c>
    </row>
    <row r="377" spans="1:6" s="374" customFormat="1" ht="17.25" customHeight="1">
      <c r="A377" s="345" t="s">
        <v>70</v>
      </c>
      <c r="B377" s="349">
        <v>46</v>
      </c>
      <c r="C377" s="1030" t="s">
        <v>377</v>
      </c>
      <c r="D377" s="1030"/>
      <c r="E377" s="347" t="s">
        <v>513</v>
      </c>
      <c r="F377" s="347" t="s">
        <v>513</v>
      </c>
    </row>
    <row r="378" spans="1:6" s="374" customFormat="1" ht="17.25" customHeight="1">
      <c r="A378" s="345" t="s">
        <v>70</v>
      </c>
      <c r="B378" s="345" t="s">
        <v>70</v>
      </c>
      <c r="C378" s="345" t="s">
        <v>1065</v>
      </c>
      <c r="D378" s="340" t="s">
        <v>955</v>
      </c>
      <c r="E378" s="339" t="s">
        <v>513</v>
      </c>
      <c r="F378" s="339" t="s">
        <v>513</v>
      </c>
    </row>
    <row r="379" spans="1:6" s="374" customFormat="1" ht="17.25" customHeight="1">
      <c r="A379" s="345" t="s">
        <v>70</v>
      </c>
      <c r="B379" s="346"/>
      <c r="C379" s="345" t="s">
        <v>1064</v>
      </c>
      <c r="D379" s="340" t="s">
        <v>1063</v>
      </c>
      <c r="E379" s="339" t="s">
        <v>513</v>
      </c>
      <c r="F379" s="339" t="s">
        <v>513</v>
      </c>
    </row>
    <row r="380" spans="1:6" s="375" customFormat="1" ht="17.25" customHeight="1">
      <c r="A380" s="345" t="s">
        <v>70</v>
      </c>
      <c r="B380" s="345" t="s">
        <v>70</v>
      </c>
      <c r="C380" s="345" t="s">
        <v>1062</v>
      </c>
      <c r="D380" s="340" t="s">
        <v>1061</v>
      </c>
      <c r="E380" s="339" t="s">
        <v>513</v>
      </c>
      <c r="F380" s="339" t="s">
        <v>513</v>
      </c>
    </row>
    <row r="381" spans="1:6" s="374" customFormat="1" ht="17.25" customHeight="1">
      <c r="A381" s="345" t="s">
        <v>70</v>
      </c>
      <c r="B381" s="349">
        <v>47</v>
      </c>
      <c r="C381" s="1030" t="s">
        <v>376</v>
      </c>
      <c r="D381" s="1030"/>
      <c r="E381" s="347">
        <v>3</v>
      </c>
      <c r="F381" s="347">
        <v>25</v>
      </c>
    </row>
    <row r="382" spans="1:6" s="374" customFormat="1" ht="17.25" customHeight="1">
      <c r="A382" s="345" t="s">
        <v>70</v>
      </c>
      <c r="B382" s="345" t="s">
        <v>70</v>
      </c>
      <c r="C382" s="345" t="s">
        <v>1060</v>
      </c>
      <c r="D382" s="340" t="s">
        <v>955</v>
      </c>
      <c r="E382" s="339" t="s">
        <v>513</v>
      </c>
      <c r="F382" s="339" t="s">
        <v>513</v>
      </c>
    </row>
    <row r="383" spans="1:6" s="374" customFormat="1" ht="17.25" customHeight="1">
      <c r="A383" s="345" t="s">
        <v>70</v>
      </c>
      <c r="B383" s="345" t="s">
        <v>70</v>
      </c>
      <c r="C383" s="345" t="s">
        <v>1059</v>
      </c>
      <c r="D383" s="340" t="s">
        <v>1058</v>
      </c>
      <c r="E383" s="339">
        <v>3</v>
      </c>
      <c r="F383" s="339">
        <v>25</v>
      </c>
    </row>
    <row r="384" spans="1:6" s="375" customFormat="1" ht="17.25" customHeight="1">
      <c r="A384" s="345"/>
      <c r="B384" s="345"/>
      <c r="C384" s="345" t="s">
        <v>1057</v>
      </c>
      <c r="D384" s="340" t="s">
        <v>1056</v>
      </c>
      <c r="E384" s="339" t="s">
        <v>513</v>
      </c>
      <c r="F384" s="339" t="s">
        <v>513</v>
      </c>
    </row>
    <row r="385" spans="1:6" s="374" customFormat="1" ht="17.25" customHeight="1">
      <c r="A385" s="345" t="s">
        <v>70</v>
      </c>
      <c r="B385" s="349">
        <v>48</v>
      </c>
      <c r="C385" s="1030" t="s">
        <v>375</v>
      </c>
      <c r="D385" s="1031" t="s">
        <v>70</v>
      </c>
      <c r="E385" s="347">
        <v>17</v>
      </c>
      <c r="F385" s="347">
        <v>280</v>
      </c>
    </row>
    <row r="386" spans="1:6" s="375" customFormat="1" ht="17.25" customHeight="1">
      <c r="A386" s="345" t="s">
        <v>70</v>
      </c>
      <c r="B386" s="345" t="s">
        <v>70</v>
      </c>
      <c r="C386" s="345">
        <v>480</v>
      </c>
      <c r="D386" s="340" t="s">
        <v>955</v>
      </c>
      <c r="E386" s="339" t="s">
        <v>513</v>
      </c>
      <c r="F386" s="339" t="s">
        <v>513</v>
      </c>
    </row>
    <row r="387" spans="1:6" s="374" customFormat="1" ht="17.25" customHeight="1">
      <c r="A387" s="345" t="s">
        <v>70</v>
      </c>
      <c r="B387" s="345" t="s">
        <v>70</v>
      </c>
      <c r="C387" s="345">
        <v>481</v>
      </c>
      <c r="D387" s="340" t="s">
        <v>1055</v>
      </c>
      <c r="E387" s="339" t="s">
        <v>513</v>
      </c>
      <c r="F387" s="339" t="s">
        <v>513</v>
      </c>
    </row>
    <row r="388" spans="1:6" s="374" customFormat="1" ht="17.25" customHeight="1">
      <c r="A388" s="345"/>
      <c r="B388" s="345"/>
      <c r="C388" s="345">
        <v>482</v>
      </c>
      <c r="D388" s="340" t="s">
        <v>1054</v>
      </c>
      <c r="E388" s="339">
        <v>4</v>
      </c>
      <c r="F388" s="339">
        <v>26</v>
      </c>
    </row>
    <row r="389" spans="1:6" s="374" customFormat="1" ht="17.25" customHeight="1">
      <c r="A389" s="345" t="s">
        <v>70</v>
      </c>
      <c r="B389" s="345" t="s">
        <v>70</v>
      </c>
      <c r="C389" s="345">
        <v>483</v>
      </c>
      <c r="D389" s="340" t="s">
        <v>1053</v>
      </c>
      <c r="E389" s="339">
        <v>3</v>
      </c>
      <c r="F389" s="339">
        <v>26</v>
      </c>
    </row>
    <row r="390" spans="1:6" s="374" customFormat="1" ht="17.25" customHeight="1">
      <c r="A390" s="345" t="s">
        <v>70</v>
      </c>
      <c r="B390" s="345" t="s">
        <v>70</v>
      </c>
      <c r="C390" s="345">
        <v>484</v>
      </c>
      <c r="D390" s="340" t="s">
        <v>1052</v>
      </c>
      <c r="E390" s="339">
        <v>6</v>
      </c>
      <c r="F390" s="339">
        <v>82</v>
      </c>
    </row>
    <row r="391" spans="1:6" ht="17.25" customHeight="1">
      <c r="A391" s="345" t="s">
        <v>70</v>
      </c>
      <c r="B391" s="345" t="s">
        <v>70</v>
      </c>
      <c r="C391" s="345">
        <v>485</v>
      </c>
      <c r="D391" s="340" t="s">
        <v>1051</v>
      </c>
      <c r="E391" s="339" t="s">
        <v>513</v>
      </c>
      <c r="F391" s="339" t="s">
        <v>513</v>
      </c>
    </row>
    <row r="392" spans="1:6" s="375" customFormat="1" ht="17.25" customHeight="1">
      <c r="A392" s="345" t="s">
        <v>70</v>
      </c>
      <c r="B392" s="345" t="s">
        <v>70</v>
      </c>
      <c r="C392" s="345">
        <v>489</v>
      </c>
      <c r="D392" s="340" t="s">
        <v>1050</v>
      </c>
      <c r="E392" s="339">
        <v>4</v>
      </c>
      <c r="F392" s="339">
        <v>146</v>
      </c>
    </row>
    <row r="393" spans="1:6" s="375" customFormat="1" ht="17.25" customHeight="1">
      <c r="A393" s="345"/>
      <c r="B393" s="349">
        <v>49</v>
      </c>
      <c r="C393" s="1030" t="s">
        <v>1049</v>
      </c>
      <c r="D393" s="1030"/>
      <c r="E393" s="347">
        <v>3</v>
      </c>
      <c r="F393" s="347">
        <v>745</v>
      </c>
    </row>
    <row r="394" spans="1:6" s="375" customFormat="1" ht="17.25" customHeight="1">
      <c r="A394" s="345"/>
      <c r="B394" s="345"/>
      <c r="C394" s="345">
        <v>490</v>
      </c>
      <c r="D394" s="340" t="s">
        <v>1048</v>
      </c>
      <c r="E394" s="339" t="s">
        <v>513</v>
      </c>
      <c r="F394" s="339" t="s">
        <v>513</v>
      </c>
    </row>
    <row r="395" spans="1:6" s="374" customFormat="1" ht="17.25" customHeight="1">
      <c r="A395" s="353"/>
      <c r="B395" s="346"/>
      <c r="C395" s="345">
        <v>491</v>
      </c>
      <c r="D395" s="340" t="s">
        <v>1047</v>
      </c>
      <c r="E395" s="339">
        <v>3</v>
      </c>
      <c r="F395" s="339">
        <v>745</v>
      </c>
    </row>
    <row r="396" spans="1:6" s="374" customFormat="1" ht="17.25" customHeight="1">
      <c r="A396" s="354" t="s">
        <v>1046</v>
      </c>
      <c r="B396" s="1030" t="s">
        <v>1045</v>
      </c>
      <c r="C396" s="1035"/>
      <c r="D396" s="1035"/>
      <c r="E396" s="347">
        <v>3207</v>
      </c>
      <c r="F396" s="347">
        <v>25662</v>
      </c>
    </row>
    <row r="397" spans="1:6" s="375" customFormat="1" ht="17.25" customHeight="1">
      <c r="A397" s="353" t="s">
        <v>70</v>
      </c>
      <c r="B397" s="349">
        <v>50</v>
      </c>
      <c r="C397" s="1030" t="s">
        <v>371</v>
      </c>
      <c r="D397" s="1030"/>
      <c r="E397" s="347">
        <v>2</v>
      </c>
      <c r="F397" s="347">
        <v>4</v>
      </c>
    </row>
    <row r="398" spans="1:6" s="374" customFormat="1" ht="17.25" customHeight="1">
      <c r="A398" s="353" t="s">
        <v>70</v>
      </c>
      <c r="B398" s="345" t="s">
        <v>70</v>
      </c>
      <c r="C398" s="345">
        <v>500</v>
      </c>
      <c r="D398" s="340" t="s">
        <v>955</v>
      </c>
      <c r="E398" s="339" t="s">
        <v>513</v>
      </c>
      <c r="F398" s="339" t="s">
        <v>513</v>
      </c>
    </row>
    <row r="399" spans="1:6" s="374" customFormat="1" ht="17.25" customHeight="1">
      <c r="A399" s="353" t="s">
        <v>70</v>
      </c>
      <c r="B399" s="345" t="s">
        <v>70</v>
      </c>
      <c r="C399" s="345">
        <v>501</v>
      </c>
      <c r="D399" s="340" t="s">
        <v>371</v>
      </c>
      <c r="E399" s="339">
        <v>2</v>
      </c>
      <c r="F399" s="339">
        <v>4</v>
      </c>
    </row>
    <row r="400" spans="1:6" s="374" customFormat="1" ht="17.25" customHeight="1">
      <c r="A400" s="353" t="s">
        <v>70</v>
      </c>
      <c r="B400" s="345" t="s">
        <v>70</v>
      </c>
      <c r="C400" s="358"/>
      <c r="D400" s="340" t="s">
        <v>1044</v>
      </c>
      <c r="E400" s="339" t="s">
        <v>513</v>
      </c>
      <c r="F400" s="339" t="s">
        <v>513</v>
      </c>
    </row>
    <row r="401" spans="1:6" s="374" customFormat="1" ht="17.25" customHeight="1">
      <c r="A401" s="353" t="s">
        <v>70</v>
      </c>
      <c r="B401" s="345" t="s">
        <v>70</v>
      </c>
      <c r="C401" s="358"/>
      <c r="D401" s="340" t="s">
        <v>1043</v>
      </c>
      <c r="E401" s="339"/>
      <c r="F401" s="339"/>
    </row>
    <row r="402" spans="1:6" ht="17.25" customHeight="1">
      <c r="A402" s="353" t="s">
        <v>70</v>
      </c>
      <c r="B402" s="345" t="s">
        <v>70</v>
      </c>
      <c r="C402" s="358"/>
      <c r="D402" s="340" t="s">
        <v>1042</v>
      </c>
      <c r="E402" s="339">
        <v>2</v>
      </c>
      <c r="F402" s="339">
        <v>4</v>
      </c>
    </row>
    <row r="403" spans="1:6" s="375" customFormat="1" ht="17.25" customHeight="1">
      <c r="A403" s="353" t="s">
        <v>70</v>
      </c>
      <c r="B403" s="349">
        <v>51</v>
      </c>
      <c r="C403" s="1030" t="s">
        <v>370</v>
      </c>
      <c r="D403" s="1030"/>
      <c r="E403" s="347">
        <v>54</v>
      </c>
      <c r="F403" s="347">
        <v>414</v>
      </c>
    </row>
    <row r="404" spans="1:6" s="374" customFormat="1" ht="17.25" customHeight="1">
      <c r="A404" s="353" t="s">
        <v>70</v>
      </c>
      <c r="B404" s="345" t="s">
        <v>70</v>
      </c>
      <c r="C404" s="345">
        <v>510</v>
      </c>
      <c r="D404" s="340" t="s">
        <v>955</v>
      </c>
      <c r="E404" s="339" t="s">
        <v>513</v>
      </c>
      <c r="F404" s="339" t="s">
        <v>513</v>
      </c>
    </row>
    <row r="405" spans="1:6" s="374" customFormat="1" ht="17.25" customHeight="1">
      <c r="A405" s="353"/>
      <c r="B405" s="345"/>
      <c r="C405" s="345">
        <v>511</v>
      </c>
      <c r="D405" s="340" t="s">
        <v>1041</v>
      </c>
      <c r="E405" s="339">
        <v>3</v>
      </c>
      <c r="F405" s="339">
        <v>6</v>
      </c>
    </row>
    <row r="406" spans="1:6" s="374" customFormat="1" ht="17.25" customHeight="1">
      <c r="A406" s="353" t="s">
        <v>70</v>
      </c>
      <c r="B406" s="345" t="s">
        <v>70</v>
      </c>
      <c r="C406" s="345">
        <v>512</v>
      </c>
      <c r="D406" s="340" t="s">
        <v>1040</v>
      </c>
      <c r="E406" s="339">
        <v>15</v>
      </c>
      <c r="F406" s="339">
        <v>120</v>
      </c>
    </row>
    <row r="407" spans="1:6" s="374" customFormat="1" ht="17.25" customHeight="1">
      <c r="A407" s="353" t="s">
        <v>70</v>
      </c>
      <c r="B407" s="345" t="s">
        <v>70</v>
      </c>
      <c r="C407" s="345">
        <v>513</v>
      </c>
      <c r="D407" s="340" t="s">
        <v>1039</v>
      </c>
      <c r="E407" s="339">
        <v>36</v>
      </c>
      <c r="F407" s="339">
        <v>288</v>
      </c>
    </row>
    <row r="408" spans="1:6" s="374" customFormat="1" ht="17.25" customHeight="1">
      <c r="A408" s="353" t="s">
        <v>70</v>
      </c>
      <c r="B408" s="349">
        <v>52</v>
      </c>
      <c r="C408" s="1030" t="s">
        <v>369</v>
      </c>
      <c r="D408" s="1031" t="s">
        <v>70</v>
      </c>
      <c r="E408" s="347">
        <v>141</v>
      </c>
      <c r="F408" s="347">
        <v>1909</v>
      </c>
    </row>
    <row r="409" spans="1:6" s="374" customFormat="1" ht="17.25" customHeight="1">
      <c r="A409" s="353" t="s">
        <v>70</v>
      </c>
      <c r="B409" s="345" t="s">
        <v>70</v>
      </c>
      <c r="C409" s="367" t="s">
        <v>1038</v>
      </c>
      <c r="D409" s="340" t="s">
        <v>955</v>
      </c>
      <c r="E409" s="339">
        <v>2</v>
      </c>
      <c r="F409" s="339">
        <v>116</v>
      </c>
    </row>
    <row r="410" spans="1:6" s="374" customFormat="1" ht="17.25" customHeight="1">
      <c r="A410" s="353" t="s">
        <v>70</v>
      </c>
      <c r="B410" s="345" t="s">
        <v>70</v>
      </c>
      <c r="C410" s="367" t="s">
        <v>1037</v>
      </c>
      <c r="D410" s="340" t="s">
        <v>1036</v>
      </c>
      <c r="E410" s="339">
        <v>37</v>
      </c>
      <c r="F410" s="339">
        <v>389</v>
      </c>
    </row>
    <row r="411" spans="1:6" s="374" customFormat="1" ht="17.25" customHeight="1">
      <c r="A411" s="353" t="s">
        <v>70</v>
      </c>
      <c r="B411" s="345" t="s">
        <v>70</v>
      </c>
      <c r="C411" s="358"/>
      <c r="D411" s="340" t="s">
        <v>1035</v>
      </c>
      <c r="E411" s="339">
        <v>1</v>
      </c>
      <c r="F411" s="339">
        <v>3</v>
      </c>
    </row>
    <row r="412" spans="1:6" s="374" customFormat="1" ht="17.25" customHeight="1">
      <c r="A412" s="353" t="s">
        <v>70</v>
      </c>
      <c r="B412" s="346"/>
      <c r="C412" s="358"/>
      <c r="D412" s="340" t="s">
        <v>1034</v>
      </c>
      <c r="E412" s="339">
        <v>11</v>
      </c>
      <c r="F412" s="339">
        <v>67</v>
      </c>
    </row>
    <row r="413" spans="1:6" s="374" customFormat="1" ht="17.25" customHeight="1">
      <c r="A413" s="353" t="s">
        <v>70</v>
      </c>
      <c r="B413" s="345" t="s">
        <v>70</v>
      </c>
      <c r="C413" s="358"/>
      <c r="D413" s="340" t="s">
        <v>1033</v>
      </c>
      <c r="E413" s="339">
        <v>14</v>
      </c>
      <c r="F413" s="339">
        <v>233</v>
      </c>
    </row>
    <row r="414" spans="1:6" s="374" customFormat="1" ht="17.25" customHeight="1">
      <c r="A414" s="353" t="s">
        <v>70</v>
      </c>
      <c r="B414" s="345" t="s">
        <v>70</v>
      </c>
      <c r="C414" s="358"/>
      <c r="D414" s="340" t="s">
        <v>1032</v>
      </c>
      <c r="E414" s="339">
        <v>7</v>
      </c>
      <c r="F414" s="339">
        <v>55</v>
      </c>
    </row>
    <row r="415" spans="1:6" s="375" customFormat="1" ht="17.25" customHeight="1">
      <c r="A415" s="353" t="s">
        <v>70</v>
      </c>
      <c r="B415" s="345" t="s">
        <v>70</v>
      </c>
      <c r="C415" s="358"/>
      <c r="D415" s="340" t="s">
        <v>1031</v>
      </c>
      <c r="E415" s="339">
        <v>4</v>
      </c>
      <c r="F415" s="339">
        <v>31</v>
      </c>
    </row>
    <row r="416" spans="1:6" s="374" customFormat="1" ht="17.25" customHeight="1">
      <c r="A416" s="353" t="s">
        <v>70</v>
      </c>
      <c r="B416" s="345" t="s">
        <v>70</v>
      </c>
      <c r="C416" s="345">
        <v>522</v>
      </c>
      <c r="D416" s="340" t="s">
        <v>1030</v>
      </c>
      <c r="E416" s="339">
        <v>102</v>
      </c>
      <c r="F416" s="339">
        <v>1404</v>
      </c>
    </row>
    <row r="417" spans="1:6" s="374" customFormat="1" ht="17.25" customHeight="1">
      <c r="A417" s="353" t="s">
        <v>70</v>
      </c>
      <c r="B417" s="349">
        <v>53</v>
      </c>
      <c r="C417" s="1030" t="s">
        <v>368</v>
      </c>
      <c r="D417" s="1030"/>
      <c r="E417" s="347">
        <v>131</v>
      </c>
      <c r="F417" s="347">
        <v>1067</v>
      </c>
    </row>
    <row r="418" spans="1:6" s="374" customFormat="1" ht="17.25" customHeight="1">
      <c r="A418" s="353" t="s">
        <v>70</v>
      </c>
      <c r="B418" s="345" t="s">
        <v>70</v>
      </c>
      <c r="C418" s="345" t="s">
        <v>1029</v>
      </c>
      <c r="D418" s="340" t="s">
        <v>955</v>
      </c>
      <c r="E418" s="339" t="s">
        <v>513</v>
      </c>
      <c r="F418" s="339" t="s">
        <v>513</v>
      </c>
    </row>
    <row r="419" spans="1:6" s="375" customFormat="1" ht="17.25" customHeight="1">
      <c r="A419" s="353" t="s">
        <v>70</v>
      </c>
      <c r="B419" s="345" t="s">
        <v>70</v>
      </c>
      <c r="C419" s="345" t="s">
        <v>1028</v>
      </c>
      <c r="D419" s="340" t="s">
        <v>1027</v>
      </c>
      <c r="E419" s="339">
        <v>72</v>
      </c>
      <c r="F419" s="339">
        <v>648</v>
      </c>
    </row>
    <row r="420" spans="1:6" s="374" customFormat="1" ht="17.25" customHeight="1">
      <c r="A420" s="353" t="s">
        <v>70</v>
      </c>
      <c r="B420" s="345" t="s">
        <v>70</v>
      </c>
      <c r="C420" s="345" t="s">
        <v>1026</v>
      </c>
      <c r="D420" s="340" t="s">
        <v>1025</v>
      </c>
      <c r="E420" s="339">
        <v>36</v>
      </c>
      <c r="F420" s="339">
        <v>165</v>
      </c>
    </row>
    <row r="421" spans="1:6" s="374" customFormat="1" ht="17.25" customHeight="1">
      <c r="A421" s="353" t="s">
        <v>70</v>
      </c>
      <c r="B421" s="345" t="s">
        <v>70</v>
      </c>
      <c r="C421" s="345" t="s">
        <v>1024</v>
      </c>
      <c r="D421" s="340" t="s">
        <v>1023</v>
      </c>
      <c r="E421" s="339">
        <v>4</v>
      </c>
      <c r="F421" s="339">
        <v>43</v>
      </c>
    </row>
    <row r="422" spans="1:6" s="374" customFormat="1" ht="17.25" customHeight="1">
      <c r="A422" s="353" t="s">
        <v>70</v>
      </c>
      <c r="B422" s="345" t="s">
        <v>70</v>
      </c>
      <c r="C422" s="345" t="s">
        <v>1022</v>
      </c>
      <c r="D422" s="340" t="s">
        <v>1021</v>
      </c>
      <c r="E422" s="339">
        <v>3</v>
      </c>
      <c r="F422" s="339">
        <v>45</v>
      </c>
    </row>
    <row r="423" spans="1:6" s="374" customFormat="1" ht="17.25" customHeight="1">
      <c r="A423" s="353" t="s">
        <v>70</v>
      </c>
      <c r="B423" s="345" t="s">
        <v>70</v>
      </c>
      <c r="C423" s="345" t="s">
        <v>1020</v>
      </c>
      <c r="D423" s="340" t="s">
        <v>1019</v>
      </c>
      <c r="E423" s="339">
        <v>8</v>
      </c>
      <c r="F423" s="339">
        <v>48</v>
      </c>
    </row>
    <row r="424" spans="1:6" s="374" customFormat="1" ht="17.25" customHeight="1">
      <c r="A424" s="353"/>
      <c r="B424" s="345"/>
      <c r="C424" s="345" t="s">
        <v>1018</v>
      </c>
      <c r="D424" s="340" t="s">
        <v>1017</v>
      </c>
      <c r="E424" s="339">
        <v>8</v>
      </c>
      <c r="F424" s="339">
        <v>118</v>
      </c>
    </row>
    <row r="425" spans="1:6" ht="17.25" customHeight="1">
      <c r="A425" s="353" t="s">
        <v>70</v>
      </c>
      <c r="B425" s="349">
        <v>54</v>
      </c>
      <c r="C425" s="1030" t="s">
        <v>367</v>
      </c>
      <c r="D425" s="1035"/>
      <c r="E425" s="347">
        <v>216</v>
      </c>
      <c r="F425" s="347">
        <v>3845</v>
      </c>
    </row>
    <row r="426" spans="1:6" s="375" customFormat="1" ht="17.25" customHeight="1">
      <c r="A426" s="353"/>
      <c r="B426" s="345"/>
      <c r="C426" s="345" t="s">
        <v>1016</v>
      </c>
      <c r="D426" s="340" t="s">
        <v>955</v>
      </c>
      <c r="E426" s="339">
        <v>5</v>
      </c>
      <c r="F426" s="339">
        <v>155</v>
      </c>
    </row>
    <row r="427" spans="1:6" s="374" customFormat="1" ht="17.25" customHeight="1">
      <c r="A427" s="354"/>
      <c r="B427" s="346"/>
      <c r="C427" s="345" t="s">
        <v>1015</v>
      </c>
      <c r="D427" s="340" t="s">
        <v>1014</v>
      </c>
      <c r="E427" s="339">
        <v>81</v>
      </c>
      <c r="F427" s="339">
        <v>1314</v>
      </c>
    </row>
    <row r="428" spans="1:6" s="374" customFormat="1" ht="17.25" customHeight="1">
      <c r="A428" s="353" t="s">
        <v>70</v>
      </c>
      <c r="B428" s="346"/>
      <c r="C428" s="345" t="s">
        <v>1013</v>
      </c>
      <c r="D428" s="340" t="s">
        <v>1012</v>
      </c>
      <c r="E428" s="339">
        <v>16</v>
      </c>
      <c r="F428" s="339">
        <v>129</v>
      </c>
    </row>
    <row r="429" spans="1:6" s="374" customFormat="1" ht="17.25" customHeight="1">
      <c r="A429" s="353" t="s">
        <v>70</v>
      </c>
      <c r="B429" s="345" t="s">
        <v>70</v>
      </c>
      <c r="C429" s="345" t="s">
        <v>1011</v>
      </c>
      <c r="D429" s="340" t="s">
        <v>1010</v>
      </c>
      <c r="E429" s="339">
        <v>75</v>
      </c>
      <c r="F429" s="339">
        <v>1303</v>
      </c>
    </row>
    <row r="430" spans="1:6" s="374" customFormat="1" ht="17.25" customHeight="1">
      <c r="A430" s="353" t="s">
        <v>70</v>
      </c>
      <c r="B430" s="345" t="s">
        <v>70</v>
      </c>
      <c r="C430" s="345" t="s">
        <v>1009</v>
      </c>
      <c r="D430" s="340" t="s">
        <v>1008</v>
      </c>
      <c r="E430" s="339">
        <v>39</v>
      </c>
      <c r="F430" s="339">
        <v>944</v>
      </c>
    </row>
    <row r="431" spans="1:6" s="374" customFormat="1" ht="17.25" customHeight="1">
      <c r="A431" s="353" t="s">
        <v>70</v>
      </c>
      <c r="B431" s="349">
        <v>55</v>
      </c>
      <c r="C431" s="1030" t="s">
        <v>366</v>
      </c>
      <c r="D431" s="1036"/>
      <c r="E431" s="347">
        <v>238</v>
      </c>
      <c r="F431" s="347">
        <v>2520</v>
      </c>
    </row>
    <row r="432" spans="1:6" s="374" customFormat="1" ht="17.25" customHeight="1">
      <c r="A432" s="353" t="s">
        <v>70</v>
      </c>
      <c r="B432" s="345" t="s">
        <v>70</v>
      </c>
      <c r="C432" s="345" t="s">
        <v>1007</v>
      </c>
      <c r="D432" s="340" t="s">
        <v>996</v>
      </c>
      <c r="E432" s="339" t="s">
        <v>513</v>
      </c>
      <c r="F432" s="339" t="s">
        <v>513</v>
      </c>
    </row>
    <row r="433" spans="1:6" s="374" customFormat="1" ht="17.25" customHeight="1">
      <c r="A433" s="353" t="s">
        <v>70</v>
      </c>
      <c r="B433" s="345" t="s">
        <v>70</v>
      </c>
      <c r="C433" s="345" t="s">
        <v>1006</v>
      </c>
      <c r="D433" s="340" t="s">
        <v>1005</v>
      </c>
      <c r="E433" s="339">
        <v>38</v>
      </c>
      <c r="F433" s="339">
        <v>584</v>
      </c>
    </row>
    <row r="434" spans="1:6" s="374" customFormat="1" ht="17.25" customHeight="1">
      <c r="A434" s="353" t="s">
        <v>70</v>
      </c>
      <c r="B434" s="346"/>
      <c r="C434" s="345" t="s">
        <v>1004</v>
      </c>
      <c r="D434" s="340" t="s">
        <v>1003</v>
      </c>
      <c r="E434" s="339">
        <v>51</v>
      </c>
      <c r="F434" s="339">
        <v>639</v>
      </c>
    </row>
    <row r="435" spans="1:6" s="375" customFormat="1" ht="17.25" customHeight="1">
      <c r="A435" s="353"/>
      <c r="B435" s="346"/>
      <c r="C435" s="345" t="s">
        <v>1002</v>
      </c>
      <c r="D435" s="340" t="s">
        <v>1001</v>
      </c>
      <c r="E435" s="339">
        <v>15</v>
      </c>
      <c r="F435" s="339">
        <v>163</v>
      </c>
    </row>
    <row r="436" spans="1:6" s="374" customFormat="1" ht="17.25" customHeight="1">
      <c r="A436" s="353" t="s">
        <v>70</v>
      </c>
      <c r="B436" s="345" t="s">
        <v>70</v>
      </c>
      <c r="C436" s="345" t="s">
        <v>1000</v>
      </c>
      <c r="D436" s="340" t="s">
        <v>999</v>
      </c>
      <c r="E436" s="339">
        <v>134</v>
      </c>
      <c r="F436" s="339">
        <v>1134</v>
      </c>
    </row>
    <row r="437" spans="1:6" s="374" customFormat="1" ht="17.25" customHeight="1">
      <c r="A437" s="353"/>
      <c r="B437" s="345"/>
      <c r="C437" s="345"/>
      <c r="D437" s="340" t="s">
        <v>998</v>
      </c>
      <c r="E437" s="339">
        <v>7</v>
      </c>
      <c r="F437" s="339">
        <v>19</v>
      </c>
    </row>
    <row r="438" spans="1:6" s="374" customFormat="1" ht="17.25" customHeight="1">
      <c r="A438" s="353" t="s">
        <v>70</v>
      </c>
      <c r="B438" s="345" t="s">
        <v>70</v>
      </c>
      <c r="C438" s="345"/>
      <c r="D438" s="340" t="s">
        <v>997</v>
      </c>
      <c r="E438" s="339">
        <v>127</v>
      </c>
      <c r="F438" s="339">
        <v>1115</v>
      </c>
    </row>
    <row r="439" spans="1:6" s="375" customFormat="1" ht="17.25" customHeight="1">
      <c r="A439" s="353" t="s">
        <v>70</v>
      </c>
      <c r="B439" s="349">
        <v>56</v>
      </c>
      <c r="C439" s="1030" t="s">
        <v>365</v>
      </c>
      <c r="D439" s="1036"/>
      <c r="E439" s="347">
        <v>9</v>
      </c>
      <c r="F439" s="347">
        <v>250</v>
      </c>
    </row>
    <row r="440" spans="1:6" s="374" customFormat="1" ht="17.25" customHeight="1">
      <c r="A440" s="353" t="s">
        <v>70</v>
      </c>
      <c r="B440" s="345" t="s">
        <v>70</v>
      </c>
      <c r="C440" s="345">
        <v>560</v>
      </c>
      <c r="D440" s="340" t="s">
        <v>996</v>
      </c>
      <c r="E440" s="339" t="s">
        <v>513</v>
      </c>
      <c r="F440" s="339" t="s">
        <v>513</v>
      </c>
    </row>
    <row r="441" spans="1:6" s="374" customFormat="1" ht="17.25" customHeight="1">
      <c r="A441" s="353" t="s">
        <v>70</v>
      </c>
      <c r="B441" s="345" t="s">
        <v>70</v>
      </c>
      <c r="C441" s="345">
        <v>561</v>
      </c>
      <c r="D441" s="340" t="s">
        <v>995</v>
      </c>
      <c r="E441" s="339">
        <v>2</v>
      </c>
      <c r="F441" s="339">
        <v>106</v>
      </c>
    </row>
    <row r="442" spans="1:6" s="374" customFormat="1" ht="17.25" customHeight="1">
      <c r="A442" s="353" t="s">
        <v>70</v>
      </c>
      <c r="B442" s="345" t="s">
        <v>70</v>
      </c>
      <c r="C442" s="345">
        <v>569</v>
      </c>
      <c r="D442" s="340" t="s">
        <v>994</v>
      </c>
      <c r="E442" s="339">
        <v>7</v>
      </c>
      <c r="F442" s="339">
        <v>144</v>
      </c>
    </row>
    <row r="443" spans="1:6" s="374" customFormat="1" ht="17.25" customHeight="1">
      <c r="A443" s="353" t="s">
        <v>70</v>
      </c>
      <c r="B443" s="345" t="s">
        <v>70</v>
      </c>
      <c r="C443" s="345"/>
      <c r="D443" s="345" t="s">
        <v>993</v>
      </c>
      <c r="E443" s="339"/>
      <c r="F443" s="339"/>
    </row>
    <row r="444" spans="1:6" s="374" customFormat="1" ht="17.25" customHeight="1">
      <c r="A444" s="353"/>
      <c r="B444" s="349">
        <v>57</v>
      </c>
      <c r="C444" s="1030" t="s">
        <v>364</v>
      </c>
      <c r="D444" s="1030"/>
      <c r="E444" s="347">
        <v>387</v>
      </c>
      <c r="F444" s="347">
        <v>1625</v>
      </c>
    </row>
    <row r="445" spans="1:6" s="374" customFormat="1" ht="17.25" customHeight="1">
      <c r="A445" s="353" t="s">
        <v>70</v>
      </c>
      <c r="B445" s="346"/>
      <c r="C445" s="345" t="s">
        <v>992</v>
      </c>
      <c r="D445" s="340" t="s">
        <v>955</v>
      </c>
      <c r="E445" s="339">
        <v>3</v>
      </c>
      <c r="F445" s="339">
        <v>49</v>
      </c>
    </row>
    <row r="446" spans="1:6" s="374" customFormat="1" ht="17.25" customHeight="1">
      <c r="A446" s="353" t="s">
        <v>70</v>
      </c>
      <c r="B446" s="345" t="s">
        <v>70</v>
      </c>
      <c r="C446" s="345" t="s">
        <v>991</v>
      </c>
      <c r="D446" s="340" t="s">
        <v>990</v>
      </c>
      <c r="E446" s="339">
        <v>40</v>
      </c>
      <c r="F446" s="339">
        <v>116</v>
      </c>
    </row>
    <row r="447" spans="1:6" s="374" customFormat="1" ht="17.25" customHeight="1">
      <c r="A447" s="353" t="s">
        <v>70</v>
      </c>
      <c r="B447" s="345" t="s">
        <v>70</v>
      </c>
      <c r="C447" s="345" t="s">
        <v>989</v>
      </c>
      <c r="D447" s="340" t="s">
        <v>988</v>
      </c>
      <c r="E447" s="339">
        <v>50</v>
      </c>
      <c r="F447" s="339">
        <v>255</v>
      </c>
    </row>
    <row r="448" spans="1:6" s="374" customFormat="1" ht="17.25" customHeight="1">
      <c r="A448" s="353" t="s">
        <v>70</v>
      </c>
      <c r="B448" s="345" t="s">
        <v>70</v>
      </c>
      <c r="C448" s="345" t="s">
        <v>987</v>
      </c>
      <c r="D448" s="340" t="s">
        <v>986</v>
      </c>
      <c r="E448" s="339">
        <v>177</v>
      </c>
      <c r="F448" s="339">
        <v>803</v>
      </c>
    </row>
    <row r="449" spans="1:6" s="374" customFormat="1" ht="17.25" customHeight="1">
      <c r="A449" s="353" t="s">
        <v>70</v>
      </c>
      <c r="B449" s="346"/>
      <c r="C449" s="345" t="s">
        <v>985</v>
      </c>
      <c r="D449" s="340" t="s">
        <v>984</v>
      </c>
      <c r="E449" s="339">
        <v>25</v>
      </c>
      <c r="F449" s="339">
        <v>66</v>
      </c>
    </row>
    <row r="450" spans="1:6" s="374" customFormat="1" ht="17.25" customHeight="1">
      <c r="A450" s="353" t="s">
        <v>70</v>
      </c>
      <c r="B450" s="346" t="s">
        <v>70</v>
      </c>
      <c r="C450" s="345" t="s">
        <v>983</v>
      </c>
      <c r="D450" s="340" t="s">
        <v>982</v>
      </c>
      <c r="E450" s="339">
        <v>92</v>
      </c>
      <c r="F450" s="339">
        <v>336</v>
      </c>
    </row>
    <row r="451" spans="1:6" s="374" customFormat="1" ht="17.25" customHeight="1">
      <c r="A451" s="345" t="s">
        <v>70</v>
      </c>
      <c r="B451" s="349">
        <v>58</v>
      </c>
      <c r="C451" s="1030" t="s">
        <v>363</v>
      </c>
      <c r="D451" s="1031" t="s">
        <v>70</v>
      </c>
      <c r="E451" s="347">
        <v>791</v>
      </c>
      <c r="F451" s="347">
        <v>6984</v>
      </c>
    </row>
    <row r="452" spans="1:6" ht="17.25" customHeight="1">
      <c r="A452" s="345"/>
      <c r="B452" s="346"/>
      <c r="C452" s="345" t="s">
        <v>981</v>
      </c>
      <c r="D452" s="340" t="s">
        <v>955</v>
      </c>
      <c r="E452" s="339">
        <v>3</v>
      </c>
      <c r="F452" s="339">
        <v>102</v>
      </c>
    </row>
    <row r="453" spans="1:6" s="375" customFormat="1" ht="17.25" customHeight="1">
      <c r="A453" s="345" t="s">
        <v>70</v>
      </c>
      <c r="B453" s="345" t="s">
        <v>70</v>
      </c>
      <c r="C453" s="345" t="s">
        <v>980</v>
      </c>
      <c r="D453" s="340" t="s">
        <v>979</v>
      </c>
      <c r="E453" s="339">
        <v>52</v>
      </c>
      <c r="F453" s="339">
        <v>2377</v>
      </c>
    </row>
    <row r="454" spans="1:6" s="374" customFormat="1" ht="17.25" customHeight="1">
      <c r="A454" s="345" t="s">
        <v>70</v>
      </c>
      <c r="B454" s="345" t="s">
        <v>70</v>
      </c>
      <c r="C454" s="345" t="s">
        <v>978</v>
      </c>
      <c r="D454" s="340" t="s">
        <v>977</v>
      </c>
      <c r="E454" s="339">
        <v>65</v>
      </c>
      <c r="F454" s="339">
        <v>258</v>
      </c>
    </row>
    <row r="455" spans="1:6" s="374" customFormat="1" ht="17.25" customHeight="1">
      <c r="A455" s="345" t="s">
        <v>70</v>
      </c>
      <c r="B455" s="345" t="s">
        <v>70</v>
      </c>
      <c r="C455" s="345" t="s">
        <v>976</v>
      </c>
      <c r="D455" s="340" t="s">
        <v>975</v>
      </c>
      <c r="E455" s="339">
        <v>35</v>
      </c>
      <c r="F455" s="339">
        <v>141</v>
      </c>
    </row>
    <row r="456" spans="1:6" s="374" customFormat="1" ht="17.25" customHeight="1">
      <c r="A456" s="345" t="s">
        <v>70</v>
      </c>
      <c r="B456" s="345" t="s">
        <v>70</v>
      </c>
      <c r="C456" s="345" t="s">
        <v>974</v>
      </c>
      <c r="D456" s="340" t="s">
        <v>973</v>
      </c>
      <c r="E456" s="339">
        <v>24</v>
      </c>
      <c r="F456" s="339">
        <v>84</v>
      </c>
    </row>
    <row r="457" spans="1:6" s="374" customFormat="1" ht="17.25" customHeight="1">
      <c r="A457" s="345" t="s">
        <v>70</v>
      </c>
      <c r="B457" s="345" t="s">
        <v>70</v>
      </c>
      <c r="C457" s="345" t="s">
        <v>972</v>
      </c>
      <c r="D457" s="340" t="s">
        <v>971</v>
      </c>
      <c r="E457" s="339">
        <v>85</v>
      </c>
      <c r="F457" s="339">
        <v>328</v>
      </c>
    </row>
    <row r="458" spans="1:6" s="374" customFormat="1" ht="17.25" customHeight="1">
      <c r="A458" s="346"/>
      <c r="B458" s="346"/>
      <c r="C458" s="379" t="s">
        <v>970</v>
      </c>
      <c r="D458" s="340" t="s">
        <v>969</v>
      </c>
      <c r="E458" s="339">
        <v>151</v>
      </c>
      <c r="F458" s="339">
        <v>805</v>
      </c>
    </row>
    <row r="459" spans="1:6" s="374" customFormat="1" ht="17.25" customHeight="1">
      <c r="A459" s="345" t="s">
        <v>70</v>
      </c>
      <c r="B459" s="346"/>
      <c r="C459" s="345" t="s">
        <v>968</v>
      </c>
      <c r="D459" s="340" t="s">
        <v>967</v>
      </c>
      <c r="E459" s="339">
        <v>376</v>
      </c>
      <c r="F459" s="339">
        <v>2889</v>
      </c>
    </row>
    <row r="460" spans="1:6" s="374" customFormat="1" ht="17.25" customHeight="1">
      <c r="A460" s="345" t="s">
        <v>70</v>
      </c>
      <c r="B460" s="345" t="s">
        <v>70</v>
      </c>
      <c r="C460" s="358"/>
      <c r="D460" s="340" t="s">
        <v>966</v>
      </c>
      <c r="E460" s="339">
        <v>67</v>
      </c>
      <c r="F460" s="339">
        <v>318</v>
      </c>
    </row>
    <row r="461" spans="1:6" s="375" customFormat="1" ht="17.25" customHeight="1">
      <c r="A461" s="345" t="s">
        <v>70</v>
      </c>
      <c r="B461" s="345" t="s">
        <v>70</v>
      </c>
      <c r="C461" s="358"/>
      <c r="D461" s="340" t="s">
        <v>965</v>
      </c>
      <c r="E461" s="339">
        <v>309</v>
      </c>
      <c r="F461" s="339">
        <v>2571</v>
      </c>
    </row>
    <row r="462" spans="1:6" s="374" customFormat="1" ht="17.25" customHeight="1">
      <c r="A462" s="345" t="s">
        <v>70</v>
      </c>
      <c r="B462" s="349">
        <v>59</v>
      </c>
      <c r="C462" s="1031" t="s">
        <v>964</v>
      </c>
      <c r="D462" s="1032"/>
      <c r="E462" s="347">
        <v>205</v>
      </c>
      <c r="F462" s="347">
        <v>983</v>
      </c>
    </row>
    <row r="463" spans="1:6" s="374" customFormat="1" ht="17.25" customHeight="1">
      <c r="A463" s="345" t="s">
        <v>70</v>
      </c>
      <c r="B463" s="345" t="s">
        <v>70</v>
      </c>
      <c r="C463" s="345" t="s">
        <v>963</v>
      </c>
      <c r="D463" s="340" t="s">
        <v>955</v>
      </c>
      <c r="E463" s="339" t="s">
        <v>513</v>
      </c>
      <c r="F463" s="339" t="s">
        <v>513</v>
      </c>
    </row>
    <row r="464" spans="1:6" s="374" customFormat="1" ht="17.25" customHeight="1">
      <c r="A464" s="345"/>
      <c r="B464" s="345"/>
      <c r="C464" s="345" t="s">
        <v>962</v>
      </c>
      <c r="D464" s="340" t="s">
        <v>961</v>
      </c>
      <c r="E464" s="339">
        <v>65</v>
      </c>
      <c r="F464" s="339">
        <v>442</v>
      </c>
    </row>
    <row r="465" spans="1:6" s="374" customFormat="1" ht="17.25" customHeight="1">
      <c r="A465" s="345" t="s">
        <v>70</v>
      </c>
      <c r="B465" s="345" t="s">
        <v>70</v>
      </c>
      <c r="C465" s="345" t="s">
        <v>960</v>
      </c>
      <c r="D465" s="340" t="s">
        <v>959</v>
      </c>
      <c r="E465" s="339">
        <v>29</v>
      </c>
      <c r="F465" s="339">
        <v>65</v>
      </c>
    </row>
    <row r="466" spans="1:6" s="374" customFormat="1" ht="17.25" customHeight="1">
      <c r="A466" s="345" t="s">
        <v>70</v>
      </c>
      <c r="B466" s="345" t="s">
        <v>70</v>
      </c>
      <c r="C466" s="345" t="s">
        <v>958</v>
      </c>
      <c r="D466" s="340" t="s">
        <v>957</v>
      </c>
      <c r="E466" s="339">
        <v>111</v>
      </c>
      <c r="F466" s="339">
        <v>476</v>
      </c>
    </row>
    <row r="467" spans="1:6" s="374" customFormat="1" ht="17.25" customHeight="1">
      <c r="A467" s="346"/>
      <c r="B467" s="349">
        <v>60</v>
      </c>
      <c r="C467" s="1031" t="s">
        <v>360</v>
      </c>
      <c r="D467" s="1032"/>
      <c r="E467" s="347">
        <v>981</v>
      </c>
      <c r="F467" s="347">
        <v>4976</v>
      </c>
    </row>
    <row r="468" spans="1:6" s="374" customFormat="1" ht="17.25" customHeight="1">
      <c r="A468" s="345" t="s">
        <v>70</v>
      </c>
      <c r="B468" s="346"/>
      <c r="C468" s="345" t="s">
        <v>956</v>
      </c>
      <c r="D468" s="340" t="s">
        <v>955</v>
      </c>
      <c r="E468" s="339">
        <v>6</v>
      </c>
      <c r="F468" s="339">
        <v>55</v>
      </c>
    </row>
    <row r="469" spans="1:6" s="374" customFormat="1" ht="17.25" customHeight="1">
      <c r="A469" s="345" t="s">
        <v>70</v>
      </c>
      <c r="B469" s="345" t="s">
        <v>70</v>
      </c>
      <c r="C469" s="345" t="s">
        <v>954</v>
      </c>
      <c r="D469" s="340" t="s">
        <v>953</v>
      </c>
      <c r="E469" s="339">
        <v>57</v>
      </c>
      <c r="F469" s="339">
        <v>391</v>
      </c>
    </row>
    <row r="470" spans="1:6" s="374" customFormat="1" ht="17.25" customHeight="1">
      <c r="A470" s="345" t="s">
        <v>70</v>
      </c>
      <c r="B470" s="345" t="s">
        <v>70</v>
      </c>
      <c r="C470" s="345" t="s">
        <v>952</v>
      </c>
      <c r="D470" s="340" t="s">
        <v>951</v>
      </c>
      <c r="E470" s="339">
        <v>68</v>
      </c>
      <c r="F470" s="339">
        <v>181</v>
      </c>
    </row>
    <row r="471" spans="1:6" s="374" customFormat="1" ht="17.25" customHeight="1">
      <c r="A471" s="345" t="s">
        <v>70</v>
      </c>
      <c r="B471" s="345" t="s">
        <v>70</v>
      </c>
      <c r="C471" s="345" t="s">
        <v>950</v>
      </c>
      <c r="D471" s="340" t="s">
        <v>949</v>
      </c>
      <c r="E471" s="339">
        <v>227</v>
      </c>
      <c r="F471" s="339">
        <v>1438</v>
      </c>
    </row>
    <row r="472" spans="1:6" s="374" customFormat="1" ht="17.25" customHeight="1">
      <c r="A472" s="345" t="s">
        <v>70</v>
      </c>
      <c r="B472" s="345" t="s">
        <v>70</v>
      </c>
      <c r="C472" s="345" t="s">
        <v>948</v>
      </c>
      <c r="D472" s="340" t="s">
        <v>947</v>
      </c>
      <c r="E472" s="339">
        <v>1</v>
      </c>
      <c r="F472" s="339">
        <v>9</v>
      </c>
    </row>
    <row r="473" spans="1:6" s="374" customFormat="1" ht="17.25" customHeight="1">
      <c r="A473" s="345" t="s">
        <v>70</v>
      </c>
      <c r="B473" s="345" t="s">
        <v>70</v>
      </c>
      <c r="C473" s="345" t="s">
        <v>946</v>
      </c>
      <c r="D473" s="340" t="s">
        <v>945</v>
      </c>
      <c r="E473" s="339">
        <v>24</v>
      </c>
      <c r="F473" s="339">
        <v>205</v>
      </c>
    </row>
    <row r="474" spans="1:6" s="374" customFormat="1" ht="17.25" customHeight="1">
      <c r="A474" s="345" t="s">
        <v>70</v>
      </c>
      <c r="B474" s="345" t="s">
        <v>70</v>
      </c>
      <c r="C474" s="345" t="s">
        <v>944</v>
      </c>
      <c r="D474" s="340" t="s">
        <v>943</v>
      </c>
      <c r="E474" s="339">
        <v>118</v>
      </c>
      <c r="F474" s="339">
        <v>931</v>
      </c>
    </row>
    <row r="475" spans="1:6" s="374" customFormat="1" ht="17.25" customHeight="1">
      <c r="A475" s="345" t="s">
        <v>70</v>
      </c>
      <c r="B475" s="345" t="s">
        <v>70</v>
      </c>
      <c r="C475" s="345" t="s">
        <v>942</v>
      </c>
      <c r="D475" s="340" t="s">
        <v>941</v>
      </c>
      <c r="E475" s="339">
        <v>74</v>
      </c>
      <c r="F475" s="339">
        <v>272</v>
      </c>
    </row>
    <row r="476" spans="1:6" s="374" customFormat="1" ht="17.25" customHeight="1">
      <c r="A476" s="345" t="s">
        <v>70</v>
      </c>
      <c r="B476" s="345" t="s">
        <v>70</v>
      </c>
      <c r="C476" s="358"/>
      <c r="D476" s="340" t="s">
        <v>940</v>
      </c>
      <c r="E476" s="339">
        <v>21</v>
      </c>
      <c r="F476" s="339">
        <v>78</v>
      </c>
    </row>
    <row r="477" spans="1:6" ht="17.25" customHeight="1">
      <c r="A477" s="345" t="s">
        <v>70</v>
      </c>
      <c r="B477" s="345" t="s">
        <v>70</v>
      </c>
      <c r="C477" s="358"/>
      <c r="D477" s="340" t="s">
        <v>939</v>
      </c>
      <c r="E477" s="339">
        <v>33</v>
      </c>
      <c r="F477" s="339">
        <v>99</v>
      </c>
    </row>
    <row r="478" spans="1:6" s="375" customFormat="1" ht="17.25" customHeight="1">
      <c r="A478" s="345" t="s">
        <v>70</v>
      </c>
      <c r="B478" s="345" t="s">
        <v>70</v>
      </c>
      <c r="C478" s="358"/>
      <c r="D478" s="340" t="s">
        <v>938</v>
      </c>
      <c r="E478" s="339">
        <v>20</v>
      </c>
      <c r="F478" s="339">
        <v>95</v>
      </c>
    </row>
    <row r="479" spans="1:6" s="374" customFormat="1" ht="17.25" customHeight="1">
      <c r="A479" s="345" t="s">
        <v>70</v>
      </c>
      <c r="B479" s="345" t="s">
        <v>70</v>
      </c>
      <c r="C479" s="345" t="s">
        <v>937</v>
      </c>
      <c r="D479" s="340" t="s">
        <v>936</v>
      </c>
      <c r="E479" s="339">
        <v>69</v>
      </c>
      <c r="F479" s="339">
        <v>309</v>
      </c>
    </row>
    <row r="480" spans="1:6" s="374" customFormat="1" ht="17.25" customHeight="1">
      <c r="A480" s="345" t="s">
        <v>70</v>
      </c>
      <c r="B480" s="345" t="s">
        <v>70</v>
      </c>
      <c r="C480" s="345" t="s">
        <v>935</v>
      </c>
      <c r="D480" s="340" t="s">
        <v>934</v>
      </c>
      <c r="E480" s="339">
        <v>337</v>
      </c>
      <c r="F480" s="339">
        <v>1185</v>
      </c>
    </row>
    <row r="481" spans="1:6" s="375" customFormat="1" ht="17.25" customHeight="1">
      <c r="A481" s="345"/>
      <c r="B481" s="345"/>
      <c r="C481" s="358"/>
      <c r="D481" s="340" t="s">
        <v>933</v>
      </c>
      <c r="E481" s="339">
        <v>63</v>
      </c>
      <c r="F481" s="339">
        <v>259</v>
      </c>
    </row>
    <row r="482" spans="1:6" s="374" customFormat="1" ht="17.25" customHeight="1">
      <c r="A482" s="345" t="s">
        <v>70</v>
      </c>
      <c r="B482" s="346"/>
      <c r="C482" s="358"/>
      <c r="D482" s="340" t="s">
        <v>932</v>
      </c>
      <c r="E482" s="339">
        <v>23</v>
      </c>
      <c r="F482" s="339">
        <v>100</v>
      </c>
    </row>
    <row r="483" spans="1:6" s="374" customFormat="1" ht="17.25" customHeight="1">
      <c r="A483" s="345" t="s">
        <v>70</v>
      </c>
      <c r="B483" s="345" t="s">
        <v>70</v>
      </c>
      <c r="C483" s="358"/>
      <c r="D483" s="340" t="s">
        <v>931</v>
      </c>
      <c r="E483" s="339">
        <v>51</v>
      </c>
      <c r="F483" s="339">
        <v>194</v>
      </c>
    </row>
    <row r="484" spans="1:6" ht="17.25" customHeight="1">
      <c r="A484" s="345" t="s">
        <v>70</v>
      </c>
      <c r="B484" s="345" t="s">
        <v>70</v>
      </c>
      <c r="C484" s="358"/>
      <c r="D484" s="340" t="s">
        <v>930</v>
      </c>
      <c r="E484" s="339">
        <v>183</v>
      </c>
      <c r="F484" s="339">
        <v>551</v>
      </c>
    </row>
    <row r="485" spans="1:6" s="375" customFormat="1" ht="17.25" customHeight="1">
      <c r="A485" s="345"/>
      <c r="B485" s="349">
        <v>61</v>
      </c>
      <c r="C485" s="1030" t="s">
        <v>929</v>
      </c>
      <c r="D485" s="1030"/>
      <c r="E485" s="347">
        <v>52</v>
      </c>
      <c r="F485" s="347">
        <v>1085</v>
      </c>
    </row>
    <row r="486" spans="1:6" s="374" customFormat="1" ht="17.25" customHeight="1">
      <c r="A486" s="345" t="s">
        <v>70</v>
      </c>
      <c r="B486" s="345" t="s">
        <v>70</v>
      </c>
      <c r="C486" s="345" t="s">
        <v>928</v>
      </c>
      <c r="D486" s="340" t="s">
        <v>524</v>
      </c>
      <c r="E486" s="339" t="s">
        <v>513</v>
      </c>
      <c r="F486" s="339" t="s">
        <v>513</v>
      </c>
    </row>
    <row r="487" spans="1:6" s="374" customFormat="1" ht="17.25" customHeight="1">
      <c r="A487" s="345" t="s">
        <v>70</v>
      </c>
      <c r="B487" s="346"/>
      <c r="C487" s="345" t="s">
        <v>927</v>
      </c>
      <c r="D487" s="340" t="s">
        <v>926</v>
      </c>
      <c r="E487" s="339">
        <v>44</v>
      </c>
      <c r="F487" s="339">
        <v>1054</v>
      </c>
    </row>
    <row r="488" spans="1:6" s="374" customFormat="1" ht="17.25" customHeight="1">
      <c r="A488" s="345" t="s">
        <v>70</v>
      </c>
      <c r="B488" s="345" t="s">
        <v>70</v>
      </c>
      <c r="C488" s="345" t="s">
        <v>925</v>
      </c>
      <c r="D488" s="340" t="s">
        <v>924</v>
      </c>
      <c r="E488" s="339">
        <v>8</v>
      </c>
      <c r="F488" s="339">
        <v>31</v>
      </c>
    </row>
    <row r="489" spans="1:6" s="374" customFormat="1" ht="17.25" customHeight="1">
      <c r="A489" s="345" t="s">
        <v>70</v>
      </c>
      <c r="B489" s="345" t="s">
        <v>70</v>
      </c>
      <c r="C489" s="345" t="s">
        <v>923</v>
      </c>
      <c r="D489" s="340" t="s">
        <v>922</v>
      </c>
      <c r="E489" s="339" t="s">
        <v>513</v>
      </c>
      <c r="F489" s="339" t="s">
        <v>513</v>
      </c>
    </row>
    <row r="490" spans="1:6" s="374" customFormat="1" ht="17.25" customHeight="1">
      <c r="A490" s="349" t="s">
        <v>921</v>
      </c>
      <c r="B490" s="1030" t="s">
        <v>920</v>
      </c>
      <c r="C490" s="1035"/>
      <c r="D490" s="1035"/>
      <c r="E490" s="347">
        <v>166</v>
      </c>
      <c r="F490" s="347">
        <v>4790</v>
      </c>
    </row>
    <row r="491" spans="1:6" s="374" customFormat="1" ht="17.25" customHeight="1">
      <c r="A491" s="357" t="s">
        <v>70</v>
      </c>
      <c r="B491" s="349">
        <v>62</v>
      </c>
      <c r="C491" s="1030" t="s">
        <v>919</v>
      </c>
      <c r="D491" s="1030"/>
      <c r="E491" s="347">
        <v>23</v>
      </c>
      <c r="F491" s="347">
        <v>791</v>
      </c>
    </row>
    <row r="492" spans="1:6" s="374" customFormat="1" ht="17.25" customHeight="1">
      <c r="A492" s="345" t="s">
        <v>70</v>
      </c>
      <c r="B492" s="345" t="s">
        <v>70</v>
      </c>
      <c r="C492" s="345" t="s">
        <v>918</v>
      </c>
      <c r="D492" s="340" t="s">
        <v>524</v>
      </c>
      <c r="E492" s="339" t="s">
        <v>513</v>
      </c>
      <c r="F492" s="339" t="s">
        <v>513</v>
      </c>
    </row>
    <row r="493" spans="1:6" s="374" customFormat="1" ht="17.25" customHeight="1">
      <c r="A493" s="346"/>
      <c r="B493" s="346"/>
      <c r="C493" s="379" t="s">
        <v>917</v>
      </c>
      <c r="D493" s="340" t="s">
        <v>916</v>
      </c>
      <c r="E493" s="339" t="s">
        <v>513</v>
      </c>
      <c r="F493" s="339" t="s">
        <v>513</v>
      </c>
    </row>
    <row r="494" spans="1:6" s="374" customFormat="1" ht="17.25" customHeight="1">
      <c r="A494" s="345" t="s">
        <v>70</v>
      </c>
      <c r="B494" s="346"/>
      <c r="C494" s="345" t="s">
        <v>915</v>
      </c>
      <c r="D494" s="340" t="s">
        <v>914</v>
      </c>
      <c r="E494" s="339">
        <v>23</v>
      </c>
      <c r="F494" s="339">
        <v>791</v>
      </c>
    </row>
    <row r="495" spans="1:6" s="374" customFormat="1" ht="17.25" customHeight="1">
      <c r="A495" s="345" t="s">
        <v>70</v>
      </c>
      <c r="B495" s="349">
        <v>63</v>
      </c>
      <c r="C495" s="1030" t="s">
        <v>913</v>
      </c>
      <c r="D495" s="1030"/>
      <c r="E495" s="347">
        <v>25</v>
      </c>
      <c r="F495" s="347">
        <v>566</v>
      </c>
    </row>
    <row r="496" spans="1:6" s="374" customFormat="1" ht="17.25" customHeight="1">
      <c r="A496" s="345" t="s">
        <v>70</v>
      </c>
      <c r="B496" s="345" t="s">
        <v>70</v>
      </c>
      <c r="C496" s="345" t="s">
        <v>912</v>
      </c>
      <c r="D496" s="340" t="s">
        <v>524</v>
      </c>
      <c r="E496" s="339" t="s">
        <v>513</v>
      </c>
      <c r="F496" s="339" t="s">
        <v>513</v>
      </c>
    </row>
    <row r="497" spans="1:6" s="374" customFormat="1" ht="17.25" customHeight="1">
      <c r="A497" s="345" t="s">
        <v>70</v>
      </c>
      <c r="B497" s="345" t="s">
        <v>70</v>
      </c>
      <c r="C497" s="345" t="s">
        <v>911</v>
      </c>
      <c r="D497" s="340" t="s">
        <v>910</v>
      </c>
      <c r="E497" s="339">
        <v>25</v>
      </c>
      <c r="F497" s="339">
        <v>566</v>
      </c>
    </row>
    <row r="498" spans="1:6" s="374" customFormat="1" ht="17.25" customHeight="1">
      <c r="A498" s="345" t="s">
        <v>70</v>
      </c>
      <c r="B498" s="345" t="s">
        <v>70</v>
      </c>
      <c r="C498" s="345" t="s">
        <v>909</v>
      </c>
      <c r="D498" s="340" t="s">
        <v>908</v>
      </c>
      <c r="E498" s="339" t="s">
        <v>513</v>
      </c>
      <c r="F498" s="339" t="s">
        <v>513</v>
      </c>
    </row>
    <row r="499" spans="1:6" s="374" customFormat="1" ht="17.25" customHeight="1">
      <c r="A499" s="345" t="s">
        <v>70</v>
      </c>
      <c r="B499" s="349">
        <v>64</v>
      </c>
      <c r="C499" s="1030" t="s">
        <v>907</v>
      </c>
      <c r="D499" s="1030"/>
      <c r="E499" s="347">
        <v>26</v>
      </c>
      <c r="F499" s="347">
        <v>517</v>
      </c>
    </row>
    <row r="500" spans="1:6" s="374" customFormat="1" ht="17.25" customHeight="1">
      <c r="A500" s="345" t="s">
        <v>70</v>
      </c>
      <c r="B500" s="346" t="s">
        <v>70</v>
      </c>
      <c r="C500" s="345" t="s">
        <v>906</v>
      </c>
      <c r="D500" s="340" t="s">
        <v>524</v>
      </c>
      <c r="E500" s="339" t="s">
        <v>513</v>
      </c>
      <c r="F500" s="339" t="s">
        <v>513</v>
      </c>
    </row>
    <row r="501" spans="1:6" s="375" customFormat="1" ht="17.25" customHeight="1">
      <c r="A501" s="345" t="s">
        <v>70</v>
      </c>
      <c r="B501" s="345" t="s">
        <v>70</v>
      </c>
      <c r="C501" s="345" t="s">
        <v>905</v>
      </c>
      <c r="D501" s="340" t="s">
        <v>904</v>
      </c>
      <c r="E501" s="339">
        <v>12</v>
      </c>
      <c r="F501" s="339">
        <v>92</v>
      </c>
    </row>
    <row r="502" spans="1:6" s="374" customFormat="1" ht="17.25" customHeight="1">
      <c r="A502" s="345" t="s">
        <v>70</v>
      </c>
      <c r="B502" s="345" t="s">
        <v>70</v>
      </c>
      <c r="C502" s="345" t="s">
        <v>903</v>
      </c>
      <c r="D502" s="340" t="s">
        <v>902</v>
      </c>
      <c r="E502" s="339">
        <v>11</v>
      </c>
      <c r="F502" s="339">
        <v>27</v>
      </c>
    </row>
    <row r="503" spans="1:6" s="374" customFormat="1" ht="17.25" customHeight="1">
      <c r="A503" s="345"/>
      <c r="B503" s="345"/>
      <c r="C503" s="345" t="s">
        <v>901</v>
      </c>
      <c r="D503" s="340" t="s">
        <v>900</v>
      </c>
      <c r="E503" s="339">
        <v>3</v>
      </c>
      <c r="F503" s="339">
        <v>398</v>
      </c>
    </row>
    <row r="504" spans="1:6" s="375" customFormat="1" ht="17.25" customHeight="1">
      <c r="A504" s="345"/>
      <c r="B504" s="345"/>
      <c r="C504" s="345" t="s">
        <v>899</v>
      </c>
      <c r="D504" s="340" t="s">
        <v>898</v>
      </c>
      <c r="E504" s="339" t="s">
        <v>513</v>
      </c>
      <c r="F504" s="339" t="s">
        <v>513</v>
      </c>
    </row>
    <row r="505" spans="1:6" s="380" customFormat="1" ht="17.25" customHeight="1">
      <c r="A505" s="378"/>
      <c r="B505" s="382">
        <v>65</v>
      </c>
      <c r="C505" s="1029" t="s">
        <v>897</v>
      </c>
      <c r="D505" s="1029"/>
      <c r="E505" s="381">
        <v>14</v>
      </c>
      <c r="F505" s="381">
        <v>104</v>
      </c>
    </row>
    <row r="506" spans="1:6" s="374" customFormat="1" ht="17.25" customHeight="1">
      <c r="A506" s="376"/>
      <c r="B506" s="376"/>
      <c r="C506" s="378" t="s">
        <v>896</v>
      </c>
      <c r="D506" s="340" t="s">
        <v>524</v>
      </c>
      <c r="E506" s="339" t="s">
        <v>513</v>
      </c>
      <c r="F506" s="339" t="s">
        <v>513</v>
      </c>
    </row>
    <row r="507" spans="1:6" s="374" customFormat="1" ht="17.25" customHeight="1">
      <c r="A507" s="376"/>
      <c r="B507" s="376"/>
      <c r="C507" s="378" t="s">
        <v>895</v>
      </c>
      <c r="D507" s="340" t="s">
        <v>894</v>
      </c>
      <c r="E507" s="376">
        <v>14</v>
      </c>
      <c r="F507" s="376">
        <v>104</v>
      </c>
    </row>
    <row r="508" spans="1:6" s="374" customFormat="1" ht="17.25" customHeight="1">
      <c r="A508" s="355" t="s">
        <v>70</v>
      </c>
      <c r="B508" s="346"/>
      <c r="C508" s="345">
        <v>652</v>
      </c>
      <c r="D508" s="340" t="s">
        <v>893</v>
      </c>
      <c r="E508" s="339" t="s">
        <v>513</v>
      </c>
      <c r="F508" s="339" t="s">
        <v>513</v>
      </c>
    </row>
    <row r="509" spans="1:6" s="374" customFormat="1" ht="17.25" customHeight="1">
      <c r="A509" s="355" t="s">
        <v>70</v>
      </c>
      <c r="B509" s="349">
        <v>66</v>
      </c>
      <c r="C509" s="1030" t="s">
        <v>892</v>
      </c>
      <c r="D509" s="1030"/>
      <c r="E509" s="347">
        <v>2</v>
      </c>
      <c r="F509" s="347">
        <v>1626</v>
      </c>
    </row>
    <row r="510" spans="1:6" s="374" customFormat="1" ht="17.25" customHeight="1">
      <c r="A510" s="355" t="s">
        <v>70</v>
      </c>
      <c r="B510" s="345" t="s">
        <v>70</v>
      </c>
      <c r="C510" s="345" t="s">
        <v>891</v>
      </c>
      <c r="D510" s="340" t="s">
        <v>524</v>
      </c>
      <c r="E510" s="339">
        <v>1</v>
      </c>
      <c r="F510" s="339">
        <v>303</v>
      </c>
    </row>
    <row r="511" spans="1:6" s="374" customFormat="1" ht="17.25" customHeight="1">
      <c r="A511" s="355" t="s">
        <v>70</v>
      </c>
      <c r="B511" s="345" t="s">
        <v>70</v>
      </c>
      <c r="C511" s="345" t="s">
        <v>890</v>
      </c>
      <c r="D511" s="340" t="s">
        <v>350</v>
      </c>
      <c r="E511" s="339">
        <v>1</v>
      </c>
      <c r="F511" s="339">
        <v>1323</v>
      </c>
    </row>
    <row r="512" spans="1:6" s="375" customFormat="1" ht="17.25" customHeight="1">
      <c r="A512" s="355" t="s">
        <v>70</v>
      </c>
      <c r="B512" s="346"/>
      <c r="C512" s="345" t="s">
        <v>889</v>
      </c>
      <c r="D512" s="340" t="s">
        <v>888</v>
      </c>
      <c r="E512" s="339" t="s">
        <v>513</v>
      </c>
      <c r="F512" s="339" t="s">
        <v>513</v>
      </c>
    </row>
    <row r="513" spans="1:6" s="374" customFormat="1" ht="17.25" customHeight="1">
      <c r="A513" s="355" t="s">
        <v>70</v>
      </c>
      <c r="B513" s="345" t="s">
        <v>70</v>
      </c>
      <c r="C513" s="345" t="s">
        <v>887</v>
      </c>
      <c r="D513" s="340" t="s">
        <v>886</v>
      </c>
      <c r="E513" s="339" t="s">
        <v>513</v>
      </c>
      <c r="F513" s="339" t="s">
        <v>513</v>
      </c>
    </row>
    <row r="514" spans="1:6" s="374" customFormat="1" ht="17.25" customHeight="1">
      <c r="A514" s="355" t="s">
        <v>70</v>
      </c>
      <c r="B514" s="349">
        <v>67</v>
      </c>
      <c r="C514" s="1030" t="s">
        <v>885</v>
      </c>
      <c r="D514" s="1030"/>
      <c r="E514" s="347">
        <v>76</v>
      </c>
      <c r="F514" s="347">
        <v>1186</v>
      </c>
    </row>
    <row r="515" spans="1:6" s="374" customFormat="1" ht="17.25" customHeight="1">
      <c r="A515" s="355" t="s">
        <v>70</v>
      </c>
      <c r="B515" s="345" t="s">
        <v>70</v>
      </c>
      <c r="C515" s="345" t="s">
        <v>884</v>
      </c>
      <c r="D515" s="340" t="s">
        <v>524</v>
      </c>
      <c r="E515" s="339" t="s">
        <v>513</v>
      </c>
      <c r="F515" s="339" t="s">
        <v>513</v>
      </c>
    </row>
    <row r="516" spans="1:6" s="374" customFormat="1" ht="17.25" customHeight="1">
      <c r="A516" s="355" t="s">
        <v>70</v>
      </c>
      <c r="B516" s="345" t="s">
        <v>70</v>
      </c>
      <c r="C516" s="345" t="s">
        <v>883</v>
      </c>
      <c r="D516" s="340" t="s">
        <v>882</v>
      </c>
      <c r="E516" s="339">
        <v>18</v>
      </c>
      <c r="F516" s="339">
        <v>768</v>
      </c>
    </row>
    <row r="517" spans="1:6" s="374" customFormat="1" ht="17.25" customHeight="1">
      <c r="A517" s="355" t="s">
        <v>70</v>
      </c>
      <c r="B517" s="345" t="s">
        <v>70</v>
      </c>
      <c r="C517" s="345" t="s">
        <v>881</v>
      </c>
      <c r="D517" s="340" t="s">
        <v>880</v>
      </c>
      <c r="E517" s="339">
        <v>4</v>
      </c>
      <c r="F517" s="339">
        <v>121</v>
      </c>
    </row>
    <row r="518" spans="1:6" s="374" customFormat="1" ht="17.25" customHeight="1">
      <c r="A518" s="355" t="s">
        <v>70</v>
      </c>
      <c r="B518" s="345" t="s">
        <v>70</v>
      </c>
      <c r="C518" s="345" t="s">
        <v>879</v>
      </c>
      <c r="D518" s="340" t="s">
        <v>878</v>
      </c>
      <c r="E518" s="339">
        <v>3</v>
      </c>
      <c r="F518" s="339">
        <v>32</v>
      </c>
    </row>
    <row r="519" spans="1:6" s="374" customFormat="1" ht="17.25" customHeight="1">
      <c r="A519" s="355" t="s">
        <v>70</v>
      </c>
      <c r="B519" s="345" t="s">
        <v>70</v>
      </c>
      <c r="C519" s="345" t="s">
        <v>877</v>
      </c>
      <c r="D519" s="340" t="s">
        <v>876</v>
      </c>
      <c r="E519" s="339">
        <v>48</v>
      </c>
      <c r="F519" s="339">
        <v>222</v>
      </c>
    </row>
    <row r="520" spans="1:6" s="374" customFormat="1" ht="17.25" customHeight="1">
      <c r="A520" s="355" t="s">
        <v>70</v>
      </c>
      <c r="B520" s="345" t="s">
        <v>70</v>
      </c>
      <c r="C520" s="345" t="s">
        <v>875</v>
      </c>
      <c r="D520" s="340" t="s">
        <v>874</v>
      </c>
      <c r="E520" s="339">
        <v>3</v>
      </c>
      <c r="F520" s="339">
        <v>43</v>
      </c>
    </row>
    <row r="521" spans="1:6" s="375" customFormat="1" ht="17.25" customHeight="1">
      <c r="A521" s="354" t="s">
        <v>873</v>
      </c>
      <c r="B521" s="1030" t="s">
        <v>872</v>
      </c>
      <c r="C521" s="1034"/>
      <c r="D521" s="1034"/>
      <c r="E521" s="347">
        <v>2059</v>
      </c>
      <c r="F521" s="347">
        <v>5860</v>
      </c>
    </row>
    <row r="522" spans="1:6" s="374" customFormat="1" ht="17.25" customHeight="1">
      <c r="A522" s="353" t="s">
        <v>70</v>
      </c>
      <c r="B522" s="349">
        <v>68</v>
      </c>
      <c r="C522" s="1030" t="s">
        <v>345</v>
      </c>
      <c r="D522" s="1030"/>
      <c r="E522" s="347">
        <v>329</v>
      </c>
      <c r="F522" s="347">
        <v>1417</v>
      </c>
    </row>
    <row r="523" spans="1:6" s="374" customFormat="1" ht="17.25" customHeight="1">
      <c r="A523" s="355" t="s">
        <v>70</v>
      </c>
      <c r="B523" s="345" t="s">
        <v>70</v>
      </c>
      <c r="C523" s="345" t="s">
        <v>871</v>
      </c>
      <c r="D523" s="340" t="s">
        <v>524</v>
      </c>
      <c r="E523" s="339" t="s">
        <v>513</v>
      </c>
      <c r="F523" s="339" t="s">
        <v>513</v>
      </c>
    </row>
    <row r="524" spans="1:6" s="374" customFormat="1" ht="17.25" customHeight="1">
      <c r="A524" s="355"/>
      <c r="B524" s="345"/>
      <c r="C524" s="345" t="s">
        <v>870</v>
      </c>
      <c r="D524" s="340" t="s">
        <v>869</v>
      </c>
      <c r="E524" s="339">
        <v>55</v>
      </c>
      <c r="F524" s="339">
        <v>222</v>
      </c>
    </row>
    <row r="525" spans="1:6" s="374" customFormat="1" ht="17.25" customHeight="1">
      <c r="A525" s="356"/>
      <c r="B525" s="346"/>
      <c r="C525" s="379" t="s">
        <v>868</v>
      </c>
      <c r="D525" s="340" t="s">
        <v>867</v>
      </c>
      <c r="E525" s="339">
        <v>274</v>
      </c>
      <c r="F525" s="339">
        <v>1195</v>
      </c>
    </row>
    <row r="526" spans="1:6" s="374" customFormat="1" ht="17.25" customHeight="1">
      <c r="A526" s="355" t="s">
        <v>70</v>
      </c>
      <c r="B526" s="349">
        <v>69</v>
      </c>
      <c r="C526" s="1030" t="s">
        <v>344</v>
      </c>
      <c r="D526" s="1031" t="s">
        <v>70</v>
      </c>
      <c r="E526" s="347">
        <v>1671</v>
      </c>
      <c r="F526" s="347">
        <v>3940</v>
      </c>
    </row>
    <row r="527" spans="1:6" s="374" customFormat="1" ht="17.25" customHeight="1">
      <c r="A527" s="355" t="s">
        <v>70</v>
      </c>
      <c r="B527" s="345" t="s">
        <v>70</v>
      </c>
      <c r="C527" s="345" t="s">
        <v>866</v>
      </c>
      <c r="D527" s="340" t="s">
        <v>524</v>
      </c>
      <c r="E527" s="339" t="s">
        <v>513</v>
      </c>
      <c r="F527" s="339" t="s">
        <v>513</v>
      </c>
    </row>
    <row r="528" spans="1:6" s="374" customFormat="1" ht="17.25" customHeight="1">
      <c r="A528" s="355" t="s">
        <v>70</v>
      </c>
      <c r="B528" s="345" t="s">
        <v>70</v>
      </c>
      <c r="C528" s="345" t="s">
        <v>865</v>
      </c>
      <c r="D528" s="340" t="s">
        <v>864</v>
      </c>
      <c r="E528" s="339">
        <v>183</v>
      </c>
      <c r="F528" s="339">
        <v>614</v>
      </c>
    </row>
    <row r="529" spans="1:6" s="374" customFormat="1" ht="17.25" customHeight="1">
      <c r="A529" s="355" t="s">
        <v>70</v>
      </c>
      <c r="B529" s="345" t="s">
        <v>70</v>
      </c>
      <c r="C529" s="345">
        <v>692</v>
      </c>
      <c r="D529" s="340" t="s">
        <v>863</v>
      </c>
      <c r="E529" s="339">
        <v>1177</v>
      </c>
      <c r="F529" s="339">
        <v>2322</v>
      </c>
    </row>
    <row r="530" spans="1:6" s="374" customFormat="1" ht="17.25" customHeight="1">
      <c r="A530" s="355" t="s">
        <v>70</v>
      </c>
      <c r="B530" s="345" t="s">
        <v>70</v>
      </c>
      <c r="C530" s="345" t="s">
        <v>862</v>
      </c>
      <c r="D530" s="340" t="s">
        <v>861</v>
      </c>
      <c r="E530" s="339">
        <v>61</v>
      </c>
      <c r="F530" s="339">
        <v>122</v>
      </c>
    </row>
    <row r="531" spans="1:6" s="374" customFormat="1" ht="17.25" customHeight="1">
      <c r="A531" s="355" t="s">
        <v>70</v>
      </c>
      <c r="B531" s="345" t="s">
        <v>70</v>
      </c>
      <c r="C531" s="345" t="s">
        <v>860</v>
      </c>
      <c r="D531" s="340" t="s">
        <v>859</v>
      </c>
      <c r="E531" s="339">
        <v>250</v>
      </c>
      <c r="F531" s="339">
        <v>882</v>
      </c>
    </row>
    <row r="532" spans="1:6" s="374" customFormat="1" ht="17.25" customHeight="1">
      <c r="A532" s="355" t="s">
        <v>70</v>
      </c>
      <c r="B532" s="349">
        <v>70</v>
      </c>
      <c r="C532" s="1030" t="s">
        <v>310</v>
      </c>
      <c r="D532" s="1030"/>
      <c r="E532" s="347">
        <v>59</v>
      </c>
      <c r="F532" s="347">
        <v>503</v>
      </c>
    </row>
    <row r="533" spans="1:6" s="374" customFormat="1" ht="17.25" customHeight="1">
      <c r="A533" s="355" t="s">
        <v>70</v>
      </c>
      <c r="B533" s="346"/>
      <c r="C533" s="345" t="s">
        <v>858</v>
      </c>
      <c r="D533" s="340" t="s">
        <v>524</v>
      </c>
      <c r="E533" s="339">
        <v>1</v>
      </c>
      <c r="F533" s="339">
        <v>5</v>
      </c>
    </row>
    <row r="534" spans="1:6" s="374" customFormat="1" ht="17.25" customHeight="1">
      <c r="A534" s="355" t="s">
        <v>70</v>
      </c>
      <c r="B534" s="345" t="s">
        <v>70</v>
      </c>
      <c r="C534" s="345" t="s">
        <v>857</v>
      </c>
      <c r="D534" s="340" t="s">
        <v>856</v>
      </c>
      <c r="E534" s="339">
        <v>2</v>
      </c>
      <c r="F534" s="339">
        <v>45</v>
      </c>
    </row>
    <row r="535" spans="1:6" s="374" customFormat="1" ht="17.25" customHeight="1">
      <c r="A535" s="355" t="s">
        <v>70</v>
      </c>
      <c r="B535" s="345" t="s">
        <v>70</v>
      </c>
      <c r="C535" s="345" t="s">
        <v>855</v>
      </c>
      <c r="D535" s="340" t="s">
        <v>854</v>
      </c>
      <c r="E535" s="339">
        <v>14</v>
      </c>
      <c r="F535" s="339">
        <v>94</v>
      </c>
    </row>
    <row r="536" spans="1:6" s="374" customFormat="1" ht="17.25" customHeight="1">
      <c r="A536" s="355" t="s">
        <v>70</v>
      </c>
      <c r="B536" s="345" t="s">
        <v>70</v>
      </c>
      <c r="C536" s="345" t="s">
        <v>853</v>
      </c>
      <c r="D536" s="340" t="s">
        <v>852</v>
      </c>
      <c r="E536" s="339">
        <v>1</v>
      </c>
      <c r="F536" s="339">
        <v>1</v>
      </c>
    </row>
    <row r="537" spans="1:6" s="374" customFormat="1" ht="17.25" customHeight="1">
      <c r="A537" s="355" t="s">
        <v>70</v>
      </c>
      <c r="B537" s="345" t="s">
        <v>70</v>
      </c>
      <c r="C537" s="345" t="s">
        <v>851</v>
      </c>
      <c r="D537" s="340" t="s">
        <v>850</v>
      </c>
      <c r="E537" s="339">
        <v>8</v>
      </c>
      <c r="F537" s="339">
        <v>87</v>
      </c>
    </row>
    <row r="538" spans="1:6" s="375" customFormat="1" ht="17.25" customHeight="1">
      <c r="A538" s="355" t="s">
        <v>70</v>
      </c>
      <c r="B538" s="345" t="s">
        <v>70</v>
      </c>
      <c r="C538" s="345" t="s">
        <v>849</v>
      </c>
      <c r="D538" s="340" t="s">
        <v>848</v>
      </c>
      <c r="E538" s="339" t="s">
        <v>513</v>
      </c>
      <c r="F538" s="339" t="s">
        <v>513</v>
      </c>
    </row>
    <row r="539" spans="1:6" s="374" customFormat="1" ht="17.25" customHeight="1">
      <c r="A539" s="355" t="s">
        <v>70</v>
      </c>
      <c r="B539" s="345" t="s">
        <v>70</v>
      </c>
      <c r="C539" s="345" t="s">
        <v>847</v>
      </c>
      <c r="D539" s="340" t="s">
        <v>846</v>
      </c>
      <c r="E539" s="339">
        <v>33</v>
      </c>
      <c r="F539" s="339">
        <v>271</v>
      </c>
    </row>
    <row r="540" spans="1:6" s="374" customFormat="1" ht="17.25" customHeight="1">
      <c r="A540" s="355" t="s">
        <v>70</v>
      </c>
      <c r="B540" s="345" t="s">
        <v>70</v>
      </c>
      <c r="C540" s="358"/>
      <c r="D540" s="340" t="s">
        <v>845</v>
      </c>
      <c r="E540" s="339">
        <v>17</v>
      </c>
      <c r="F540" s="339">
        <v>195</v>
      </c>
    </row>
    <row r="541" spans="1:6" s="374" customFormat="1" ht="17.25" customHeight="1">
      <c r="A541" s="355" t="s">
        <v>70</v>
      </c>
      <c r="B541" s="345" t="s">
        <v>70</v>
      </c>
      <c r="C541" s="358"/>
      <c r="D541" s="340" t="s">
        <v>844</v>
      </c>
      <c r="E541" s="339">
        <v>16</v>
      </c>
      <c r="F541" s="339">
        <v>76</v>
      </c>
    </row>
    <row r="542" spans="1:6" s="375" customFormat="1" ht="17.25" customHeight="1">
      <c r="A542" s="354" t="s">
        <v>843</v>
      </c>
      <c r="B542" s="1030" t="s">
        <v>842</v>
      </c>
      <c r="C542" s="1035"/>
      <c r="D542" s="1035"/>
      <c r="E542" s="347">
        <v>904</v>
      </c>
      <c r="F542" s="347">
        <v>5837</v>
      </c>
    </row>
    <row r="543" spans="1:6" s="374" customFormat="1" ht="17.25" customHeight="1">
      <c r="A543" s="354"/>
      <c r="B543" s="349">
        <v>71</v>
      </c>
      <c r="C543" s="1030" t="s">
        <v>841</v>
      </c>
      <c r="D543" s="1030"/>
      <c r="E543" s="347">
        <v>18</v>
      </c>
      <c r="F543" s="347">
        <v>98</v>
      </c>
    </row>
    <row r="544" spans="1:6" s="375" customFormat="1" ht="17.25" customHeight="1">
      <c r="A544" s="353" t="s">
        <v>70</v>
      </c>
      <c r="B544" s="349"/>
      <c r="C544" s="345" t="s">
        <v>840</v>
      </c>
      <c r="D544" s="340" t="s">
        <v>524</v>
      </c>
      <c r="E544" s="339" t="s">
        <v>513</v>
      </c>
      <c r="F544" s="339" t="s">
        <v>513</v>
      </c>
    </row>
    <row r="545" spans="1:6" s="374" customFormat="1" ht="17.25" customHeight="1">
      <c r="A545" s="355" t="s">
        <v>70</v>
      </c>
      <c r="B545" s="345" t="s">
        <v>70</v>
      </c>
      <c r="C545" s="345" t="s">
        <v>839</v>
      </c>
      <c r="D545" s="340" t="s">
        <v>838</v>
      </c>
      <c r="E545" s="339">
        <v>13</v>
      </c>
      <c r="F545" s="339">
        <v>42</v>
      </c>
    </row>
    <row r="546" spans="1:6" s="374" customFormat="1" ht="17.25" customHeight="1">
      <c r="A546" s="355"/>
      <c r="B546" s="345" t="s">
        <v>70</v>
      </c>
      <c r="C546" s="345" t="s">
        <v>837</v>
      </c>
      <c r="D546" s="340" t="s">
        <v>836</v>
      </c>
      <c r="E546" s="339">
        <v>5</v>
      </c>
      <c r="F546" s="339">
        <v>56</v>
      </c>
    </row>
    <row r="547" spans="1:6" s="374" customFormat="1" ht="17.25" customHeight="1">
      <c r="A547" s="355"/>
      <c r="B547" s="349">
        <v>72</v>
      </c>
      <c r="C547" s="1030" t="s">
        <v>318</v>
      </c>
      <c r="D547" s="1030"/>
      <c r="E547" s="347">
        <v>472</v>
      </c>
      <c r="F547" s="347">
        <v>2844</v>
      </c>
    </row>
    <row r="548" spans="1:6" s="374" customFormat="1" ht="17.25" customHeight="1">
      <c r="A548" s="353" t="s">
        <v>70</v>
      </c>
      <c r="B548" s="349"/>
      <c r="C548" s="345" t="s">
        <v>835</v>
      </c>
      <c r="D548" s="340" t="s">
        <v>524</v>
      </c>
      <c r="E548" s="339" t="s">
        <v>513</v>
      </c>
      <c r="F548" s="339" t="s">
        <v>513</v>
      </c>
    </row>
    <row r="549" spans="1:6" s="375" customFormat="1" ht="17.25" customHeight="1">
      <c r="A549" s="355" t="s">
        <v>70</v>
      </c>
      <c r="B549" s="345" t="s">
        <v>70</v>
      </c>
      <c r="C549" s="345" t="s">
        <v>834</v>
      </c>
      <c r="D549" s="340" t="s">
        <v>833</v>
      </c>
      <c r="E549" s="339">
        <v>18</v>
      </c>
      <c r="F549" s="339">
        <v>78</v>
      </c>
    </row>
    <row r="550" spans="1:6" s="374" customFormat="1" ht="17.25" customHeight="1">
      <c r="A550" s="355" t="s">
        <v>70</v>
      </c>
      <c r="B550" s="345" t="s">
        <v>70</v>
      </c>
      <c r="C550" s="345"/>
      <c r="D550" s="340" t="s">
        <v>832</v>
      </c>
      <c r="E550" s="339">
        <v>7</v>
      </c>
      <c r="F550" s="339">
        <v>19</v>
      </c>
    </row>
    <row r="551" spans="1:6" s="374" customFormat="1" ht="17.25" customHeight="1">
      <c r="A551" s="355"/>
      <c r="B551" s="345"/>
      <c r="C551" s="358"/>
      <c r="D551" s="340" t="s">
        <v>831</v>
      </c>
      <c r="E551" s="339">
        <v>11</v>
      </c>
      <c r="F551" s="339">
        <v>59</v>
      </c>
    </row>
    <row r="552" spans="1:6" s="374" customFormat="1" ht="17.25" customHeight="1">
      <c r="A552" s="356"/>
      <c r="B552" s="346"/>
      <c r="C552" s="345" t="s">
        <v>830</v>
      </c>
      <c r="D552" s="340" t="s">
        <v>829</v>
      </c>
      <c r="E552" s="339">
        <v>32</v>
      </c>
      <c r="F552" s="339">
        <v>149</v>
      </c>
    </row>
    <row r="553" spans="1:6" s="374" customFormat="1" ht="17.25" customHeight="1">
      <c r="A553" s="355" t="s">
        <v>70</v>
      </c>
      <c r="B553" s="346"/>
      <c r="C553" s="345"/>
      <c r="D553" s="345" t="s">
        <v>828</v>
      </c>
      <c r="E553" s="339"/>
      <c r="F553" s="339"/>
    </row>
    <row r="554" spans="1:6" s="374" customFormat="1" ht="17.25" customHeight="1">
      <c r="A554" s="355"/>
      <c r="B554" s="346"/>
      <c r="C554" s="345">
        <v>723</v>
      </c>
      <c r="D554" s="340" t="s">
        <v>827</v>
      </c>
      <c r="E554" s="339">
        <v>6</v>
      </c>
      <c r="F554" s="339">
        <v>12</v>
      </c>
    </row>
    <row r="555" spans="1:6" s="374" customFormat="1" ht="17.25" customHeight="1">
      <c r="A555" s="355" t="s">
        <v>70</v>
      </c>
      <c r="B555" s="345" t="s">
        <v>70</v>
      </c>
      <c r="C555" s="345">
        <v>724</v>
      </c>
      <c r="D555" s="340" t="s">
        <v>826</v>
      </c>
      <c r="E555" s="339">
        <v>133</v>
      </c>
      <c r="F555" s="339">
        <v>521</v>
      </c>
    </row>
    <row r="556" spans="1:6" s="374" customFormat="1" ht="17.25" customHeight="1">
      <c r="A556" s="355" t="s">
        <v>70</v>
      </c>
      <c r="B556" s="346"/>
      <c r="C556" s="358"/>
      <c r="D556" s="340" t="s">
        <v>825</v>
      </c>
      <c r="E556" s="339">
        <v>14</v>
      </c>
      <c r="F556" s="339">
        <v>53</v>
      </c>
    </row>
    <row r="557" spans="1:6" s="375" customFormat="1" ht="17.25" customHeight="1">
      <c r="A557" s="355" t="s">
        <v>70</v>
      </c>
      <c r="B557" s="345" t="s">
        <v>70</v>
      </c>
      <c r="C557" s="358"/>
      <c r="D557" s="340" t="s">
        <v>824</v>
      </c>
      <c r="E557" s="339">
        <v>119</v>
      </c>
      <c r="F557" s="339">
        <v>468</v>
      </c>
    </row>
    <row r="558" spans="1:6" s="374" customFormat="1" ht="17.25" customHeight="1">
      <c r="A558" s="355"/>
      <c r="B558" s="345"/>
      <c r="C558" s="345">
        <v>725</v>
      </c>
      <c r="D558" s="340" t="s">
        <v>823</v>
      </c>
      <c r="E558" s="339">
        <v>16</v>
      </c>
      <c r="F558" s="339">
        <v>34</v>
      </c>
    </row>
    <row r="559" spans="1:6" s="374" customFormat="1" ht="17.25" customHeight="1">
      <c r="A559" s="355" t="s">
        <v>70</v>
      </c>
      <c r="B559" s="345" t="s">
        <v>70</v>
      </c>
      <c r="C559" s="345">
        <v>726</v>
      </c>
      <c r="D559" s="340" t="s">
        <v>822</v>
      </c>
      <c r="E559" s="339">
        <v>78</v>
      </c>
      <c r="F559" s="339">
        <v>307</v>
      </c>
    </row>
    <row r="560" spans="1:6" s="375" customFormat="1" ht="17.25" customHeight="1">
      <c r="A560" s="355"/>
      <c r="B560" s="345"/>
      <c r="C560" s="378">
        <v>727</v>
      </c>
      <c r="D560" s="340" t="s">
        <v>821</v>
      </c>
      <c r="E560" s="376">
        <v>5</v>
      </c>
      <c r="F560" s="376">
        <v>7</v>
      </c>
    </row>
    <row r="561" spans="1:6" s="374" customFormat="1" ht="17.25" customHeight="1">
      <c r="A561" s="377"/>
      <c r="B561" s="376"/>
      <c r="C561" s="378">
        <v>728</v>
      </c>
      <c r="D561" s="340" t="s">
        <v>820</v>
      </c>
      <c r="E561" s="376">
        <v>71</v>
      </c>
      <c r="F561" s="376">
        <v>1173</v>
      </c>
    </row>
    <row r="562" spans="1:6" s="374" customFormat="1" ht="17.25" customHeight="1">
      <c r="A562" s="377"/>
      <c r="B562" s="376"/>
      <c r="C562" s="376"/>
      <c r="D562" s="340" t="s">
        <v>819</v>
      </c>
      <c r="E562" s="376">
        <v>67</v>
      </c>
      <c r="F562" s="376">
        <v>264</v>
      </c>
    </row>
    <row r="563" spans="1:6" s="374" customFormat="1" ht="17.25" customHeight="1">
      <c r="A563" s="346"/>
      <c r="B563" s="364"/>
      <c r="C563" s="365"/>
      <c r="D563" s="340" t="s">
        <v>818</v>
      </c>
      <c r="E563" s="339">
        <v>3</v>
      </c>
      <c r="F563" s="339">
        <v>908</v>
      </c>
    </row>
    <row r="564" spans="1:6" s="374" customFormat="1" ht="17.25" customHeight="1">
      <c r="A564" s="345" t="s">
        <v>70</v>
      </c>
      <c r="B564" s="364"/>
      <c r="C564" s="366">
        <v>729</v>
      </c>
      <c r="D564" s="340" t="s">
        <v>817</v>
      </c>
      <c r="E564" s="339">
        <v>113</v>
      </c>
      <c r="F564" s="339">
        <v>563</v>
      </c>
    </row>
    <row r="565" spans="1:6" s="374" customFormat="1" ht="17.25" customHeight="1">
      <c r="A565" s="345"/>
      <c r="B565" s="364"/>
      <c r="C565" s="363"/>
      <c r="D565" s="340" t="s">
        <v>816</v>
      </c>
      <c r="E565" s="339">
        <v>1</v>
      </c>
      <c r="F565" s="339">
        <v>2</v>
      </c>
    </row>
    <row r="566" spans="1:6" s="374" customFormat="1" ht="17.25" customHeight="1">
      <c r="A566" s="345" t="s">
        <v>70</v>
      </c>
      <c r="B566" s="361" t="s">
        <v>70</v>
      </c>
      <c r="C566" s="363"/>
      <c r="D566" s="340" t="s">
        <v>815</v>
      </c>
      <c r="E566" s="339">
        <v>112</v>
      </c>
      <c r="F566" s="339">
        <v>561</v>
      </c>
    </row>
    <row r="567" spans="1:6" s="374" customFormat="1" ht="17.25" customHeight="1">
      <c r="A567" s="357" t="s">
        <v>70</v>
      </c>
      <c r="B567" s="362">
        <v>73</v>
      </c>
      <c r="C567" s="1037" t="s">
        <v>309</v>
      </c>
      <c r="D567" s="1037"/>
      <c r="E567" s="347">
        <v>47</v>
      </c>
      <c r="F567" s="347">
        <v>409</v>
      </c>
    </row>
    <row r="568" spans="1:6" s="374" customFormat="1" ht="17.25" customHeight="1">
      <c r="A568" s="345" t="s">
        <v>70</v>
      </c>
      <c r="B568" s="361" t="s">
        <v>70</v>
      </c>
      <c r="C568" s="367" t="s">
        <v>814</v>
      </c>
      <c r="D568" s="340" t="s">
        <v>524</v>
      </c>
      <c r="E568" s="339" t="s">
        <v>513</v>
      </c>
      <c r="F568" s="339" t="s">
        <v>513</v>
      </c>
    </row>
    <row r="569" spans="1:6" s="375" customFormat="1" ht="17.25" customHeight="1">
      <c r="A569" s="345" t="s">
        <v>70</v>
      </c>
      <c r="B569" s="361" t="s">
        <v>70</v>
      </c>
      <c r="C569" s="367" t="s">
        <v>813</v>
      </c>
      <c r="D569" s="340" t="s">
        <v>309</v>
      </c>
      <c r="E569" s="339">
        <v>47</v>
      </c>
      <c r="F569" s="339">
        <v>409</v>
      </c>
    </row>
    <row r="570" spans="1:6" s="374" customFormat="1" ht="17.25" customHeight="1">
      <c r="A570" s="357" t="s">
        <v>70</v>
      </c>
      <c r="B570" s="362">
        <v>74</v>
      </c>
      <c r="C570" s="1037" t="s">
        <v>812</v>
      </c>
      <c r="D570" s="1035"/>
      <c r="E570" s="347">
        <v>367</v>
      </c>
      <c r="F570" s="347">
        <v>2486</v>
      </c>
    </row>
    <row r="571" spans="1:6" s="374" customFormat="1" ht="17.25" customHeight="1">
      <c r="A571" s="345" t="s">
        <v>70</v>
      </c>
      <c r="B571" s="361" t="s">
        <v>70</v>
      </c>
      <c r="C571" s="361" t="s">
        <v>811</v>
      </c>
      <c r="D571" s="340" t="s">
        <v>524</v>
      </c>
      <c r="E571" s="339">
        <v>1</v>
      </c>
      <c r="F571" s="339">
        <v>1</v>
      </c>
    </row>
    <row r="572" spans="1:6" s="374" customFormat="1" ht="17.25" customHeight="1">
      <c r="A572" s="345" t="s">
        <v>70</v>
      </c>
      <c r="B572" s="361" t="s">
        <v>70</v>
      </c>
      <c r="C572" s="361" t="s">
        <v>810</v>
      </c>
      <c r="D572" s="340" t="s">
        <v>809</v>
      </c>
      <c r="E572" s="339">
        <v>33</v>
      </c>
      <c r="F572" s="339">
        <v>107</v>
      </c>
    </row>
    <row r="573" spans="1:6" s="374" customFormat="1" ht="17.25" customHeight="1">
      <c r="A573" s="345" t="s">
        <v>70</v>
      </c>
      <c r="B573" s="361" t="s">
        <v>70</v>
      </c>
      <c r="C573" s="361" t="s">
        <v>808</v>
      </c>
      <c r="D573" s="340" t="s">
        <v>807</v>
      </c>
      <c r="E573" s="339">
        <v>237</v>
      </c>
      <c r="F573" s="339">
        <v>1637</v>
      </c>
    </row>
    <row r="574" spans="1:6" s="374" customFormat="1" ht="17.25" customHeight="1">
      <c r="A574" s="345" t="s">
        <v>70</v>
      </c>
      <c r="B574" s="361" t="s">
        <v>70</v>
      </c>
      <c r="C574" s="363"/>
      <c r="D574" s="340" t="s">
        <v>806</v>
      </c>
      <c r="E574" s="339">
        <v>211</v>
      </c>
      <c r="F574" s="339">
        <v>1460</v>
      </c>
    </row>
    <row r="575" spans="1:6" s="375" customFormat="1" ht="17.25" customHeight="1">
      <c r="A575" s="345" t="s">
        <v>70</v>
      </c>
      <c r="B575" s="361" t="s">
        <v>70</v>
      </c>
      <c r="C575" s="363"/>
      <c r="D575" s="340" t="s">
        <v>805</v>
      </c>
      <c r="E575" s="339">
        <v>20</v>
      </c>
      <c r="F575" s="339">
        <v>158</v>
      </c>
    </row>
    <row r="576" spans="1:6" s="374" customFormat="1" ht="17.25" customHeight="1">
      <c r="A576" s="345" t="s">
        <v>70</v>
      </c>
      <c r="B576" s="361" t="s">
        <v>70</v>
      </c>
      <c r="C576" s="363"/>
      <c r="D576" s="340" t="s">
        <v>804</v>
      </c>
      <c r="E576" s="339">
        <v>6</v>
      </c>
      <c r="F576" s="339">
        <v>19</v>
      </c>
    </row>
    <row r="577" spans="1:6" s="374" customFormat="1" ht="17.25" customHeight="1">
      <c r="A577" s="345" t="s">
        <v>70</v>
      </c>
      <c r="B577" s="361" t="s">
        <v>70</v>
      </c>
      <c r="C577" s="361" t="s">
        <v>803</v>
      </c>
      <c r="D577" s="340" t="s">
        <v>802</v>
      </c>
      <c r="E577" s="339">
        <v>15</v>
      </c>
      <c r="F577" s="339">
        <v>359</v>
      </c>
    </row>
    <row r="578" spans="1:6" s="374" customFormat="1" ht="17.25" customHeight="1">
      <c r="A578" s="345" t="s">
        <v>70</v>
      </c>
      <c r="B578" s="361" t="s">
        <v>70</v>
      </c>
      <c r="C578" s="361" t="s">
        <v>801</v>
      </c>
      <c r="D578" s="340" t="s">
        <v>800</v>
      </c>
      <c r="E578" s="339">
        <v>2</v>
      </c>
      <c r="F578" s="339">
        <v>24</v>
      </c>
    </row>
    <row r="579" spans="1:6" s="374" customFormat="1" ht="17.25" customHeight="1">
      <c r="A579" s="345" t="s">
        <v>70</v>
      </c>
      <c r="B579" s="361" t="s">
        <v>70</v>
      </c>
      <c r="C579" s="361" t="s">
        <v>799</v>
      </c>
      <c r="D579" s="340" t="s">
        <v>798</v>
      </c>
      <c r="E579" s="339">
        <v>3</v>
      </c>
      <c r="F579" s="339">
        <v>22</v>
      </c>
    </row>
    <row r="580" spans="1:6" s="375" customFormat="1" ht="17.25" customHeight="1">
      <c r="A580" s="345" t="s">
        <v>70</v>
      </c>
      <c r="B580" s="361" t="s">
        <v>70</v>
      </c>
      <c r="C580" s="361" t="s">
        <v>797</v>
      </c>
      <c r="D580" s="340" t="s">
        <v>796</v>
      </c>
      <c r="E580" s="339">
        <v>55</v>
      </c>
      <c r="F580" s="339">
        <v>227</v>
      </c>
    </row>
    <row r="581" spans="1:6" s="374" customFormat="1" ht="17.25" customHeight="1">
      <c r="A581" s="345" t="s">
        <v>70</v>
      </c>
      <c r="B581" s="346"/>
      <c r="C581" s="345" t="s">
        <v>795</v>
      </c>
      <c r="D581" s="340" t="s">
        <v>794</v>
      </c>
      <c r="E581" s="339">
        <v>21</v>
      </c>
      <c r="F581" s="339">
        <v>109</v>
      </c>
    </row>
    <row r="582" spans="1:6" s="374" customFormat="1" ht="17.25" customHeight="1">
      <c r="A582" s="349" t="s">
        <v>793</v>
      </c>
      <c r="B582" s="1030" t="s">
        <v>792</v>
      </c>
      <c r="C582" s="1035"/>
      <c r="D582" s="1035"/>
      <c r="E582" s="347">
        <v>2038</v>
      </c>
      <c r="F582" s="347">
        <v>12843</v>
      </c>
    </row>
    <row r="583" spans="1:6" s="374" customFormat="1" ht="17.25" customHeight="1">
      <c r="A583" s="357" t="s">
        <v>70</v>
      </c>
      <c r="B583" s="349">
        <v>75</v>
      </c>
      <c r="C583" s="1030" t="s">
        <v>791</v>
      </c>
      <c r="D583" s="1030"/>
      <c r="E583" s="347">
        <v>35</v>
      </c>
      <c r="F583" s="347">
        <v>412</v>
      </c>
    </row>
    <row r="584" spans="1:6" ht="17.25" customHeight="1">
      <c r="A584" s="345" t="s">
        <v>70</v>
      </c>
      <c r="B584" s="346"/>
      <c r="C584" s="345" t="s">
        <v>790</v>
      </c>
      <c r="D584" s="340" t="s">
        <v>524</v>
      </c>
      <c r="E584" s="339" t="s">
        <v>513</v>
      </c>
      <c r="F584" s="339" t="s">
        <v>513</v>
      </c>
    </row>
    <row r="585" spans="1:6" s="375" customFormat="1" ht="17.25" customHeight="1">
      <c r="A585" s="345" t="s">
        <v>70</v>
      </c>
      <c r="B585" s="345" t="s">
        <v>70</v>
      </c>
      <c r="C585" s="345" t="s">
        <v>789</v>
      </c>
      <c r="D585" s="340" t="s">
        <v>788</v>
      </c>
      <c r="E585" s="339">
        <v>9</v>
      </c>
      <c r="F585" s="339">
        <v>336</v>
      </c>
    </row>
    <row r="586" spans="1:6" s="374" customFormat="1" ht="17.25" customHeight="1">
      <c r="A586" s="345" t="s">
        <v>70</v>
      </c>
      <c r="B586" s="345" t="s">
        <v>70</v>
      </c>
      <c r="C586" s="345" t="s">
        <v>787</v>
      </c>
      <c r="D586" s="340" t="s">
        <v>786</v>
      </c>
      <c r="E586" s="339" t="s">
        <v>513</v>
      </c>
      <c r="F586" s="339" t="s">
        <v>513</v>
      </c>
    </row>
    <row r="587" spans="1:6" s="374" customFormat="1" ht="17.25" customHeight="1">
      <c r="A587" s="345" t="s">
        <v>70</v>
      </c>
      <c r="B587" s="345" t="s">
        <v>70</v>
      </c>
      <c r="C587" s="345" t="s">
        <v>785</v>
      </c>
      <c r="D587" s="340" t="s">
        <v>784</v>
      </c>
      <c r="E587" s="339" t="s">
        <v>513</v>
      </c>
      <c r="F587" s="339" t="s">
        <v>513</v>
      </c>
    </row>
    <row r="588" spans="1:6" s="374" customFormat="1" ht="17.25" customHeight="1">
      <c r="A588" s="345" t="s">
        <v>70</v>
      </c>
      <c r="B588" s="345" t="s">
        <v>70</v>
      </c>
      <c r="C588" s="345" t="s">
        <v>783</v>
      </c>
      <c r="D588" s="340" t="s">
        <v>782</v>
      </c>
      <c r="E588" s="339">
        <v>26</v>
      </c>
      <c r="F588" s="339">
        <v>76</v>
      </c>
    </row>
    <row r="589" spans="1:6" s="375" customFormat="1" ht="17.25" customHeight="1">
      <c r="A589" s="345" t="s">
        <v>70</v>
      </c>
      <c r="B589" s="345" t="s">
        <v>70</v>
      </c>
      <c r="C589" s="358"/>
      <c r="D589" s="340" t="s">
        <v>781</v>
      </c>
      <c r="E589" s="339">
        <v>2</v>
      </c>
      <c r="F589" s="339">
        <v>32</v>
      </c>
    </row>
    <row r="590" spans="1:6" s="374" customFormat="1" ht="17.25" customHeight="1">
      <c r="A590" s="345" t="s">
        <v>70</v>
      </c>
      <c r="B590" s="345" t="s">
        <v>70</v>
      </c>
      <c r="C590" s="358"/>
      <c r="D590" s="340" t="s">
        <v>780</v>
      </c>
      <c r="E590" s="339">
        <v>24</v>
      </c>
      <c r="F590" s="339">
        <v>44</v>
      </c>
    </row>
    <row r="591" spans="1:6" s="374" customFormat="1" ht="17.25" customHeight="1">
      <c r="A591" s="357" t="s">
        <v>70</v>
      </c>
      <c r="B591" s="349">
        <v>76</v>
      </c>
      <c r="C591" s="1030" t="s">
        <v>779</v>
      </c>
      <c r="D591" s="1035"/>
      <c r="E591" s="347">
        <v>1892</v>
      </c>
      <c r="F591" s="347">
        <v>11326</v>
      </c>
    </row>
    <row r="592" spans="1:6" ht="17.25" customHeight="1">
      <c r="A592" s="345"/>
      <c r="B592" s="345"/>
      <c r="C592" s="345" t="s">
        <v>778</v>
      </c>
      <c r="D592" s="340" t="s">
        <v>524</v>
      </c>
      <c r="E592" s="339">
        <v>8</v>
      </c>
      <c r="F592" s="339">
        <v>180</v>
      </c>
    </row>
    <row r="593" spans="1:6" ht="17.25" customHeight="1">
      <c r="A593" s="345" t="s">
        <v>70</v>
      </c>
      <c r="B593" s="346"/>
      <c r="C593" s="345" t="s">
        <v>777</v>
      </c>
      <c r="D593" s="340" t="s">
        <v>776</v>
      </c>
      <c r="E593" s="339">
        <v>99</v>
      </c>
      <c r="F593" s="339">
        <v>777</v>
      </c>
    </row>
    <row r="594" spans="1:6" ht="17.25" customHeight="1">
      <c r="A594" s="345" t="s">
        <v>70</v>
      </c>
      <c r="B594" s="345" t="s">
        <v>70</v>
      </c>
      <c r="C594" s="345" t="s">
        <v>775</v>
      </c>
      <c r="D594" s="340" t="s">
        <v>774</v>
      </c>
      <c r="E594" s="339">
        <v>631</v>
      </c>
      <c r="F594" s="339">
        <v>4111</v>
      </c>
    </row>
    <row r="595" spans="1:6" ht="17.25" customHeight="1">
      <c r="A595" s="345" t="s">
        <v>70</v>
      </c>
      <c r="B595" s="345" t="s">
        <v>70</v>
      </c>
      <c r="C595" s="358"/>
      <c r="D595" s="340" t="s">
        <v>773</v>
      </c>
      <c r="E595" s="339">
        <v>159</v>
      </c>
      <c r="F595" s="339">
        <v>1012</v>
      </c>
    </row>
    <row r="596" spans="1:6" ht="17.25" customHeight="1">
      <c r="A596" s="345" t="s">
        <v>70</v>
      </c>
      <c r="B596" s="345" t="s">
        <v>70</v>
      </c>
      <c r="C596" s="358"/>
      <c r="D596" s="340" t="s">
        <v>772</v>
      </c>
      <c r="E596" s="339">
        <v>244</v>
      </c>
      <c r="F596" s="339">
        <v>1363</v>
      </c>
    </row>
    <row r="597" spans="1:6" ht="17.25" customHeight="1">
      <c r="A597" s="345" t="s">
        <v>70</v>
      </c>
      <c r="B597" s="345" t="s">
        <v>70</v>
      </c>
      <c r="C597" s="358"/>
      <c r="D597" s="340" t="s">
        <v>771</v>
      </c>
      <c r="E597" s="339">
        <v>67</v>
      </c>
      <c r="F597" s="339">
        <v>687</v>
      </c>
    </row>
    <row r="598" spans="1:6" ht="17.25" customHeight="1">
      <c r="A598" s="345" t="s">
        <v>70</v>
      </c>
      <c r="B598" s="345" t="s">
        <v>70</v>
      </c>
      <c r="C598" s="358"/>
      <c r="D598" s="340" t="s">
        <v>770</v>
      </c>
      <c r="E598" s="339">
        <v>161</v>
      </c>
      <c r="F598" s="339">
        <v>1049</v>
      </c>
    </row>
    <row r="599" spans="1:6" ht="17.25" customHeight="1">
      <c r="A599" s="345" t="s">
        <v>70</v>
      </c>
      <c r="B599" s="345" t="s">
        <v>70</v>
      </c>
      <c r="C599" s="345" t="s">
        <v>769</v>
      </c>
      <c r="D599" s="340" t="s">
        <v>768</v>
      </c>
      <c r="E599" s="339">
        <v>118</v>
      </c>
      <c r="F599" s="339">
        <v>629</v>
      </c>
    </row>
    <row r="600" spans="1:6" ht="17.25" customHeight="1">
      <c r="A600" s="345" t="s">
        <v>70</v>
      </c>
      <c r="B600" s="345" t="s">
        <v>70</v>
      </c>
      <c r="C600" s="345" t="s">
        <v>767</v>
      </c>
      <c r="D600" s="340" t="s">
        <v>766</v>
      </c>
      <c r="E600" s="339">
        <v>93</v>
      </c>
      <c r="F600" s="339">
        <v>395</v>
      </c>
    </row>
    <row r="601" spans="1:6" ht="17.25" customHeight="1">
      <c r="A601" s="345" t="s">
        <v>70</v>
      </c>
      <c r="B601" s="345" t="s">
        <v>70</v>
      </c>
      <c r="C601" s="345" t="s">
        <v>765</v>
      </c>
      <c r="D601" s="340" t="s">
        <v>764</v>
      </c>
      <c r="E601" s="339">
        <v>436</v>
      </c>
      <c r="F601" s="339">
        <v>2046</v>
      </c>
    </row>
    <row r="602" spans="1:6" ht="17.25" customHeight="1">
      <c r="A602" s="345" t="s">
        <v>70</v>
      </c>
      <c r="B602" s="345" t="s">
        <v>70</v>
      </c>
      <c r="C602" s="345" t="s">
        <v>763</v>
      </c>
      <c r="D602" s="340" t="s">
        <v>762</v>
      </c>
      <c r="E602" s="339">
        <v>297</v>
      </c>
      <c r="F602" s="339">
        <v>988</v>
      </c>
    </row>
    <row r="603" spans="1:6" ht="17.25" customHeight="1">
      <c r="A603" s="345"/>
      <c r="B603" s="345"/>
      <c r="C603" s="345" t="s">
        <v>761</v>
      </c>
      <c r="D603" s="340" t="s">
        <v>760</v>
      </c>
      <c r="E603" s="339">
        <v>145</v>
      </c>
      <c r="F603" s="339">
        <v>1197</v>
      </c>
    </row>
    <row r="604" spans="1:6" ht="17.25" customHeight="1">
      <c r="A604" s="345" t="s">
        <v>70</v>
      </c>
      <c r="B604" s="346"/>
      <c r="C604" s="345" t="s">
        <v>759</v>
      </c>
      <c r="D604" s="340" t="s">
        <v>758</v>
      </c>
      <c r="E604" s="339">
        <v>65</v>
      </c>
      <c r="F604" s="339">
        <v>1003</v>
      </c>
    </row>
    <row r="605" spans="1:6" ht="17.25" customHeight="1">
      <c r="A605" s="345" t="s">
        <v>70</v>
      </c>
      <c r="B605" s="345" t="s">
        <v>70</v>
      </c>
      <c r="C605" s="358"/>
      <c r="D605" s="340" t="s">
        <v>757</v>
      </c>
      <c r="E605" s="339">
        <v>21</v>
      </c>
      <c r="F605" s="339">
        <v>732</v>
      </c>
    </row>
    <row r="606" spans="1:6" ht="17.25" customHeight="1">
      <c r="A606" s="345" t="s">
        <v>70</v>
      </c>
      <c r="B606" s="345" t="s">
        <v>70</v>
      </c>
      <c r="C606" s="358"/>
      <c r="D606" s="340" t="s">
        <v>756</v>
      </c>
      <c r="E606" s="339">
        <v>28</v>
      </c>
      <c r="F606" s="339">
        <v>99</v>
      </c>
    </row>
    <row r="607" spans="1:6" ht="17.25" customHeight="1">
      <c r="A607" s="345" t="s">
        <v>70</v>
      </c>
      <c r="B607" s="345" t="s">
        <v>70</v>
      </c>
      <c r="C607" s="358"/>
      <c r="D607" s="340" t="s">
        <v>755</v>
      </c>
      <c r="E607" s="339">
        <v>16</v>
      </c>
      <c r="F607" s="339">
        <v>172</v>
      </c>
    </row>
    <row r="608" spans="1:6" ht="17.25" customHeight="1">
      <c r="A608" s="357" t="s">
        <v>70</v>
      </c>
      <c r="B608" s="349">
        <v>77</v>
      </c>
      <c r="C608" s="1030" t="s">
        <v>754</v>
      </c>
      <c r="D608" s="1035"/>
      <c r="E608" s="347">
        <v>111</v>
      </c>
      <c r="F608" s="347">
        <v>1105</v>
      </c>
    </row>
    <row r="609" spans="1:6" ht="17.25" customHeight="1">
      <c r="A609" s="345" t="s">
        <v>70</v>
      </c>
      <c r="B609" s="345" t="s">
        <v>70</v>
      </c>
      <c r="C609" s="345" t="s">
        <v>753</v>
      </c>
      <c r="D609" s="340" t="s">
        <v>524</v>
      </c>
      <c r="E609" s="339">
        <v>1</v>
      </c>
      <c r="F609" s="339">
        <v>51</v>
      </c>
    </row>
    <row r="610" spans="1:6" ht="17.25" customHeight="1">
      <c r="A610" s="345" t="s">
        <v>70</v>
      </c>
      <c r="B610" s="345" t="s">
        <v>70</v>
      </c>
      <c r="C610" s="345" t="s">
        <v>752</v>
      </c>
      <c r="D610" s="340" t="s">
        <v>751</v>
      </c>
      <c r="E610" s="339">
        <v>30</v>
      </c>
      <c r="F610" s="339">
        <v>291</v>
      </c>
    </row>
    <row r="611" spans="1:6" ht="17.25" customHeight="1">
      <c r="A611" s="345" t="s">
        <v>70</v>
      </c>
      <c r="B611" s="345" t="s">
        <v>70</v>
      </c>
      <c r="C611" s="345" t="s">
        <v>750</v>
      </c>
      <c r="D611" s="340" t="s">
        <v>749</v>
      </c>
      <c r="E611" s="339">
        <v>80</v>
      </c>
      <c r="F611" s="339">
        <v>763</v>
      </c>
    </row>
    <row r="612" spans="1:6" ht="17.25" customHeight="1">
      <c r="A612" s="349" t="s">
        <v>748</v>
      </c>
      <c r="B612" s="1030" t="s">
        <v>747</v>
      </c>
      <c r="C612" s="1035"/>
      <c r="D612" s="1035"/>
      <c r="E612" s="347">
        <v>1327</v>
      </c>
      <c r="F612" s="347">
        <v>6367</v>
      </c>
    </row>
    <row r="613" spans="1:6" ht="17.25" customHeight="1">
      <c r="A613" s="357" t="s">
        <v>70</v>
      </c>
      <c r="B613" s="349">
        <v>78</v>
      </c>
      <c r="C613" s="1030" t="s">
        <v>746</v>
      </c>
      <c r="D613" s="1035"/>
      <c r="E613" s="347">
        <v>960</v>
      </c>
      <c r="F613" s="347">
        <v>3024</v>
      </c>
    </row>
    <row r="614" spans="1:6" ht="17.25" customHeight="1">
      <c r="A614" s="345" t="s">
        <v>70</v>
      </c>
      <c r="B614" s="345" t="s">
        <v>70</v>
      </c>
      <c r="C614" s="345" t="s">
        <v>745</v>
      </c>
      <c r="D614" s="340" t="s">
        <v>524</v>
      </c>
      <c r="E614" s="339">
        <v>2</v>
      </c>
      <c r="F614" s="339">
        <v>6</v>
      </c>
    </row>
    <row r="615" spans="1:6" ht="17.25" customHeight="1">
      <c r="A615" s="345" t="s">
        <v>70</v>
      </c>
      <c r="B615" s="345" t="s">
        <v>70</v>
      </c>
      <c r="C615" s="345" t="s">
        <v>744</v>
      </c>
      <c r="D615" s="340" t="s">
        <v>743</v>
      </c>
      <c r="E615" s="339">
        <v>259</v>
      </c>
      <c r="F615" s="339">
        <v>864</v>
      </c>
    </row>
    <row r="616" spans="1:6" ht="17.25" customHeight="1">
      <c r="A616" s="345" t="s">
        <v>70</v>
      </c>
      <c r="B616" s="345" t="s">
        <v>70</v>
      </c>
      <c r="C616" s="358"/>
      <c r="D616" s="340" t="s">
        <v>742</v>
      </c>
      <c r="E616" s="339">
        <v>247</v>
      </c>
      <c r="F616" s="339">
        <v>760</v>
      </c>
    </row>
    <row r="617" spans="1:6" ht="17.25" customHeight="1">
      <c r="A617" s="345" t="s">
        <v>70</v>
      </c>
      <c r="B617" s="345" t="s">
        <v>70</v>
      </c>
      <c r="C617" s="358"/>
      <c r="D617" s="340" t="s">
        <v>741</v>
      </c>
      <c r="E617" s="339">
        <v>12</v>
      </c>
      <c r="F617" s="339">
        <v>104</v>
      </c>
    </row>
    <row r="618" spans="1:6" ht="17.25" customHeight="1">
      <c r="A618" s="345" t="s">
        <v>70</v>
      </c>
      <c r="B618" s="345" t="s">
        <v>70</v>
      </c>
      <c r="C618" s="345" t="s">
        <v>740</v>
      </c>
      <c r="D618" s="340" t="s">
        <v>739</v>
      </c>
      <c r="E618" s="339">
        <v>198</v>
      </c>
      <c r="F618" s="339">
        <v>464</v>
      </c>
    </row>
    <row r="619" spans="1:6" ht="17.25" customHeight="1">
      <c r="A619" s="345" t="s">
        <v>70</v>
      </c>
      <c r="B619" s="345" t="s">
        <v>70</v>
      </c>
      <c r="C619" s="345" t="s">
        <v>738</v>
      </c>
      <c r="D619" s="340" t="s">
        <v>737</v>
      </c>
      <c r="E619" s="339">
        <v>391</v>
      </c>
      <c r="F619" s="339">
        <v>1263</v>
      </c>
    </row>
    <row r="620" spans="1:6" ht="17.25" customHeight="1">
      <c r="A620" s="345"/>
      <c r="B620" s="345"/>
      <c r="C620" s="345" t="s">
        <v>736</v>
      </c>
      <c r="D620" s="340" t="s">
        <v>735</v>
      </c>
      <c r="E620" s="339">
        <v>33</v>
      </c>
      <c r="F620" s="339">
        <v>140</v>
      </c>
    </row>
    <row r="621" spans="1:6" ht="17.25" customHeight="1">
      <c r="A621" s="355" t="s">
        <v>70</v>
      </c>
      <c r="B621" s="346"/>
      <c r="C621" s="345" t="s">
        <v>734</v>
      </c>
      <c r="D621" s="340" t="s">
        <v>733</v>
      </c>
      <c r="E621" s="339">
        <v>5</v>
      </c>
      <c r="F621" s="339">
        <v>50</v>
      </c>
    </row>
    <row r="622" spans="1:6" ht="17.25" customHeight="1">
      <c r="A622" s="355" t="s">
        <v>70</v>
      </c>
      <c r="B622" s="345" t="s">
        <v>70</v>
      </c>
      <c r="C622" s="345">
        <v>789</v>
      </c>
      <c r="D622" s="340" t="s">
        <v>732</v>
      </c>
      <c r="E622" s="339">
        <v>72</v>
      </c>
      <c r="F622" s="339">
        <v>237</v>
      </c>
    </row>
    <row r="623" spans="1:6" ht="17.25" customHeight="1">
      <c r="A623" s="353" t="s">
        <v>70</v>
      </c>
      <c r="B623" s="349">
        <v>79</v>
      </c>
      <c r="C623" s="1030" t="s">
        <v>315</v>
      </c>
      <c r="D623" s="1030"/>
      <c r="E623" s="347">
        <v>164</v>
      </c>
      <c r="F623" s="347">
        <v>1103</v>
      </c>
    </row>
    <row r="624" spans="1:6" ht="17.25" customHeight="1">
      <c r="A624" s="355" t="s">
        <v>70</v>
      </c>
      <c r="B624" s="345" t="s">
        <v>70</v>
      </c>
      <c r="C624" s="345" t="s">
        <v>731</v>
      </c>
      <c r="D624" s="340" t="s">
        <v>524</v>
      </c>
      <c r="E624" s="339">
        <v>2</v>
      </c>
      <c r="F624" s="339">
        <v>22</v>
      </c>
    </row>
    <row r="625" spans="1:6" ht="17.25" customHeight="1">
      <c r="A625" s="355" t="s">
        <v>70</v>
      </c>
      <c r="B625" s="346"/>
      <c r="C625" s="345" t="s">
        <v>730</v>
      </c>
      <c r="D625" s="340" t="s">
        <v>729</v>
      </c>
      <c r="E625" s="339">
        <v>25</v>
      </c>
      <c r="F625" s="339">
        <v>145</v>
      </c>
    </row>
    <row r="626" spans="1:6" ht="17.25" customHeight="1">
      <c r="A626" s="355" t="s">
        <v>70</v>
      </c>
      <c r="B626" s="345" t="s">
        <v>70</v>
      </c>
      <c r="C626" s="345" t="s">
        <v>728</v>
      </c>
      <c r="D626" s="340" t="s">
        <v>727</v>
      </c>
      <c r="E626" s="339">
        <v>34</v>
      </c>
      <c r="F626" s="339">
        <v>99</v>
      </c>
    </row>
    <row r="627" spans="1:6" ht="17.25" customHeight="1">
      <c r="A627" s="355" t="s">
        <v>70</v>
      </c>
      <c r="B627" s="346"/>
      <c r="C627" s="345" t="s">
        <v>726</v>
      </c>
      <c r="D627" s="340" t="s">
        <v>725</v>
      </c>
      <c r="E627" s="339">
        <v>1</v>
      </c>
      <c r="F627" s="339">
        <v>21</v>
      </c>
    </row>
    <row r="628" spans="1:6" ht="17.25" customHeight="1">
      <c r="A628" s="355" t="s">
        <v>70</v>
      </c>
      <c r="B628" s="345" t="s">
        <v>70</v>
      </c>
      <c r="C628" s="345" t="s">
        <v>724</v>
      </c>
      <c r="D628" s="340" t="s">
        <v>723</v>
      </c>
      <c r="E628" s="339" t="s">
        <v>513</v>
      </c>
      <c r="F628" s="339" t="s">
        <v>513</v>
      </c>
    </row>
    <row r="629" spans="1:6" ht="17.25" customHeight="1">
      <c r="A629" s="355"/>
      <c r="B629" s="345"/>
      <c r="C629" s="345" t="s">
        <v>722</v>
      </c>
      <c r="D629" s="340" t="s">
        <v>721</v>
      </c>
      <c r="E629" s="339">
        <v>36</v>
      </c>
      <c r="F629" s="339">
        <v>460</v>
      </c>
    </row>
    <row r="630" spans="1:6" ht="17.25" customHeight="1">
      <c r="A630" s="355" t="s">
        <v>70</v>
      </c>
      <c r="B630" s="345" t="s">
        <v>70</v>
      </c>
      <c r="C630" s="358"/>
      <c r="D630" s="340" t="s">
        <v>720</v>
      </c>
      <c r="E630" s="339">
        <v>35</v>
      </c>
      <c r="F630" s="339">
        <v>330</v>
      </c>
    </row>
    <row r="631" spans="1:6" ht="17.25" customHeight="1">
      <c r="A631" s="355" t="s">
        <v>70</v>
      </c>
      <c r="B631" s="345" t="s">
        <v>70</v>
      </c>
      <c r="C631" s="358"/>
      <c r="D631" s="340" t="s">
        <v>719</v>
      </c>
      <c r="E631" s="339">
        <v>1</v>
      </c>
      <c r="F631" s="339">
        <v>130</v>
      </c>
    </row>
    <row r="632" spans="1:6" ht="17.25" customHeight="1">
      <c r="A632" s="355" t="s">
        <v>70</v>
      </c>
      <c r="B632" s="345" t="s">
        <v>70</v>
      </c>
      <c r="C632" s="358"/>
      <c r="D632" s="340" t="s">
        <v>718</v>
      </c>
      <c r="E632" s="339" t="s">
        <v>513</v>
      </c>
      <c r="F632" s="339" t="s">
        <v>513</v>
      </c>
    </row>
    <row r="633" spans="1:6" ht="17.25" customHeight="1">
      <c r="A633" s="355" t="s">
        <v>70</v>
      </c>
      <c r="B633" s="346"/>
      <c r="C633" s="345">
        <v>799</v>
      </c>
      <c r="D633" s="340" t="s">
        <v>717</v>
      </c>
      <c r="E633" s="339">
        <v>66</v>
      </c>
      <c r="F633" s="339">
        <v>356</v>
      </c>
    </row>
    <row r="634" spans="1:6" ht="17.25" customHeight="1">
      <c r="A634" s="355" t="s">
        <v>70</v>
      </c>
      <c r="B634" s="345" t="s">
        <v>70</v>
      </c>
      <c r="C634" s="358"/>
      <c r="D634" s="340" t="s">
        <v>716</v>
      </c>
      <c r="E634" s="339">
        <v>28</v>
      </c>
      <c r="F634" s="339">
        <v>217</v>
      </c>
    </row>
    <row r="635" spans="1:6" ht="17.25" customHeight="1">
      <c r="A635" s="355" t="s">
        <v>70</v>
      </c>
      <c r="B635" s="345" t="s">
        <v>70</v>
      </c>
      <c r="C635" s="358"/>
      <c r="D635" s="340" t="s">
        <v>715</v>
      </c>
      <c r="E635" s="339">
        <v>38</v>
      </c>
      <c r="F635" s="339">
        <v>139</v>
      </c>
    </row>
    <row r="636" spans="1:6" ht="17.25" customHeight="1">
      <c r="A636" s="355" t="s">
        <v>70</v>
      </c>
      <c r="B636" s="349">
        <v>80</v>
      </c>
      <c r="C636" s="1030" t="s">
        <v>714</v>
      </c>
      <c r="D636" s="1030"/>
      <c r="E636" s="347">
        <v>203</v>
      </c>
      <c r="F636" s="347">
        <v>2240</v>
      </c>
    </row>
    <row r="637" spans="1:6" ht="17.25" customHeight="1">
      <c r="A637" s="355" t="s">
        <v>70</v>
      </c>
      <c r="B637" s="345" t="s">
        <v>70</v>
      </c>
      <c r="C637" s="345" t="s">
        <v>713</v>
      </c>
      <c r="D637" s="340" t="s">
        <v>524</v>
      </c>
      <c r="E637" s="339">
        <v>1</v>
      </c>
      <c r="F637" s="339">
        <v>2</v>
      </c>
    </row>
    <row r="638" spans="1:6" ht="17.25" customHeight="1">
      <c r="A638" s="355" t="s">
        <v>70</v>
      </c>
      <c r="B638" s="345" t="s">
        <v>70</v>
      </c>
      <c r="C638" s="345" t="s">
        <v>712</v>
      </c>
      <c r="D638" s="340" t="s">
        <v>711</v>
      </c>
      <c r="E638" s="339" t="s">
        <v>513</v>
      </c>
      <c r="F638" s="339" t="s">
        <v>513</v>
      </c>
    </row>
    <row r="639" spans="1:6" ht="17.25" customHeight="1">
      <c r="A639" s="355"/>
      <c r="B639" s="345"/>
      <c r="C639" s="345" t="s">
        <v>710</v>
      </c>
      <c r="D639" s="340" t="s">
        <v>709</v>
      </c>
      <c r="E639" s="339">
        <v>58</v>
      </c>
      <c r="F639" s="339">
        <v>486</v>
      </c>
    </row>
    <row r="640" spans="1:6" ht="17.25" customHeight="1">
      <c r="A640" s="355" t="s">
        <v>70</v>
      </c>
      <c r="B640" s="345" t="s">
        <v>70</v>
      </c>
      <c r="C640" s="345" t="s">
        <v>708</v>
      </c>
      <c r="D640" s="340" t="s">
        <v>707</v>
      </c>
      <c r="E640" s="339">
        <v>1</v>
      </c>
      <c r="F640" s="339">
        <v>2</v>
      </c>
    </row>
    <row r="641" spans="1:6" ht="17.25" customHeight="1">
      <c r="A641" s="355" t="s">
        <v>70</v>
      </c>
      <c r="B641" s="346"/>
      <c r="C641" s="345" t="s">
        <v>706</v>
      </c>
      <c r="D641" s="340" t="s">
        <v>705</v>
      </c>
      <c r="E641" s="339">
        <v>21</v>
      </c>
      <c r="F641" s="339">
        <v>473</v>
      </c>
    </row>
    <row r="642" spans="1:6" ht="17.25" customHeight="1">
      <c r="A642" s="355" t="s">
        <v>70</v>
      </c>
      <c r="B642" s="345" t="s">
        <v>70</v>
      </c>
      <c r="C642" s="358"/>
      <c r="D642" s="340" t="s">
        <v>704</v>
      </c>
      <c r="E642" s="339">
        <v>2</v>
      </c>
      <c r="F642" s="339">
        <v>71</v>
      </c>
    </row>
    <row r="643" spans="1:6" ht="17.25" customHeight="1">
      <c r="A643" s="355" t="s">
        <v>70</v>
      </c>
      <c r="B643" s="345" t="s">
        <v>70</v>
      </c>
      <c r="C643" s="358"/>
      <c r="D643" s="340" t="s">
        <v>703</v>
      </c>
      <c r="E643" s="339" t="s">
        <v>513</v>
      </c>
      <c r="F643" s="339" t="s">
        <v>513</v>
      </c>
    </row>
    <row r="644" spans="1:6" ht="17.25" customHeight="1">
      <c r="A644" s="355" t="s">
        <v>70</v>
      </c>
      <c r="B644" s="346"/>
      <c r="C644" s="358"/>
      <c r="D644" s="340" t="s">
        <v>702</v>
      </c>
      <c r="E644" s="339" t="s">
        <v>513</v>
      </c>
      <c r="F644" s="339" t="s">
        <v>513</v>
      </c>
    </row>
    <row r="645" spans="1:6" ht="17.25" customHeight="1">
      <c r="A645" s="355" t="s">
        <v>70</v>
      </c>
      <c r="B645" s="345" t="s">
        <v>70</v>
      </c>
      <c r="C645" s="358"/>
      <c r="D645" s="340" t="s">
        <v>701</v>
      </c>
      <c r="E645" s="339">
        <v>1</v>
      </c>
      <c r="F645" s="339">
        <v>8</v>
      </c>
    </row>
    <row r="646" spans="1:6" ht="17.25" customHeight="1">
      <c r="A646" s="355" t="s">
        <v>70</v>
      </c>
      <c r="B646" s="345" t="s">
        <v>70</v>
      </c>
      <c r="C646" s="358"/>
      <c r="D646" s="340" t="s">
        <v>700</v>
      </c>
      <c r="E646" s="339">
        <v>2</v>
      </c>
      <c r="F646" s="339">
        <v>18</v>
      </c>
    </row>
    <row r="647" spans="1:6" ht="17.25" customHeight="1">
      <c r="A647" s="355" t="s">
        <v>70</v>
      </c>
      <c r="B647" s="345" t="s">
        <v>70</v>
      </c>
      <c r="C647" s="358"/>
      <c r="D647" s="340" t="s">
        <v>699</v>
      </c>
      <c r="E647" s="339">
        <v>1</v>
      </c>
      <c r="F647" s="339">
        <v>3</v>
      </c>
    </row>
    <row r="648" spans="1:6" ht="17.25" customHeight="1">
      <c r="A648" s="355" t="s">
        <v>70</v>
      </c>
      <c r="B648" s="345" t="s">
        <v>70</v>
      </c>
      <c r="C648" s="358"/>
      <c r="D648" s="340" t="s">
        <v>698</v>
      </c>
      <c r="E648" s="339">
        <v>1</v>
      </c>
      <c r="F648" s="339">
        <v>1</v>
      </c>
    </row>
    <row r="649" spans="1:6" ht="17.25" customHeight="1">
      <c r="A649" s="355" t="s">
        <v>70</v>
      </c>
      <c r="B649" s="345" t="s">
        <v>70</v>
      </c>
      <c r="C649" s="358"/>
      <c r="D649" s="340" t="s">
        <v>697</v>
      </c>
      <c r="E649" s="339">
        <v>14</v>
      </c>
      <c r="F649" s="339">
        <v>372</v>
      </c>
    </row>
    <row r="650" spans="1:6" ht="17.25" customHeight="1">
      <c r="A650" s="355" t="s">
        <v>70</v>
      </c>
      <c r="B650" s="345" t="s">
        <v>70</v>
      </c>
      <c r="C650" s="345" t="s">
        <v>696</v>
      </c>
      <c r="D650" s="340" t="s">
        <v>695</v>
      </c>
      <c r="E650" s="339">
        <v>3</v>
      </c>
      <c r="F650" s="339">
        <v>30</v>
      </c>
    </row>
    <row r="651" spans="1:6" ht="17.25" customHeight="1">
      <c r="A651" s="355" t="s">
        <v>70</v>
      </c>
      <c r="B651" s="345" t="s">
        <v>70</v>
      </c>
      <c r="C651" s="345" t="s">
        <v>694</v>
      </c>
      <c r="D651" s="340" t="s">
        <v>693</v>
      </c>
      <c r="E651" s="339">
        <v>84</v>
      </c>
      <c r="F651" s="339">
        <v>997</v>
      </c>
    </row>
    <row r="652" spans="1:6" ht="17.25" customHeight="1">
      <c r="A652" s="355" t="s">
        <v>70</v>
      </c>
      <c r="B652" s="345" t="s">
        <v>70</v>
      </c>
      <c r="C652" s="358"/>
      <c r="D652" s="340" t="s">
        <v>692</v>
      </c>
      <c r="E652" s="339">
        <v>31</v>
      </c>
      <c r="F652" s="339">
        <v>109</v>
      </c>
    </row>
    <row r="653" spans="1:6" ht="17.25" customHeight="1">
      <c r="A653" s="355"/>
      <c r="B653" s="345"/>
      <c r="C653" s="358"/>
      <c r="D653" s="340" t="s">
        <v>691</v>
      </c>
      <c r="E653" s="339">
        <v>25</v>
      </c>
      <c r="F653" s="339">
        <v>561</v>
      </c>
    </row>
    <row r="654" spans="1:6" ht="17.25" customHeight="1">
      <c r="A654" s="355" t="s">
        <v>70</v>
      </c>
      <c r="B654" s="346"/>
      <c r="C654" s="358"/>
      <c r="D654" s="340" t="s">
        <v>690</v>
      </c>
      <c r="E654" s="339">
        <v>15</v>
      </c>
      <c r="F654" s="339">
        <v>266</v>
      </c>
    </row>
    <row r="655" spans="1:6" ht="17.25" customHeight="1">
      <c r="A655" s="355" t="s">
        <v>70</v>
      </c>
      <c r="B655" s="345" t="s">
        <v>70</v>
      </c>
      <c r="C655" s="358"/>
      <c r="D655" s="340" t="s">
        <v>689</v>
      </c>
      <c r="E655" s="339">
        <v>13</v>
      </c>
      <c r="F655" s="339">
        <v>61</v>
      </c>
    </row>
    <row r="656" spans="1:6" ht="17.25" customHeight="1">
      <c r="A656" s="355" t="s">
        <v>70</v>
      </c>
      <c r="B656" s="345" t="s">
        <v>70</v>
      </c>
      <c r="C656" s="345">
        <v>809</v>
      </c>
      <c r="D656" s="340" t="s">
        <v>688</v>
      </c>
      <c r="E656" s="339">
        <v>35</v>
      </c>
      <c r="F656" s="339">
        <v>250</v>
      </c>
    </row>
    <row r="657" spans="1:6" ht="17.25" customHeight="1">
      <c r="A657" s="355" t="s">
        <v>70</v>
      </c>
      <c r="B657" s="345" t="s">
        <v>70</v>
      </c>
      <c r="C657" s="358"/>
      <c r="D657" s="340" t="s">
        <v>687</v>
      </c>
      <c r="E657" s="339">
        <v>19</v>
      </c>
      <c r="F657" s="339">
        <v>137</v>
      </c>
    </row>
    <row r="658" spans="1:6" ht="17.25" customHeight="1">
      <c r="A658" s="355" t="s">
        <v>70</v>
      </c>
      <c r="B658" s="345" t="s">
        <v>70</v>
      </c>
      <c r="C658" s="358"/>
      <c r="D658" s="340" t="s">
        <v>686</v>
      </c>
      <c r="E658" s="339">
        <v>16</v>
      </c>
      <c r="F658" s="339">
        <v>113</v>
      </c>
    </row>
    <row r="659" spans="1:6" ht="17.25" customHeight="1">
      <c r="A659" s="354" t="s">
        <v>685</v>
      </c>
      <c r="B659" s="1030" t="s">
        <v>684</v>
      </c>
      <c r="C659" s="1035"/>
      <c r="D659" s="1035"/>
      <c r="E659" s="347">
        <v>488</v>
      </c>
      <c r="F659" s="347">
        <v>8550</v>
      </c>
    </row>
    <row r="660" spans="1:6" ht="17.25" customHeight="1">
      <c r="A660" s="353" t="s">
        <v>70</v>
      </c>
      <c r="B660" s="349">
        <v>81</v>
      </c>
      <c r="C660" s="1031" t="s">
        <v>683</v>
      </c>
      <c r="D660" s="1032"/>
      <c r="E660" s="347">
        <v>119</v>
      </c>
      <c r="F660" s="347">
        <v>4543</v>
      </c>
    </row>
    <row r="661" spans="1:6" ht="17.25" customHeight="1">
      <c r="A661" s="355" t="s">
        <v>70</v>
      </c>
      <c r="B661" s="345" t="s">
        <v>70</v>
      </c>
      <c r="C661" s="345" t="s">
        <v>682</v>
      </c>
      <c r="D661" s="340" t="s">
        <v>524</v>
      </c>
      <c r="E661" s="339">
        <v>1</v>
      </c>
      <c r="F661" s="339">
        <v>4</v>
      </c>
    </row>
    <row r="662" spans="1:6" ht="17.25" customHeight="1">
      <c r="A662" s="355" t="s">
        <v>70</v>
      </c>
      <c r="B662" s="345" t="s">
        <v>70</v>
      </c>
      <c r="C662" s="345" t="s">
        <v>681</v>
      </c>
      <c r="D662" s="340" t="s">
        <v>680</v>
      </c>
      <c r="E662" s="339">
        <v>25</v>
      </c>
      <c r="F662" s="339">
        <v>352</v>
      </c>
    </row>
    <row r="663" spans="1:6" ht="17.25" customHeight="1">
      <c r="A663" s="355" t="s">
        <v>70</v>
      </c>
      <c r="B663" s="345" t="s">
        <v>70</v>
      </c>
      <c r="C663" s="345" t="s">
        <v>679</v>
      </c>
      <c r="D663" s="340" t="s">
        <v>678</v>
      </c>
      <c r="E663" s="339">
        <v>27</v>
      </c>
      <c r="F663" s="339">
        <v>777</v>
      </c>
    </row>
    <row r="664" spans="1:6" ht="17.25" customHeight="1">
      <c r="A664" s="355" t="s">
        <v>70</v>
      </c>
      <c r="B664" s="345" t="s">
        <v>70</v>
      </c>
      <c r="C664" s="345" t="s">
        <v>677</v>
      </c>
      <c r="D664" s="340" t="s">
        <v>676</v>
      </c>
      <c r="E664" s="339">
        <v>16</v>
      </c>
      <c r="F664" s="339">
        <v>456</v>
      </c>
    </row>
    <row r="665" spans="1:6" ht="17.25" customHeight="1">
      <c r="A665" s="355" t="s">
        <v>70</v>
      </c>
      <c r="B665" s="346"/>
      <c r="C665" s="345" t="s">
        <v>675</v>
      </c>
      <c r="D665" s="340" t="s">
        <v>674</v>
      </c>
      <c r="E665" s="339">
        <v>15</v>
      </c>
      <c r="F665" s="339">
        <v>1224</v>
      </c>
    </row>
    <row r="666" spans="1:6" ht="17.25" customHeight="1">
      <c r="A666" s="352"/>
      <c r="B666" s="351" t="s">
        <v>70</v>
      </c>
      <c r="C666" s="345" t="s">
        <v>673</v>
      </c>
      <c r="D666" s="340" t="s">
        <v>672</v>
      </c>
      <c r="E666" s="339">
        <v>1</v>
      </c>
      <c r="F666" s="339">
        <v>140</v>
      </c>
    </row>
    <row r="667" spans="1:6" ht="17.25" customHeight="1">
      <c r="A667" s="352"/>
      <c r="B667" s="351" t="s">
        <v>70</v>
      </c>
      <c r="C667" s="345" t="s">
        <v>671</v>
      </c>
      <c r="D667" s="340" t="s">
        <v>670</v>
      </c>
      <c r="E667" s="339">
        <v>9</v>
      </c>
      <c r="F667" s="339">
        <v>629</v>
      </c>
    </row>
    <row r="668" spans="1:6" ht="17.25" customHeight="1">
      <c r="A668" s="352"/>
      <c r="B668" s="351" t="s">
        <v>70</v>
      </c>
      <c r="C668" s="345" t="s">
        <v>669</v>
      </c>
      <c r="D668" s="340" t="s">
        <v>668</v>
      </c>
      <c r="E668" s="339">
        <v>25</v>
      </c>
      <c r="F668" s="339">
        <v>961</v>
      </c>
    </row>
    <row r="669" spans="1:6" ht="17.25" customHeight="1">
      <c r="A669" s="373"/>
      <c r="B669" s="372"/>
      <c r="C669" s="342" t="s">
        <v>667</v>
      </c>
      <c r="D669" s="340" t="s">
        <v>666</v>
      </c>
      <c r="E669" s="339" t="s">
        <v>513</v>
      </c>
      <c r="F669" s="339" t="s">
        <v>513</v>
      </c>
    </row>
    <row r="670" spans="1:6" ht="17.25" customHeight="1">
      <c r="A670" s="343" t="s">
        <v>70</v>
      </c>
      <c r="B670" s="349">
        <v>82</v>
      </c>
      <c r="C670" s="1030" t="s">
        <v>665</v>
      </c>
      <c r="D670" s="1032"/>
      <c r="E670" s="347">
        <v>369</v>
      </c>
      <c r="F670" s="347">
        <v>4007</v>
      </c>
    </row>
    <row r="671" spans="1:6" ht="17.25" customHeight="1">
      <c r="A671" s="343" t="s">
        <v>70</v>
      </c>
      <c r="B671" s="342" t="s">
        <v>70</v>
      </c>
      <c r="C671" s="345">
        <v>820</v>
      </c>
      <c r="D671" s="340" t="s">
        <v>524</v>
      </c>
      <c r="E671" s="339">
        <v>2</v>
      </c>
      <c r="F671" s="339">
        <v>959</v>
      </c>
    </row>
    <row r="672" spans="1:6" ht="17.25" customHeight="1">
      <c r="A672" s="343" t="s">
        <v>70</v>
      </c>
      <c r="B672" s="342" t="s">
        <v>70</v>
      </c>
      <c r="C672" s="345">
        <v>821</v>
      </c>
      <c r="D672" s="340" t="s">
        <v>664</v>
      </c>
      <c r="E672" s="339">
        <v>7</v>
      </c>
      <c r="F672" s="339">
        <v>94</v>
      </c>
    </row>
    <row r="673" spans="1:6" ht="17.25" customHeight="1">
      <c r="A673" s="370"/>
      <c r="B673" s="371"/>
      <c r="C673" s="358"/>
      <c r="D673" s="340" t="s">
        <v>663</v>
      </c>
      <c r="E673" s="339" t="s">
        <v>513</v>
      </c>
      <c r="F673" s="339" t="s">
        <v>513</v>
      </c>
    </row>
    <row r="674" spans="1:6" ht="17.25" customHeight="1">
      <c r="A674" s="370"/>
      <c r="B674" s="346"/>
      <c r="C674" s="358"/>
      <c r="D674" s="340" t="s">
        <v>662</v>
      </c>
      <c r="E674" s="339">
        <v>3</v>
      </c>
      <c r="F674" s="339">
        <v>79</v>
      </c>
    </row>
    <row r="675" spans="1:6" ht="17.25" customHeight="1">
      <c r="A675" s="369"/>
      <c r="B675" s="368" t="s">
        <v>70</v>
      </c>
      <c r="C675" s="358"/>
      <c r="D675" s="340" t="s">
        <v>661</v>
      </c>
      <c r="E675" s="339">
        <v>4</v>
      </c>
      <c r="F675" s="339">
        <v>15</v>
      </c>
    </row>
    <row r="676" spans="1:6" ht="17.25" customHeight="1">
      <c r="A676" s="369"/>
      <c r="B676" s="368" t="s">
        <v>70</v>
      </c>
      <c r="C676" s="358"/>
      <c r="D676" s="340" t="s">
        <v>660</v>
      </c>
      <c r="E676" s="339" t="s">
        <v>513</v>
      </c>
      <c r="F676" s="339" t="s">
        <v>513</v>
      </c>
    </row>
    <row r="677" spans="1:6" ht="17.25" customHeight="1">
      <c r="A677" s="368"/>
      <c r="B677" s="368"/>
      <c r="C677" s="358"/>
      <c r="D677" s="340" t="s">
        <v>659</v>
      </c>
      <c r="E677" s="339" t="s">
        <v>513</v>
      </c>
      <c r="F677" s="339" t="s">
        <v>513</v>
      </c>
    </row>
    <row r="678" spans="1:6" ht="17.25" customHeight="1">
      <c r="A678" s="346"/>
      <c r="B678" s="364"/>
      <c r="C678" s="367" t="s">
        <v>658</v>
      </c>
      <c r="D678" s="340" t="s">
        <v>657</v>
      </c>
      <c r="E678" s="339">
        <v>12</v>
      </c>
      <c r="F678" s="339">
        <v>80</v>
      </c>
    </row>
    <row r="679" spans="1:6" ht="17.25" customHeight="1">
      <c r="A679" s="345" t="s">
        <v>70</v>
      </c>
      <c r="B679" s="364"/>
      <c r="C679" s="366" t="s">
        <v>656</v>
      </c>
      <c r="D679" s="340" t="s">
        <v>655</v>
      </c>
      <c r="E679" s="339">
        <v>103</v>
      </c>
      <c r="F679" s="339">
        <v>1885</v>
      </c>
    </row>
    <row r="680" spans="1:6" ht="17.25" customHeight="1">
      <c r="A680" s="345"/>
      <c r="B680" s="364"/>
      <c r="C680" s="361" t="s">
        <v>654</v>
      </c>
      <c r="D680" s="340" t="s">
        <v>653</v>
      </c>
      <c r="E680" s="339">
        <v>229</v>
      </c>
      <c r="F680" s="339">
        <v>789</v>
      </c>
    </row>
    <row r="681" spans="1:6" ht="17.25" customHeight="1">
      <c r="A681" s="345" t="s">
        <v>70</v>
      </c>
      <c r="B681" s="361" t="s">
        <v>70</v>
      </c>
      <c r="C681" s="363"/>
      <c r="D681" s="340" t="s">
        <v>652</v>
      </c>
      <c r="E681" s="339">
        <v>54</v>
      </c>
      <c r="F681" s="339">
        <v>117</v>
      </c>
    </row>
    <row r="682" spans="1:6" ht="17.25" customHeight="1">
      <c r="A682" s="345" t="s">
        <v>70</v>
      </c>
      <c r="B682" s="364"/>
      <c r="C682" s="363"/>
      <c r="D682" s="340" t="s">
        <v>651</v>
      </c>
      <c r="E682" s="339">
        <v>15</v>
      </c>
      <c r="F682" s="339">
        <v>19</v>
      </c>
    </row>
    <row r="683" spans="1:6" ht="17.25" customHeight="1">
      <c r="A683" s="345" t="s">
        <v>70</v>
      </c>
      <c r="B683" s="361" t="s">
        <v>70</v>
      </c>
      <c r="C683" s="365"/>
      <c r="D683" s="340" t="s">
        <v>650</v>
      </c>
      <c r="E683" s="339">
        <v>14</v>
      </c>
      <c r="F683" s="339">
        <v>20</v>
      </c>
    </row>
    <row r="684" spans="1:6" ht="17.25" customHeight="1">
      <c r="A684" s="345" t="s">
        <v>70</v>
      </c>
      <c r="B684" s="361" t="s">
        <v>70</v>
      </c>
      <c r="C684" s="365"/>
      <c r="D684" s="340" t="s">
        <v>649</v>
      </c>
      <c r="E684" s="339">
        <v>8</v>
      </c>
      <c r="F684" s="339">
        <v>13</v>
      </c>
    </row>
    <row r="685" spans="1:6" ht="17.25" customHeight="1">
      <c r="A685" s="345" t="s">
        <v>70</v>
      </c>
      <c r="B685" s="364"/>
      <c r="C685" s="363"/>
      <c r="D685" s="340" t="s">
        <v>648</v>
      </c>
      <c r="E685" s="339">
        <v>24</v>
      </c>
      <c r="F685" s="339">
        <v>95</v>
      </c>
    </row>
    <row r="686" spans="1:6" ht="17.25" customHeight="1">
      <c r="A686" s="345" t="s">
        <v>70</v>
      </c>
      <c r="B686" s="361" t="s">
        <v>70</v>
      </c>
      <c r="C686" s="363"/>
      <c r="D686" s="340" t="s">
        <v>647</v>
      </c>
      <c r="E686" s="339">
        <v>24</v>
      </c>
      <c r="F686" s="339">
        <v>167</v>
      </c>
    </row>
    <row r="687" spans="1:6" ht="17.25" customHeight="1">
      <c r="A687" s="345" t="s">
        <v>70</v>
      </c>
      <c r="B687" s="361" t="s">
        <v>70</v>
      </c>
      <c r="C687" s="363"/>
      <c r="D687" s="340" t="s">
        <v>646</v>
      </c>
      <c r="E687" s="339">
        <v>90</v>
      </c>
      <c r="F687" s="339">
        <v>358</v>
      </c>
    </row>
    <row r="688" spans="1:6" ht="17.25" customHeight="1">
      <c r="A688" s="345" t="s">
        <v>70</v>
      </c>
      <c r="B688" s="361" t="s">
        <v>70</v>
      </c>
      <c r="C688" s="361">
        <v>829</v>
      </c>
      <c r="D688" s="340" t="s">
        <v>645</v>
      </c>
      <c r="E688" s="339">
        <v>16</v>
      </c>
      <c r="F688" s="339">
        <v>200</v>
      </c>
    </row>
    <row r="689" spans="1:6" ht="17.25" customHeight="1">
      <c r="A689" s="349" t="s">
        <v>644</v>
      </c>
      <c r="B689" s="1037" t="s">
        <v>643</v>
      </c>
      <c r="C689" s="1034"/>
      <c r="D689" s="1034"/>
      <c r="E689" s="347">
        <v>1062</v>
      </c>
      <c r="F689" s="347">
        <v>13124</v>
      </c>
    </row>
    <row r="690" spans="1:6" ht="17.25" customHeight="1">
      <c r="A690" s="357" t="s">
        <v>70</v>
      </c>
      <c r="B690" s="362">
        <v>83</v>
      </c>
      <c r="C690" s="1037" t="s">
        <v>642</v>
      </c>
      <c r="D690" s="1034"/>
      <c r="E690" s="347">
        <v>819</v>
      </c>
      <c r="F690" s="347">
        <v>7594</v>
      </c>
    </row>
    <row r="691" spans="1:6" ht="17.25" customHeight="1">
      <c r="A691" s="345" t="s">
        <v>70</v>
      </c>
      <c r="B691" s="361" t="s">
        <v>70</v>
      </c>
      <c r="C691" s="361" t="s">
        <v>641</v>
      </c>
      <c r="D691" s="340" t="s">
        <v>524</v>
      </c>
      <c r="E691" s="339" t="s">
        <v>513</v>
      </c>
      <c r="F691" s="339" t="s">
        <v>513</v>
      </c>
    </row>
    <row r="692" spans="1:6" ht="17.25" customHeight="1">
      <c r="A692" s="345" t="s">
        <v>70</v>
      </c>
      <c r="B692" s="361" t="s">
        <v>70</v>
      </c>
      <c r="C692" s="361" t="s">
        <v>640</v>
      </c>
      <c r="D692" s="340" t="s">
        <v>639</v>
      </c>
      <c r="E692" s="339">
        <v>13</v>
      </c>
      <c r="F692" s="339">
        <v>3241</v>
      </c>
    </row>
    <row r="693" spans="1:6" ht="17.25" customHeight="1">
      <c r="A693" s="345" t="s">
        <v>70</v>
      </c>
      <c r="B693" s="361" t="s">
        <v>70</v>
      </c>
      <c r="C693" s="361" t="s">
        <v>638</v>
      </c>
      <c r="D693" s="340" t="s">
        <v>637</v>
      </c>
      <c r="E693" s="339">
        <v>285</v>
      </c>
      <c r="F693" s="339">
        <v>2104</v>
      </c>
    </row>
    <row r="694" spans="1:6" ht="17.25" customHeight="1">
      <c r="A694" s="345" t="s">
        <v>70</v>
      </c>
      <c r="B694" s="361" t="s">
        <v>70</v>
      </c>
      <c r="C694" s="361" t="s">
        <v>636</v>
      </c>
      <c r="D694" s="340" t="s">
        <v>635</v>
      </c>
      <c r="E694" s="339">
        <v>240</v>
      </c>
      <c r="F694" s="339">
        <v>1265</v>
      </c>
    </row>
    <row r="695" spans="1:6" ht="17.25" customHeight="1">
      <c r="A695" s="345" t="s">
        <v>70</v>
      </c>
      <c r="B695" s="361" t="s">
        <v>70</v>
      </c>
      <c r="C695" s="361" t="s">
        <v>634</v>
      </c>
      <c r="D695" s="340" t="s">
        <v>633</v>
      </c>
      <c r="E695" s="339">
        <v>9</v>
      </c>
      <c r="F695" s="339">
        <v>100</v>
      </c>
    </row>
    <row r="696" spans="1:6" ht="17.25" customHeight="1">
      <c r="A696" s="345" t="s">
        <v>70</v>
      </c>
      <c r="B696" s="346"/>
      <c r="C696" s="358"/>
      <c r="D696" s="340" t="s">
        <v>632</v>
      </c>
      <c r="E696" s="339">
        <v>2</v>
      </c>
      <c r="F696" s="339">
        <v>22</v>
      </c>
    </row>
    <row r="697" spans="1:6" ht="17.25" customHeight="1">
      <c r="A697" s="346"/>
      <c r="B697" s="346"/>
      <c r="C697" s="360"/>
      <c r="D697" s="340" t="s">
        <v>631</v>
      </c>
      <c r="E697" s="339">
        <v>7</v>
      </c>
      <c r="F697" s="339">
        <v>78</v>
      </c>
    </row>
    <row r="698" spans="1:6" ht="17.25" customHeight="1">
      <c r="A698" s="345" t="s">
        <v>70</v>
      </c>
      <c r="B698" s="346"/>
      <c r="C698" s="345" t="s">
        <v>630</v>
      </c>
      <c r="D698" s="340" t="s">
        <v>629</v>
      </c>
      <c r="E698" s="339">
        <v>258</v>
      </c>
      <c r="F698" s="339">
        <v>818</v>
      </c>
    </row>
    <row r="699" spans="1:6" ht="17.25" customHeight="1">
      <c r="A699" s="345" t="s">
        <v>70</v>
      </c>
      <c r="B699" s="346"/>
      <c r="C699" s="345" t="s">
        <v>628</v>
      </c>
      <c r="D699" s="340" t="s">
        <v>627</v>
      </c>
      <c r="E699" s="339">
        <v>14</v>
      </c>
      <c r="F699" s="339">
        <v>66</v>
      </c>
    </row>
    <row r="700" spans="1:6" ht="17.25" customHeight="1">
      <c r="A700" s="345" t="s">
        <v>70</v>
      </c>
      <c r="B700" s="345" t="s">
        <v>70</v>
      </c>
      <c r="C700" s="358"/>
      <c r="D700" s="340" t="s">
        <v>626</v>
      </c>
      <c r="E700" s="339">
        <v>12</v>
      </c>
      <c r="F700" s="339">
        <v>44</v>
      </c>
    </row>
    <row r="701" spans="1:6" ht="17.25" customHeight="1">
      <c r="A701" s="345" t="s">
        <v>70</v>
      </c>
      <c r="B701" s="345" t="s">
        <v>70</v>
      </c>
      <c r="C701" s="358"/>
      <c r="D701" s="340" t="s">
        <v>625</v>
      </c>
      <c r="E701" s="339">
        <v>2</v>
      </c>
      <c r="F701" s="339">
        <v>22</v>
      </c>
    </row>
    <row r="702" spans="1:6" ht="17.25" customHeight="1">
      <c r="A702" s="357" t="s">
        <v>70</v>
      </c>
      <c r="B702" s="349">
        <v>84</v>
      </c>
      <c r="C702" s="1030" t="s">
        <v>333</v>
      </c>
      <c r="D702" s="1034"/>
      <c r="E702" s="347">
        <v>12</v>
      </c>
      <c r="F702" s="347">
        <v>391</v>
      </c>
    </row>
    <row r="703" spans="1:6" ht="17.25" customHeight="1">
      <c r="A703" s="345" t="s">
        <v>70</v>
      </c>
      <c r="B703" s="345" t="s">
        <v>70</v>
      </c>
      <c r="C703" s="345" t="s">
        <v>624</v>
      </c>
      <c r="D703" s="340" t="s">
        <v>524</v>
      </c>
      <c r="E703" s="339" t="s">
        <v>513</v>
      </c>
      <c r="F703" s="339" t="s">
        <v>513</v>
      </c>
    </row>
    <row r="704" spans="1:6" ht="17.25" customHeight="1">
      <c r="A704" s="345" t="s">
        <v>70</v>
      </c>
      <c r="B704" s="345" t="s">
        <v>70</v>
      </c>
      <c r="C704" s="345" t="s">
        <v>623</v>
      </c>
      <c r="D704" s="340" t="s">
        <v>622</v>
      </c>
      <c r="E704" s="339">
        <v>1</v>
      </c>
      <c r="F704" s="339">
        <v>48</v>
      </c>
    </row>
    <row r="705" spans="1:6" ht="17.25" customHeight="1">
      <c r="A705" s="345" t="s">
        <v>70</v>
      </c>
      <c r="B705" s="345" t="s">
        <v>70</v>
      </c>
      <c r="C705" s="345" t="s">
        <v>621</v>
      </c>
      <c r="D705" s="340" t="s">
        <v>620</v>
      </c>
      <c r="E705" s="339">
        <v>10</v>
      </c>
      <c r="F705" s="339">
        <v>328</v>
      </c>
    </row>
    <row r="706" spans="1:6" ht="17.25" customHeight="1">
      <c r="A706" s="345" t="s">
        <v>70</v>
      </c>
      <c r="B706" s="346"/>
      <c r="C706" s="345" t="s">
        <v>619</v>
      </c>
      <c r="D706" s="340" t="s">
        <v>618</v>
      </c>
      <c r="E706" s="339">
        <v>1</v>
      </c>
      <c r="F706" s="339">
        <v>15</v>
      </c>
    </row>
    <row r="707" spans="1:6" ht="17.25" customHeight="1">
      <c r="A707" s="357"/>
      <c r="B707" s="349">
        <v>85</v>
      </c>
      <c r="C707" s="1030" t="s">
        <v>617</v>
      </c>
      <c r="D707" s="1034"/>
      <c r="E707" s="347">
        <v>231</v>
      </c>
      <c r="F707" s="347">
        <v>5139</v>
      </c>
    </row>
    <row r="708" spans="1:6" ht="17.25" customHeight="1">
      <c r="A708" s="345" t="s">
        <v>70</v>
      </c>
      <c r="B708" s="346"/>
      <c r="C708" s="345" t="s">
        <v>616</v>
      </c>
      <c r="D708" s="340" t="s">
        <v>524</v>
      </c>
      <c r="E708" s="339" t="s">
        <v>513</v>
      </c>
      <c r="F708" s="339" t="s">
        <v>513</v>
      </c>
    </row>
    <row r="709" spans="1:6" ht="17.25" customHeight="1">
      <c r="A709" s="345" t="s">
        <v>70</v>
      </c>
      <c r="B709" s="345" t="s">
        <v>70</v>
      </c>
      <c r="C709" s="345" t="s">
        <v>615</v>
      </c>
      <c r="D709" s="340" t="s">
        <v>614</v>
      </c>
      <c r="E709" s="339">
        <v>3</v>
      </c>
      <c r="F709" s="339">
        <v>72</v>
      </c>
    </row>
    <row r="710" spans="1:6" ht="17.25" customHeight="1">
      <c r="A710" s="345" t="s">
        <v>70</v>
      </c>
      <c r="B710" s="345" t="s">
        <v>70</v>
      </c>
      <c r="C710" s="345" t="s">
        <v>613</v>
      </c>
      <c r="D710" s="340" t="s">
        <v>612</v>
      </c>
      <c r="E710" s="339" t="s">
        <v>513</v>
      </c>
      <c r="F710" s="339" t="s">
        <v>513</v>
      </c>
    </row>
    <row r="711" spans="1:6" ht="17.25" customHeight="1">
      <c r="A711" s="345" t="s">
        <v>70</v>
      </c>
      <c r="B711" s="345" t="s">
        <v>70</v>
      </c>
      <c r="C711" s="345" t="s">
        <v>611</v>
      </c>
      <c r="D711" s="340" t="s">
        <v>610</v>
      </c>
      <c r="E711" s="339">
        <v>107</v>
      </c>
      <c r="F711" s="339">
        <v>1670</v>
      </c>
    </row>
    <row r="712" spans="1:6" ht="17.25" customHeight="1">
      <c r="A712" s="345" t="s">
        <v>70</v>
      </c>
      <c r="B712" s="345" t="s">
        <v>70</v>
      </c>
      <c r="C712" s="358"/>
      <c r="D712" s="340" t="s">
        <v>609</v>
      </c>
      <c r="E712" s="339">
        <v>41</v>
      </c>
      <c r="F712" s="339">
        <v>1139</v>
      </c>
    </row>
    <row r="713" spans="1:6" ht="17.25" customHeight="1">
      <c r="A713" s="345" t="s">
        <v>70</v>
      </c>
      <c r="B713" s="345" t="s">
        <v>70</v>
      </c>
      <c r="C713" s="358"/>
      <c r="D713" s="340" t="s">
        <v>608</v>
      </c>
      <c r="E713" s="339">
        <v>66</v>
      </c>
      <c r="F713" s="339">
        <v>531</v>
      </c>
    </row>
    <row r="714" spans="1:6" ht="17.25" customHeight="1">
      <c r="A714" s="345" t="s">
        <v>70</v>
      </c>
      <c r="B714" s="345" t="s">
        <v>70</v>
      </c>
      <c r="C714" s="345">
        <v>854</v>
      </c>
      <c r="D714" s="340" t="s">
        <v>607</v>
      </c>
      <c r="E714" s="339">
        <v>86</v>
      </c>
      <c r="F714" s="339">
        <v>2899</v>
      </c>
    </row>
    <row r="715" spans="1:6" ht="17.25" customHeight="1">
      <c r="A715" s="345" t="s">
        <v>70</v>
      </c>
      <c r="B715" s="345" t="s">
        <v>70</v>
      </c>
      <c r="C715" s="358"/>
      <c r="D715" s="340" t="s">
        <v>606</v>
      </c>
      <c r="E715" s="339">
        <v>6</v>
      </c>
      <c r="F715" s="339">
        <v>637</v>
      </c>
    </row>
    <row r="716" spans="1:6" ht="17.25" customHeight="1">
      <c r="A716" s="345" t="s">
        <v>70</v>
      </c>
      <c r="B716" s="345" t="s">
        <v>70</v>
      </c>
      <c r="C716" s="358"/>
      <c r="D716" s="340" t="s">
        <v>605</v>
      </c>
      <c r="E716" s="339">
        <v>1</v>
      </c>
      <c r="F716" s="339">
        <v>14</v>
      </c>
    </row>
    <row r="717" spans="1:6" ht="17.25" customHeight="1">
      <c r="A717" s="346"/>
      <c r="B717" s="346"/>
      <c r="C717" s="359"/>
      <c r="D717" s="340" t="s">
        <v>604</v>
      </c>
      <c r="E717" s="339">
        <v>8</v>
      </c>
      <c r="F717" s="339">
        <v>183</v>
      </c>
    </row>
    <row r="718" spans="1:6" ht="17.25" customHeight="1">
      <c r="A718" s="345"/>
      <c r="B718" s="346"/>
      <c r="C718" s="358"/>
      <c r="D718" s="340" t="s">
        <v>603</v>
      </c>
      <c r="E718" s="339">
        <v>54</v>
      </c>
      <c r="F718" s="339">
        <v>1712</v>
      </c>
    </row>
    <row r="719" spans="1:6" ht="17.25" customHeight="1">
      <c r="A719" s="345" t="s">
        <v>70</v>
      </c>
      <c r="B719" s="346"/>
      <c r="C719" s="358"/>
      <c r="D719" s="340" t="s">
        <v>602</v>
      </c>
      <c r="E719" s="339" t="s">
        <v>513</v>
      </c>
      <c r="F719" s="339" t="s">
        <v>513</v>
      </c>
    </row>
    <row r="720" spans="1:6" ht="17.25" customHeight="1">
      <c r="A720" s="345" t="s">
        <v>70</v>
      </c>
      <c r="B720" s="345" t="s">
        <v>70</v>
      </c>
      <c r="C720" s="358"/>
      <c r="D720" s="340" t="s">
        <v>601</v>
      </c>
      <c r="E720" s="339">
        <v>4</v>
      </c>
      <c r="F720" s="339">
        <v>174</v>
      </c>
    </row>
    <row r="721" spans="1:6" ht="17.25" customHeight="1">
      <c r="A721" s="345" t="s">
        <v>70</v>
      </c>
      <c r="B721" s="345" t="s">
        <v>70</v>
      </c>
      <c r="C721" s="358"/>
      <c r="D721" s="340" t="s">
        <v>600</v>
      </c>
      <c r="E721" s="339">
        <v>8</v>
      </c>
      <c r="F721" s="339">
        <v>41</v>
      </c>
    </row>
    <row r="722" spans="1:6" ht="17.25" customHeight="1">
      <c r="A722" s="345" t="s">
        <v>70</v>
      </c>
      <c r="B722" s="346"/>
      <c r="C722" s="345" t="s">
        <v>599</v>
      </c>
      <c r="D722" s="340" t="s">
        <v>598</v>
      </c>
      <c r="E722" s="339">
        <v>29</v>
      </c>
      <c r="F722" s="339">
        <v>366</v>
      </c>
    </row>
    <row r="723" spans="1:6" ht="17.25" customHeight="1">
      <c r="A723" s="345" t="s">
        <v>70</v>
      </c>
      <c r="B723" s="346"/>
      <c r="C723" s="345" t="s">
        <v>597</v>
      </c>
      <c r="D723" s="340" t="s">
        <v>596</v>
      </c>
      <c r="E723" s="339">
        <v>6</v>
      </c>
      <c r="F723" s="339">
        <v>132</v>
      </c>
    </row>
    <row r="724" spans="1:6" ht="17.25" customHeight="1">
      <c r="A724" s="345" t="s">
        <v>70</v>
      </c>
      <c r="B724" s="345" t="s">
        <v>70</v>
      </c>
      <c r="C724" s="358"/>
      <c r="D724" s="340" t="s">
        <v>595</v>
      </c>
      <c r="E724" s="339">
        <v>2</v>
      </c>
      <c r="F724" s="339">
        <v>59</v>
      </c>
    </row>
    <row r="725" spans="1:6" ht="17.25" customHeight="1">
      <c r="A725" s="345" t="s">
        <v>70</v>
      </c>
      <c r="B725" s="345" t="s">
        <v>70</v>
      </c>
      <c r="C725" s="358"/>
      <c r="D725" s="340" t="s">
        <v>594</v>
      </c>
      <c r="E725" s="339">
        <v>4</v>
      </c>
      <c r="F725" s="339">
        <v>73</v>
      </c>
    </row>
    <row r="726" spans="1:6" ht="17.25" customHeight="1">
      <c r="A726" s="346"/>
      <c r="B726" s="346"/>
      <c r="C726" s="345"/>
      <c r="D726" s="340" t="s">
        <v>593</v>
      </c>
      <c r="E726" s="339"/>
      <c r="F726" s="339"/>
    </row>
    <row r="727" spans="1:6" ht="17.25" customHeight="1">
      <c r="A727" s="349" t="s">
        <v>592</v>
      </c>
      <c r="B727" s="1030" t="s">
        <v>591</v>
      </c>
      <c r="C727" s="1034"/>
      <c r="D727" s="1034"/>
      <c r="E727" s="347">
        <v>33</v>
      </c>
      <c r="F727" s="347">
        <v>358</v>
      </c>
    </row>
    <row r="728" spans="1:6" ht="17.25" customHeight="1">
      <c r="A728" s="349"/>
      <c r="B728" s="349">
        <v>86</v>
      </c>
      <c r="C728" s="1030" t="s">
        <v>588</v>
      </c>
      <c r="D728" s="1034"/>
      <c r="E728" s="347">
        <v>30</v>
      </c>
      <c r="F728" s="347">
        <v>344</v>
      </c>
    </row>
    <row r="729" spans="1:6" ht="17.25" customHeight="1">
      <c r="A729" s="345" t="s">
        <v>70</v>
      </c>
      <c r="B729" s="346"/>
      <c r="C729" s="345" t="s">
        <v>590</v>
      </c>
      <c r="D729" s="340" t="s">
        <v>524</v>
      </c>
      <c r="E729" s="339" t="s">
        <v>513</v>
      </c>
      <c r="F729" s="339" t="s">
        <v>513</v>
      </c>
    </row>
    <row r="730" spans="1:6" ht="17.25" customHeight="1">
      <c r="A730" s="345" t="s">
        <v>70</v>
      </c>
      <c r="B730" s="345" t="s">
        <v>70</v>
      </c>
      <c r="C730" s="345" t="s">
        <v>589</v>
      </c>
      <c r="D730" s="340" t="s">
        <v>588</v>
      </c>
      <c r="E730" s="339">
        <v>30</v>
      </c>
      <c r="F730" s="339">
        <v>344</v>
      </c>
    </row>
    <row r="731" spans="1:6" ht="17.25" customHeight="1">
      <c r="A731" s="345" t="s">
        <v>70</v>
      </c>
      <c r="B731" s="345" t="s">
        <v>70</v>
      </c>
      <c r="C731" s="345" t="s">
        <v>587</v>
      </c>
      <c r="D731" s="340" t="s">
        <v>586</v>
      </c>
      <c r="E731" s="339" t="s">
        <v>513</v>
      </c>
      <c r="F731" s="339" t="s">
        <v>513</v>
      </c>
    </row>
    <row r="732" spans="1:6" ht="17.25" customHeight="1">
      <c r="A732" s="357" t="s">
        <v>70</v>
      </c>
      <c r="B732" s="349">
        <v>87</v>
      </c>
      <c r="C732" s="1030" t="s">
        <v>585</v>
      </c>
      <c r="D732" s="1034"/>
      <c r="E732" s="347">
        <v>3</v>
      </c>
      <c r="F732" s="347">
        <v>14</v>
      </c>
    </row>
    <row r="733" spans="1:6" ht="17.25" customHeight="1">
      <c r="A733" s="345" t="s">
        <v>70</v>
      </c>
      <c r="B733" s="346"/>
      <c r="C733" s="345" t="s">
        <v>584</v>
      </c>
      <c r="D733" s="340" t="s">
        <v>524</v>
      </c>
      <c r="E733" s="339" t="s">
        <v>513</v>
      </c>
      <c r="F733" s="339" t="s">
        <v>513</v>
      </c>
    </row>
    <row r="734" spans="1:6" ht="17.25" customHeight="1">
      <c r="A734" s="355"/>
      <c r="B734" s="346"/>
      <c r="C734" s="345" t="s">
        <v>583</v>
      </c>
      <c r="D734" s="340" t="s">
        <v>582</v>
      </c>
      <c r="E734" s="339" t="s">
        <v>513</v>
      </c>
      <c r="F734" s="339" t="s">
        <v>513</v>
      </c>
    </row>
    <row r="735" spans="1:6" ht="17.25" customHeight="1">
      <c r="A735" s="355" t="s">
        <v>70</v>
      </c>
      <c r="B735" s="346"/>
      <c r="C735" s="345" t="s">
        <v>581</v>
      </c>
      <c r="D735" s="340" t="s">
        <v>580</v>
      </c>
      <c r="E735" s="339">
        <v>3</v>
      </c>
      <c r="F735" s="339">
        <v>14</v>
      </c>
    </row>
    <row r="736" spans="1:6" ht="17.25" customHeight="1">
      <c r="A736" s="349" t="s">
        <v>579</v>
      </c>
      <c r="B736" s="1030" t="s">
        <v>578</v>
      </c>
      <c r="C736" s="1032"/>
      <c r="D736" s="1032"/>
      <c r="E736" s="347">
        <v>630</v>
      </c>
      <c r="F736" s="347">
        <v>8318</v>
      </c>
    </row>
    <row r="737" spans="1:6" ht="17.25" customHeight="1">
      <c r="A737" s="353" t="s">
        <v>70</v>
      </c>
      <c r="B737" s="349">
        <v>88</v>
      </c>
      <c r="C737" s="1030" t="s">
        <v>313</v>
      </c>
      <c r="D737" s="1032"/>
      <c r="E737" s="347">
        <v>17</v>
      </c>
      <c r="F737" s="347">
        <v>624</v>
      </c>
    </row>
    <row r="738" spans="1:6" ht="17.25" customHeight="1">
      <c r="A738" s="355" t="s">
        <v>70</v>
      </c>
      <c r="B738" s="345" t="s">
        <v>70</v>
      </c>
      <c r="C738" s="345" t="s">
        <v>577</v>
      </c>
      <c r="D738" s="340" t="s">
        <v>524</v>
      </c>
      <c r="E738" s="339" t="s">
        <v>513</v>
      </c>
      <c r="F738" s="339" t="s">
        <v>513</v>
      </c>
    </row>
    <row r="739" spans="1:6" ht="17.25" customHeight="1">
      <c r="A739" s="355" t="s">
        <v>70</v>
      </c>
      <c r="B739" s="346"/>
      <c r="C739" s="345" t="s">
        <v>576</v>
      </c>
      <c r="D739" s="340" t="s">
        <v>575</v>
      </c>
      <c r="E739" s="339">
        <v>10</v>
      </c>
      <c r="F739" s="339">
        <v>511</v>
      </c>
    </row>
    <row r="740" spans="1:6" ht="17.25" customHeight="1">
      <c r="A740" s="355" t="s">
        <v>70</v>
      </c>
      <c r="B740" s="345" t="s">
        <v>70</v>
      </c>
      <c r="C740" s="345" t="s">
        <v>574</v>
      </c>
      <c r="D740" s="340" t="s">
        <v>573</v>
      </c>
      <c r="E740" s="339">
        <v>7</v>
      </c>
      <c r="F740" s="339">
        <v>113</v>
      </c>
    </row>
    <row r="741" spans="1:6" ht="17.25" customHeight="1">
      <c r="A741" s="355"/>
      <c r="B741" s="345"/>
      <c r="C741" s="345" t="s">
        <v>572</v>
      </c>
      <c r="D741" s="340" t="s">
        <v>571</v>
      </c>
      <c r="E741" s="339" t="s">
        <v>513</v>
      </c>
      <c r="F741" s="339" t="s">
        <v>513</v>
      </c>
    </row>
    <row r="742" spans="1:6" ht="17.25" customHeight="1">
      <c r="A742" s="353" t="s">
        <v>70</v>
      </c>
      <c r="B742" s="349">
        <v>89</v>
      </c>
      <c r="C742" s="1030" t="s">
        <v>312</v>
      </c>
      <c r="D742" s="1034"/>
      <c r="E742" s="347">
        <v>29</v>
      </c>
      <c r="F742" s="347">
        <v>130</v>
      </c>
    </row>
    <row r="743" spans="1:6" ht="17.25" customHeight="1">
      <c r="A743" s="355" t="s">
        <v>70</v>
      </c>
      <c r="B743" s="346"/>
      <c r="C743" s="345" t="s">
        <v>570</v>
      </c>
      <c r="D743" s="340" t="s">
        <v>524</v>
      </c>
      <c r="E743" s="339" t="s">
        <v>513</v>
      </c>
      <c r="F743" s="339" t="s">
        <v>513</v>
      </c>
    </row>
    <row r="744" spans="1:6" ht="17.25" customHeight="1">
      <c r="A744" s="355" t="s">
        <v>70</v>
      </c>
      <c r="B744" s="345" t="s">
        <v>70</v>
      </c>
      <c r="C744" s="345" t="s">
        <v>569</v>
      </c>
      <c r="D744" s="340" t="s">
        <v>312</v>
      </c>
      <c r="E744" s="339">
        <v>29</v>
      </c>
      <c r="F744" s="339">
        <v>130</v>
      </c>
    </row>
    <row r="745" spans="1:6" ht="17.25" customHeight="1">
      <c r="A745" s="353" t="s">
        <v>70</v>
      </c>
      <c r="B745" s="349">
        <v>90</v>
      </c>
      <c r="C745" s="1030" t="s">
        <v>568</v>
      </c>
      <c r="D745" s="1034"/>
      <c r="E745" s="347">
        <v>59</v>
      </c>
      <c r="F745" s="347">
        <v>331</v>
      </c>
    </row>
    <row r="746" spans="1:6" ht="17.25" customHeight="1">
      <c r="A746" s="355" t="s">
        <v>70</v>
      </c>
      <c r="B746" s="345" t="s">
        <v>70</v>
      </c>
      <c r="C746" s="345" t="s">
        <v>567</v>
      </c>
      <c r="D746" s="340" t="s">
        <v>524</v>
      </c>
      <c r="E746" s="339">
        <v>1</v>
      </c>
      <c r="F746" s="339">
        <v>2</v>
      </c>
    </row>
    <row r="747" spans="1:6" ht="17.25" customHeight="1">
      <c r="A747" s="355" t="s">
        <v>70</v>
      </c>
      <c r="B747" s="345" t="s">
        <v>70</v>
      </c>
      <c r="C747" s="345" t="s">
        <v>566</v>
      </c>
      <c r="D747" s="340" t="s">
        <v>565</v>
      </c>
      <c r="E747" s="339">
        <v>17</v>
      </c>
      <c r="F747" s="339">
        <v>158</v>
      </c>
    </row>
    <row r="748" spans="1:6" ht="17.25" customHeight="1">
      <c r="A748" s="355" t="s">
        <v>70</v>
      </c>
      <c r="B748" s="345" t="s">
        <v>70</v>
      </c>
      <c r="C748" s="345" t="s">
        <v>564</v>
      </c>
      <c r="D748" s="340" t="s">
        <v>563</v>
      </c>
      <c r="E748" s="339">
        <v>13</v>
      </c>
      <c r="F748" s="339">
        <v>94</v>
      </c>
    </row>
    <row r="749" spans="1:6" ht="17.25" customHeight="1">
      <c r="A749" s="355" t="s">
        <v>70</v>
      </c>
      <c r="B749" s="346"/>
      <c r="C749" s="345" t="s">
        <v>562</v>
      </c>
      <c r="D749" s="340" t="s">
        <v>561</v>
      </c>
      <c r="E749" s="339">
        <v>9</v>
      </c>
      <c r="F749" s="339">
        <v>15</v>
      </c>
    </row>
    <row r="750" spans="1:6" ht="17.25" customHeight="1">
      <c r="A750" s="355" t="s">
        <v>70</v>
      </c>
      <c r="B750" s="345" t="s">
        <v>70</v>
      </c>
      <c r="C750" s="345" t="s">
        <v>560</v>
      </c>
      <c r="D750" s="340" t="s">
        <v>559</v>
      </c>
      <c r="E750" s="339">
        <v>19</v>
      </c>
      <c r="F750" s="339">
        <v>62</v>
      </c>
    </row>
    <row r="751" spans="1:6" ht="17.25" customHeight="1">
      <c r="A751" s="353" t="s">
        <v>70</v>
      </c>
      <c r="B751" s="349">
        <v>91</v>
      </c>
      <c r="C751" s="1030" t="s">
        <v>558</v>
      </c>
      <c r="D751" s="1034"/>
      <c r="E751" s="347">
        <v>40</v>
      </c>
      <c r="F751" s="347">
        <v>843</v>
      </c>
    </row>
    <row r="752" spans="1:6" ht="17.25" customHeight="1">
      <c r="A752" s="355"/>
      <c r="B752" s="345"/>
      <c r="C752" s="345" t="s">
        <v>557</v>
      </c>
      <c r="D752" s="340" t="s">
        <v>524</v>
      </c>
      <c r="E752" s="339" t="s">
        <v>513</v>
      </c>
      <c r="F752" s="339" t="s">
        <v>513</v>
      </c>
    </row>
    <row r="753" spans="1:6" ht="17.25" customHeight="1">
      <c r="A753" s="355" t="s">
        <v>70</v>
      </c>
      <c r="B753" s="345" t="s">
        <v>70</v>
      </c>
      <c r="C753" s="345" t="s">
        <v>556</v>
      </c>
      <c r="D753" s="340" t="s">
        <v>555</v>
      </c>
      <c r="E753" s="339">
        <v>17</v>
      </c>
      <c r="F753" s="339">
        <v>81</v>
      </c>
    </row>
    <row r="754" spans="1:6" ht="17.25" customHeight="1">
      <c r="A754" s="355" t="s">
        <v>70</v>
      </c>
      <c r="B754" s="346"/>
      <c r="C754" s="345" t="s">
        <v>554</v>
      </c>
      <c r="D754" s="340" t="s">
        <v>553</v>
      </c>
      <c r="E754" s="339">
        <v>23</v>
      </c>
      <c r="F754" s="339">
        <v>762</v>
      </c>
    </row>
    <row r="755" spans="1:6" ht="17.25" customHeight="1">
      <c r="A755" s="353" t="s">
        <v>70</v>
      </c>
      <c r="B755" s="349">
        <v>92</v>
      </c>
      <c r="C755" s="1030" t="s">
        <v>308</v>
      </c>
      <c r="D755" s="1034"/>
      <c r="E755" s="347">
        <v>282</v>
      </c>
      <c r="F755" s="347">
        <v>5395</v>
      </c>
    </row>
    <row r="756" spans="1:6" ht="17.25" customHeight="1">
      <c r="A756" s="355" t="s">
        <v>70</v>
      </c>
      <c r="B756" s="345" t="s">
        <v>70</v>
      </c>
      <c r="C756" s="345" t="s">
        <v>552</v>
      </c>
      <c r="D756" s="340" t="s">
        <v>524</v>
      </c>
      <c r="E756" s="339">
        <v>2</v>
      </c>
      <c r="F756" s="339">
        <v>20</v>
      </c>
    </row>
    <row r="757" spans="1:6" ht="17.25" customHeight="1">
      <c r="A757" s="355" t="s">
        <v>70</v>
      </c>
      <c r="B757" s="346"/>
      <c r="C757" s="345" t="s">
        <v>551</v>
      </c>
      <c r="D757" s="340" t="s">
        <v>550</v>
      </c>
      <c r="E757" s="339">
        <v>9</v>
      </c>
      <c r="F757" s="339">
        <v>128</v>
      </c>
    </row>
    <row r="758" spans="1:6" ht="17.25" customHeight="1">
      <c r="A758" s="355" t="s">
        <v>70</v>
      </c>
      <c r="B758" s="345" t="s">
        <v>70</v>
      </c>
      <c r="C758" s="345" t="s">
        <v>549</v>
      </c>
      <c r="D758" s="340" t="s">
        <v>548</v>
      </c>
      <c r="E758" s="339">
        <v>123</v>
      </c>
      <c r="F758" s="339">
        <v>3138</v>
      </c>
    </row>
    <row r="759" spans="1:6" ht="17.25" customHeight="1">
      <c r="A759" s="355" t="s">
        <v>70</v>
      </c>
      <c r="B759" s="345" t="s">
        <v>70</v>
      </c>
      <c r="C759" s="345" t="s">
        <v>547</v>
      </c>
      <c r="D759" s="340" t="s">
        <v>546</v>
      </c>
      <c r="E759" s="339">
        <v>21</v>
      </c>
      <c r="F759" s="339">
        <v>785</v>
      </c>
    </row>
    <row r="760" spans="1:6" ht="17.25" customHeight="1">
      <c r="A760" s="355" t="s">
        <v>70</v>
      </c>
      <c r="B760" s="346"/>
      <c r="C760" s="345" t="s">
        <v>545</v>
      </c>
      <c r="D760" s="340" t="s">
        <v>544</v>
      </c>
      <c r="E760" s="339">
        <v>127</v>
      </c>
      <c r="F760" s="339">
        <v>1324</v>
      </c>
    </row>
    <row r="761" spans="1:6" ht="17.25" customHeight="1">
      <c r="A761" s="353" t="s">
        <v>70</v>
      </c>
      <c r="B761" s="349">
        <v>93</v>
      </c>
      <c r="C761" s="1030" t="s">
        <v>307</v>
      </c>
      <c r="D761" s="1030"/>
      <c r="E761" s="347">
        <v>69</v>
      </c>
      <c r="F761" s="347">
        <v>390</v>
      </c>
    </row>
    <row r="762" spans="1:6" ht="17.25" customHeight="1">
      <c r="A762" s="355" t="s">
        <v>70</v>
      </c>
      <c r="B762" s="345" t="s">
        <v>70</v>
      </c>
      <c r="C762" s="345" t="s">
        <v>543</v>
      </c>
      <c r="D762" s="340" t="s">
        <v>542</v>
      </c>
      <c r="E762" s="339">
        <v>28</v>
      </c>
      <c r="F762" s="339">
        <v>164</v>
      </c>
    </row>
    <row r="763" spans="1:6" ht="17.25" customHeight="1">
      <c r="A763" s="355" t="s">
        <v>70</v>
      </c>
      <c r="B763" s="345" t="s">
        <v>70</v>
      </c>
      <c r="C763" s="345" t="s">
        <v>541</v>
      </c>
      <c r="D763" s="340" t="s">
        <v>540</v>
      </c>
      <c r="E763" s="339">
        <v>2</v>
      </c>
      <c r="F763" s="339">
        <v>20</v>
      </c>
    </row>
    <row r="764" spans="1:6" ht="17.25" customHeight="1">
      <c r="A764" s="355" t="s">
        <v>70</v>
      </c>
      <c r="B764" s="345" t="s">
        <v>70</v>
      </c>
      <c r="C764" s="345" t="s">
        <v>539</v>
      </c>
      <c r="D764" s="340" t="s">
        <v>538</v>
      </c>
      <c r="E764" s="339">
        <v>5</v>
      </c>
      <c r="F764" s="339">
        <v>19</v>
      </c>
    </row>
    <row r="765" spans="1:6" ht="17.25" customHeight="1">
      <c r="A765" s="356"/>
      <c r="B765" s="346"/>
      <c r="C765" s="345" t="s">
        <v>537</v>
      </c>
      <c r="D765" s="340" t="s">
        <v>536</v>
      </c>
      <c r="E765" s="339">
        <v>2</v>
      </c>
      <c r="F765" s="339">
        <v>24</v>
      </c>
    </row>
    <row r="766" spans="1:6" ht="17.25" customHeight="1">
      <c r="A766" s="355"/>
      <c r="B766" s="346"/>
      <c r="C766" s="345" t="s">
        <v>535</v>
      </c>
      <c r="D766" s="340" t="s">
        <v>534</v>
      </c>
      <c r="E766" s="339">
        <v>32</v>
      </c>
      <c r="F766" s="339">
        <v>163</v>
      </c>
    </row>
    <row r="767" spans="1:6" ht="17.25" customHeight="1">
      <c r="A767" s="353" t="s">
        <v>70</v>
      </c>
      <c r="B767" s="349">
        <v>94</v>
      </c>
      <c r="C767" s="1030" t="s">
        <v>306</v>
      </c>
      <c r="D767" s="1034"/>
      <c r="E767" s="347">
        <v>124</v>
      </c>
      <c r="F767" s="347">
        <v>495</v>
      </c>
    </row>
    <row r="768" spans="1:6" ht="17.25" customHeight="1">
      <c r="A768" s="355" t="s">
        <v>70</v>
      </c>
      <c r="B768" s="345" t="s">
        <v>70</v>
      </c>
      <c r="C768" s="345" t="s">
        <v>533</v>
      </c>
      <c r="D768" s="340" t="s">
        <v>532</v>
      </c>
      <c r="E768" s="339">
        <v>17</v>
      </c>
      <c r="F768" s="339">
        <v>46</v>
      </c>
    </row>
    <row r="769" spans="1:6" ht="17.25" customHeight="1">
      <c r="A769" s="355" t="s">
        <v>70</v>
      </c>
      <c r="B769" s="345" t="s">
        <v>70</v>
      </c>
      <c r="C769" s="345" t="s">
        <v>531</v>
      </c>
      <c r="D769" s="340" t="s">
        <v>530</v>
      </c>
      <c r="E769" s="339">
        <v>54</v>
      </c>
      <c r="F769" s="339">
        <v>302</v>
      </c>
    </row>
    <row r="770" spans="1:6" ht="17.25" customHeight="1">
      <c r="A770" s="355" t="s">
        <v>70</v>
      </c>
      <c r="B770" s="346"/>
      <c r="C770" s="345" t="s">
        <v>529</v>
      </c>
      <c r="D770" s="340" t="s">
        <v>528</v>
      </c>
      <c r="E770" s="339">
        <v>25</v>
      </c>
      <c r="F770" s="339">
        <v>69</v>
      </c>
    </row>
    <row r="771" spans="1:6" ht="17.25" customHeight="1">
      <c r="A771" s="355" t="s">
        <v>70</v>
      </c>
      <c r="B771" s="345" t="s">
        <v>70</v>
      </c>
      <c r="C771" s="345" t="s">
        <v>527</v>
      </c>
      <c r="D771" s="340" t="s">
        <v>526</v>
      </c>
      <c r="E771" s="339">
        <v>28</v>
      </c>
      <c r="F771" s="339">
        <v>78</v>
      </c>
    </row>
    <row r="772" spans="1:6" ht="17.25" customHeight="1">
      <c r="A772" s="354"/>
      <c r="B772" s="349">
        <v>95</v>
      </c>
      <c r="C772" s="1030" t="s">
        <v>305</v>
      </c>
      <c r="D772" s="1034"/>
      <c r="E772" s="347">
        <v>10</v>
      </c>
      <c r="F772" s="347">
        <v>110</v>
      </c>
    </row>
    <row r="773" spans="1:6" ht="17.25" customHeight="1">
      <c r="A773" s="355" t="s">
        <v>70</v>
      </c>
      <c r="B773" s="346"/>
      <c r="C773" s="345" t="s">
        <v>525</v>
      </c>
      <c r="D773" s="340" t="s">
        <v>524</v>
      </c>
      <c r="E773" s="339" t="s">
        <v>513</v>
      </c>
      <c r="F773" s="339" t="s">
        <v>513</v>
      </c>
    </row>
    <row r="774" spans="1:6" ht="17.25" customHeight="1">
      <c r="A774" s="355" t="s">
        <v>70</v>
      </c>
      <c r="B774" s="345" t="s">
        <v>70</v>
      </c>
      <c r="C774" s="345" t="s">
        <v>523</v>
      </c>
      <c r="D774" s="340" t="s">
        <v>522</v>
      </c>
      <c r="E774" s="339">
        <v>9</v>
      </c>
      <c r="F774" s="339">
        <v>102</v>
      </c>
    </row>
    <row r="775" spans="1:6" ht="17.25" customHeight="1">
      <c r="A775" s="355" t="s">
        <v>70</v>
      </c>
      <c r="B775" s="345" t="s">
        <v>70</v>
      </c>
      <c r="C775" s="345" t="s">
        <v>521</v>
      </c>
      <c r="D775" s="340" t="s">
        <v>520</v>
      </c>
      <c r="E775" s="339" t="s">
        <v>513</v>
      </c>
      <c r="F775" s="339" t="s">
        <v>513</v>
      </c>
    </row>
    <row r="776" spans="1:6" ht="17.25" customHeight="1">
      <c r="A776" s="355" t="s">
        <v>70</v>
      </c>
      <c r="B776" s="345" t="s">
        <v>70</v>
      </c>
      <c r="C776" s="345" t="s">
        <v>519</v>
      </c>
      <c r="D776" s="340" t="s">
        <v>518</v>
      </c>
      <c r="E776" s="339">
        <v>1</v>
      </c>
      <c r="F776" s="339">
        <v>8</v>
      </c>
    </row>
    <row r="777" spans="1:6" ht="17.25" customHeight="1">
      <c r="A777" s="354" t="s">
        <v>517</v>
      </c>
      <c r="B777" s="1030" t="s">
        <v>516</v>
      </c>
      <c r="C777" s="1034"/>
      <c r="D777" s="1034"/>
      <c r="E777" s="347">
        <v>38</v>
      </c>
      <c r="F777" s="347">
        <v>2844</v>
      </c>
    </row>
    <row r="778" spans="1:6" ht="17.25" customHeight="1">
      <c r="A778" s="353" t="s">
        <v>70</v>
      </c>
      <c r="B778" s="349">
        <v>97</v>
      </c>
      <c r="C778" s="1030" t="s">
        <v>302</v>
      </c>
      <c r="D778" s="1034"/>
      <c r="E778" s="347">
        <v>3</v>
      </c>
      <c r="F778" s="347">
        <v>269</v>
      </c>
    </row>
    <row r="779" spans="1:6" ht="17.25" customHeight="1">
      <c r="A779" s="352"/>
      <c r="B779" s="351" t="s">
        <v>70</v>
      </c>
      <c r="C779" s="345">
        <v>971</v>
      </c>
      <c r="D779" s="340" t="s">
        <v>515</v>
      </c>
      <c r="E779" s="339" t="s">
        <v>513</v>
      </c>
      <c r="F779" s="339" t="s">
        <v>513</v>
      </c>
    </row>
    <row r="780" spans="1:6" ht="17.25" customHeight="1">
      <c r="A780" s="352"/>
      <c r="B780" s="351" t="s">
        <v>70</v>
      </c>
      <c r="C780" s="345">
        <v>972</v>
      </c>
      <c r="D780" s="340" t="s">
        <v>514</v>
      </c>
      <c r="E780" s="339" t="s">
        <v>513</v>
      </c>
      <c r="F780" s="339" t="s">
        <v>513</v>
      </c>
    </row>
    <row r="781" spans="1:6" ht="17.25" customHeight="1">
      <c r="A781" s="352"/>
      <c r="B781" s="351" t="s">
        <v>70</v>
      </c>
      <c r="C781" s="345">
        <v>973</v>
      </c>
      <c r="D781" s="340" t="s">
        <v>512</v>
      </c>
      <c r="E781" s="339">
        <v>3</v>
      </c>
      <c r="F781" s="339">
        <v>269</v>
      </c>
    </row>
    <row r="782" spans="1:6" ht="17.25" customHeight="1">
      <c r="A782" s="350"/>
      <c r="B782" s="349"/>
      <c r="C782" s="1030" t="s">
        <v>301</v>
      </c>
      <c r="D782" s="1034"/>
      <c r="E782" s="347">
        <v>35</v>
      </c>
      <c r="F782" s="347">
        <v>2575</v>
      </c>
    </row>
    <row r="783" spans="1:6" ht="17.25" customHeight="1">
      <c r="A783" s="343" t="s">
        <v>70</v>
      </c>
      <c r="B783" s="346"/>
      <c r="C783" s="345">
        <v>981</v>
      </c>
      <c r="D783" s="344" t="s">
        <v>511</v>
      </c>
      <c r="E783" s="339">
        <v>14</v>
      </c>
      <c r="F783" s="339">
        <v>1158</v>
      </c>
    </row>
    <row r="784" spans="1:6" ht="17.25" customHeight="1">
      <c r="A784" s="343" t="s">
        <v>70</v>
      </c>
      <c r="B784" s="342" t="s">
        <v>70</v>
      </c>
      <c r="C784" s="341">
        <v>982</v>
      </c>
      <c r="D784" s="340" t="s">
        <v>510</v>
      </c>
      <c r="E784" s="339">
        <v>21</v>
      </c>
      <c r="F784" s="339">
        <v>1417</v>
      </c>
    </row>
  </sheetData>
  <sheetProtection/>
  <mergeCells count="117">
    <mergeCell ref="B777:D777"/>
    <mergeCell ref="C778:D778"/>
    <mergeCell ref="C782:D782"/>
    <mergeCell ref="C745:D745"/>
    <mergeCell ref="C751:D751"/>
    <mergeCell ref="C755:D755"/>
    <mergeCell ref="C761:D761"/>
    <mergeCell ref="C767:D767"/>
    <mergeCell ref="C772:D772"/>
    <mergeCell ref="B727:D727"/>
    <mergeCell ref="C728:D728"/>
    <mergeCell ref="C732:D732"/>
    <mergeCell ref="B736:D736"/>
    <mergeCell ref="C737:D737"/>
    <mergeCell ref="C742:D742"/>
    <mergeCell ref="C660:D660"/>
    <mergeCell ref="C670:D670"/>
    <mergeCell ref="B689:D689"/>
    <mergeCell ref="C690:D690"/>
    <mergeCell ref="C702:D702"/>
    <mergeCell ref="C707:D707"/>
    <mergeCell ref="C608:D608"/>
    <mergeCell ref="B612:D612"/>
    <mergeCell ref="C613:D613"/>
    <mergeCell ref="C623:D623"/>
    <mergeCell ref="C636:D636"/>
    <mergeCell ref="B659:D659"/>
    <mergeCell ref="C547:D547"/>
    <mergeCell ref="C567:D567"/>
    <mergeCell ref="C570:D570"/>
    <mergeCell ref="B582:D582"/>
    <mergeCell ref="C583:D583"/>
    <mergeCell ref="C591:D591"/>
    <mergeCell ref="B521:D521"/>
    <mergeCell ref="C522:D522"/>
    <mergeCell ref="C526:D526"/>
    <mergeCell ref="C532:D532"/>
    <mergeCell ref="B542:D542"/>
    <mergeCell ref="C543:D543"/>
    <mergeCell ref="C491:D491"/>
    <mergeCell ref="C495:D495"/>
    <mergeCell ref="C499:D499"/>
    <mergeCell ref="C505:D505"/>
    <mergeCell ref="C509:D509"/>
    <mergeCell ref="C514:D514"/>
    <mergeCell ref="C444:D444"/>
    <mergeCell ref="C451:D451"/>
    <mergeCell ref="C462:D462"/>
    <mergeCell ref="C467:D467"/>
    <mergeCell ref="C485:D485"/>
    <mergeCell ref="B490:D490"/>
    <mergeCell ref="C403:D403"/>
    <mergeCell ref="C408:D408"/>
    <mergeCell ref="C417:D417"/>
    <mergeCell ref="C425:D425"/>
    <mergeCell ref="C431:D431"/>
    <mergeCell ref="C439:D439"/>
    <mergeCell ref="C377:D377"/>
    <mergeCell ref="C381:D381"/>
    <mergeCell ref="C385:D385"/>
    <mergeCell ref="C393:D393"/>
    <mergeCell ref="B396:D396"/>
    <mergeCell ref="C397:D397"/>
    <mergeCell ref="C339:D339"/>
    <mergeCell ref="C342:D342"/>
    <mergeCell ref="B354:D354"/>
    <mergeCell ref="C355:D355"/>
    <mergeCell ref="C364:D364"/>
    <mergeCell ref="C371:D371"/>
    <mergeCell ref="C313:D313"/>
    <mergeCell ref="C316:D316"/>
    <mergeCell ref="B321:D321"/>
    <mergeCell ref="C322:D322"/>
    <mergeCell ref="C327:D327"/>
    <mergeCell ref="C332:D332"/>
    <mergeCell ref="C254:D254"/>
    <mergeCell ref="C263:D263"/>
    <mergeCell ref="C279:D279"/>
    <mergeCell ref="C288:D288"/>
    <mergeCell ref="B306:D306"/>
    <mergeCell ref="C310:D310"/>
    <mergeCell ref="C192:D192"/>
    <mergeCell ref="C201:D201"/>
    <mergeCell ref="C211:D211"/>
    <mergeCell ref="C228:D228"/>
    <mergeCell ref="C234:D234"/>
    <mergeCell ref="C245:D245"/>
    <mergeCell ref="C131:D131"/>
    <mergeCell ref="C142:D142"/>
    <mergeCell ref="C150:D150"/>
    <mergeCell ref="C161:D161"/>
    <mergeCell ref="C169:D169"/>
    <mergeCell ref="C180:D180"/>
    <mergeCell ref="C83:D83"/>
    <mergeCell ref="C91:D91"/>
    <mergeCell ref="C103:D103"/>
    <mergeCell ref="C110:D110"/>
    <mergeCell ref="C116:D116"/>
    <mergeCell ref="C125:D125"/>
    <mergeCell ref="B41:D41"/>
    <mergeCell ref="C42:D42"/>
    <mergeCell ref="C50:D50"/>
    <mergeCell ref="C63:D63"/>
    <mergeCell ref="B70:D70"/>
    <mergeCell ref="C71:D71"/>
    <mergeCell ref="C14:D14"/>
    <mergeCell ref="B22:D22"/>
    <mergeCell ref="C23:D23"/>
    <mergeCell ref="C27:D27"/>
    <mergeCell ref="B31:D31"/>
    <mergeCell ref="C32:D32"/>
    <mergeCell ref="A2:B2"/>
    <mergeCell ref="A3:D3"/>
    <mergeCell ref="A5:B5"/>
    <mergeCell ref="C5:D5"/>
    <mergeCell ref="B6:D6"/>
    <mergeCell ref="C7:D7"/>
  </mergeCells>
  <printOptions/>
  <pageMargins left="0.3937007874015748" right="0.5905511811023623" top="0.3937007874015748" bottom="0.1968503937007874" header="0.3937007874015748" footer="0.3937007874015748"/>
  <pageSetup horizontalDpi="600" verticalDpi="600" orientation="portrait" pageOrder="overThenDown" paperSize="9" scale="97" r:id="rId1"/>
  <headerFooter alignWithMargins="0">
    <oddHeader>&amp;L&amp;"ＭＳ Ｐゴシック,標準"&amp;8&amp;A</oddHeader>
  </headerFooter>
</worksheet>
</file>

<file path=xl/worksheets/sheet19.xml><?xml version="1.0" encoding="utf-8"?>
<worksheet xmlns="http://schemas.openxmlformats.org/spreadsheetml/2006/main" xmlns:r="http://schemas.openxmlformats.org/officeDocument/2006/relationships">
  <sheetPr>
    <tabColor indexed="12"/>
  </sheetPr>
  <dimension ref="A1:BA115"/>
  <sheetViews>
    <sheetView zoomScalePageLayoutView="0" workbookViewId="0" topLeftCell="A1">
      <pane xSplit="1" ySplit="7" topLeftCell="AK104" activePane="bottomRight" state="frozen"/>
      <selection pane="topLeft" activeCell="A1" sqref="A1"/>
      <selection pane="topRight" activeCell="A1" sqref="A1"/>
      <selection pane="bottomLeft" activeCell="A1" sqref="A1"/>
      <selection pane="bottomRight" activeCell="AM42" sqref="AM42"/>
    </sheetView>
  </sheetViews>
  <sheetFormatPr defaultColWidth="9.00390625" defaultRowHeight="16.5" customHeight="1"/>
  <cols>
    <col min="1" max="3" width="10.625" style="134" customWidth="1"/>
    <col min="4" max="17" width="9.625" style="134" customWidth="1"/>
    <col min="18" max="28" width="7.625" style="134" customWidth="1"/>
    <col min="29" max="53" width="8.125" style="134" customWidth="1"/>
    <col min="54" max="16384" width="9.00390625" style="134" customWidth="1"/>
  </cols>
  <sheetData>
    <row r="1" spans="1:17" ht="16.5" customHeight="1">
      <c r="A1" s="462" t="s">
        <v>1704</v>
      </c>
      <c r="B1" s="461"/>
      <c r="C1" s="461"/>
      <c r="D1" s="461"/>
      <c r="E1" s="461"/>
      <c r="F1" s="428"/>
      <c r="G1" s="428"/>
      <c r="H1" s="428"/>
      <c r="I1" s="120"/>
      <c r="J1" s="120"/>
      <c r="K1" s="120"/>
      <c r="L1" s="428"/>
      <c r="M1" s="428"/>
      <c r="N1" s="428"/>
      <c r="O1" s="428"/>
      <c r="P1" s="428"/>
      <c r="Q1" s="428"/>
    </row>
    <row r="2" spans="1:17" ht="16.5" customHeight="1" thickBot="1">
      <c r="A2" s="881" t="str">
        <f>HYPERLINK("#目次!A24","目次に戻る")</f>
        <v>目次に戻る</v>
      </c>
      <c r="B2" s="460"/>
      <c r="C2" s="460"/>
      <c r="D2" s="460"/>
      <c r="E2" s="460"/>
      <c r="F2" s="460"/>
      <c r="G2" s="460"/>
      <c r="H2" s="460"/>
      <c r="I2" s="459"/>
      <c r="J2" s="459"/>
      <c r="K2" s="459"/>
      <c r="L2" s="428"/>
      <c r="M2" s="428"/>
      <c r="N2" s="428"/>
      <c r="O2" s="428"/>
      <c r="P2" s="428"/>
      <c r="Q2" s="428"/>
    </row>
    <row r="3" spans="1:53" s="458" customFormat="1" ht="16.5" customHeight="1">
      <c r="A3" s="1039" t="s">
        <v>1703</v>
      </c>
      <c r="B3" s="1042" t="s">
        <v>1702</v>
      </c>
      <c r="C3" s="1042" t="s">
        <v>1701</v>
      </c>
      <c r="D3" s="1066" t="s">
        <v>1700</v>
      </c>
      <c r="E3" s="1067"/>
      <c r="F3" s="1067"/>
      <c r="G3" s="1067"/>
      <c r="H3" s="1067"/>
      <c r="I3" s="1067"/>
      <c r="J3" s="1067"/>
      <c r="K3" s="1067"/>
      <c r="L3" s="1067"/>
      <c r="M3" s="1067"/>
      <c r="N3" s="1067"/>
      <c r="O3" s="1067"/>
      <c r="P3" s="1067"/>
      <c r="Q3" s="1068"/>
      <c r="R3" s="1071" t="s">
        <v>1699</v>
      </c>
      <c r="S3" s="1072"/>
      <c r="T3" s="1072"/>
      <c r="U3" s="1072"/>
      <c r="V3" s="1072"/>
      <c r="W3" s="1072"/>
      <c r="X3" s="1072"/>
      <c r="Y3" s="1072"/>
      <c r="Z3" s="1072"/>
      <c r="AA3" s="1072"/>
      <c r="AB3" s="1073"/>
      <c r="AC3" s="1077" t="s">
        <v>1698</v>
      </c>
      <c r="AD3" s="1078"/>
      <c r="AE3" s="1078"/>
      <c r="AF3" s="1078"/>
      <c r="AG3" s="1078"/>
      <c r="AH3" s="1078"/>
      <c r="AI3" s="1078"/>
      <c r="AJ3" s="1078"/>
      <c r="AK3" s="1078"/>
      <c r="AL3" s="1078"/>
      <c r="AM3" s="1079"/>
      <c r="AN3" s="1072" t="s">
        <v>1697</v>
      </c>
      <c r="AO3" s="1072"/>
      <c r="AP3" s="1072"/>
      <c r="AQ3" s="1072"/>
      <c r="AR3" s="1072"/>
      <c r="AS3" s="1072"/>
      <c r="AT3" s="1072"/>
      <c r="AU3" s="1072"/>
      <c r="AV3" s="1072"/>
      <c r="AW3" s="1072"/>
      <c r="AX3" s="1072"/>
      <c r="AY3" s="1072"/>
      <c r="AZ3" s="1072"/>
      <c r="BA3" s="1072"/>
    </row>
    <row r="4" spans="1:53" s="457" customFormat="1" ht="16.5" customHeight="1">
      <c r="A4" s="1040"/>
      <c r="B4" s="1043"/>
      <c r="C4" s="1043"/>
      <c r="D4" s="1046" t="s">
        <v>1696</v>
      </c>
      <c r="E4" s="1046"/>
      <c r="F4" s="1046"/>
      <c r="G4" s="1046"/>
      <c r="H4" s="1046"/>
      <c r="I4" s="1046"/>
      <c r="J4" s="1046"/>
      <c r="K4" s="1046"/>
      <c r="L4" s="1046"/>
      <c r="M4" s="1046"/>
      <c r="N4" s="1046"/>
      <c r="O4" s="1063" t="s">
        <v>1695</v>
      </c>
      <c r="P4" s="1064"/>
      <c r="Q4" s="1065"/>
      <c r="R4" s="1074"/>
      <c r="S4" s="1075"/>
      <c r="T4" s="1075"/>
      <c r="U4" s="1075"/>
      <c r="V4" s="1075"/>
      <c r="W4" s="1075"/>
      <c r="X4" s="1075"/>
      <c r="Y4" s="1075"/>
      <c r="Z4" s="1075"/>
      <c r="AA4" s="1075"/>
      <c r="AB4" s="1076"/>
      <c r="AC4" s="1080"/>
      <c r="AD4" s="1081"/>
      <c r="AE4" s="1081"/>
      <c r="AF4" s="1081"/>
      <c r="AG4" s="1081"/>
      <c r="AH4" s="1081"/>
      <c r="AI4" s="1081"/>
      <c r="AJ4" s="1081"/>
      <c r="AK4" s="1081"/>
      <c r="AL4" s="1081"/>
      <c r="AM4" s="1082"/>
      <c r="AN4" s="1075"/>
      <c r="AO4" s="1075"/>
      <c r="AP4" s="1075"/>
      <c r="AQ4" s="1075"/>
      <c r="AR4" s="1075"/>
      <c r="AS4" s="1075"/>
      <c r="AT4" s="1075"/>
      <c r="AU4" s="1075"/>
      <c r="AV4" s="1075"/>
      <c r="AW4" s="1075"/>
      <c r="AX4" s="1075"/>
      <c r="AY4" s="1075"/>
      <c r="AZ4" s="1075"/>
      <c r="BA4" s="1075"/>
    </row>
    <row r="5" spans="1:53" s="453" customFormat="1" ht="16.5" customHeight="1">
      <c r="A5" s="1041"/>
      <c r="B5" s="1044"/>
      <c r="C5" s="1044"/>
      <c r="D5" s="1044" t="s">
        <v>2</v>
      </c>
      <c r="E5" s="1044" t="s">
        <v>1694</v>
      </c>
      <c r="F5" s="1045" t="s">
        <v>1693</v>
      </c>
      <c r="G5" s="1041"/>
      <c r="H5" s="1044"/>
      <c r="I5" s="1044"/>
      <c r="J5" s="1044"/>
      <c r="K5" s="1044"/>
      <c r="L5" s="1044"/>
      <c r="M5" s="1044"/>
      <c r="N5" s="1059" t="s">
        <v>1692</v>
      </c>
      <c r="O5" s="1059" t="s">
        <v>1691</v>
      </c>
      <c r="P5" s="1059" t="s">
        <v>1690</v>
      </c>
      <c r="Q5" s="1059" t="s">
        <v>1689</v>
      </c>
      <c r="R5" s="1047" t="s">
        <v>1688</v>
      </c>
      <c r="S5" s="1047" t="s">
        <v>1687</v>
      </c>
      <c r="T5" s="1047" t="s">
        <v>1686</v>
      </c>
      <c r="U5" s="1047" t="s">
        <v>1685</v>
      </c>
      <c r="V5" s="1047" t="s">
        <v>1684</v>
      </c>
      <c r="W5" s="1047" t="s">
        <v>1683</v>
      </c>
      <c r="X5" s="1047" t="s">
        <v>1682</v>
      </c>
      <c r="Y5" s="1047" t="s">
        <v>1681</v>
      </c>
      <c r="Z5" s="1047" t="s">
        <v>1680</v>
      </c>
      <c r="AA5" s="1044" t="s">
        <v>1679</v>
      </c>
      <c r="AB5" s="1061" t="s">
        <v>1678</v>
      </c>
      <c r="AC5" s="1038" t="s">
        <v>2</v>
      </c>
      <c r="AD5" s="1061" t="s">
        <v>1677</v>
      </c>
      <c r="AE5" s="1061" t="s">
        <v>1676</v>
      </c>
      <c r="AF5" s="1061" t="s">
        <v>1675</v>
      </c>
      <c r="AG5" s="1061" t="s">
        <v>1674</v>
      </c>
      <c r="AH5" s="1061" t="s">
        <v>1673</v>
      </c>
      <c r="AI5" s="1061" t="s">
        <v>1672</v>
      </c>
      <c r="AJ5" s="1061" t="s">
        <v>1671</v>
      </c>
      <c r="AK5" s="1061" t="s">
        <v>1670</v>
      </c>
      <c r="AL5" s="1061" t="s">
        <v>1669</v>
      </c>
      <c r="AM5" s="1061" t="s">
        <v>1668</v>
      </c>
      <c r="AN5" s="1049" t="s">
        <v>1667</v>
      </c>
      <c r="AO5" s="1055" t="s">
        <v>1666</v>
      </c>
      <c r="AP5" s="1055" t="s">
        <v>1665</v>
      </c>
      <c r="AQ5" s="1052" t="s">
        <v>1664</v>
      </c>
      <c r="AR5" s="1051" t="s">
        <v>1663</v>
      </c>
      <c r="AS5" s="1038" t="s">
        <v>1662</v>
      </c>
      <c r="AT5" s="1051" t="s">
        <v>1661</v>
      </c>
      <c r="AU5" s="1038" t="s">
        <v>1660</v>
      </c>
      <c r="AV5" s="1038" t="s">
        <v>1659</v>
      </c>
      <c r="AW5" s="1038" t="s">
        <v>1658</v>
      </c>
      <c r="AX5" s="1038" t="s">
        <v>1657</v>
      </c>
      <c r="AY5" s="1038" t="s">
        <v>1656</v>
      </c>
      <c r="AZ5" s="1038" t="s">
        <v>1655</v>
      </c>
      <c r="BA5" s="1058" t="s">
        <v>1654</v>
      </c>
    </row>
    <row r="6" spans="1:53" s="453" customFormat="1" ht="16.5" customHeight="1">
      <c r="A6" s="1041"/>
      <c r="B6" s="1044"/>
      <c r="C6" s="1044"/>
      <c r="D6" s="1044"/>
      <c r="E6" s="1044"/>
      <c r="F6" s="1044"/>
      <c r="G6" s="1045" t="s">
        <v>1653</v>
      </c>
      <c r="H6" s="1041"/>
      <c r="I6" s="1044"/>
      <c r="J6" s="1044"/>
      <c r="K6" s="1044"/>
      <c r="L6" s="1044"/>
      <c r="M6" s="1059" t="s">
        <v>1652</v>
      </c>
      <c r="N6" s="1060"/>
      <c r="O6" s="1060"/>
      <c r="P6" s="1060"/>
      <c r="Q6" s="1060"/>
      <c r="R6" s="1048"/>
      <c r="S6" s="1048"/>
      <c r="T6" s="1048"/>
      <c r="U6" s="1048"/>
      <c r="V6" s="1048"/>
      <c r="W6" s="1048"/>
      <c r="X6" s="1062"/>
      <c r="Y6" s="1062"/>
      <c r="Z6" s="1062"/>
      <c r="AA6" s="1048"/>
      <c r="AB6" s="1062"/>
      <c r="AC6" s="1070"/>
      <c r="AD6" s="1038"/>
      <c r="AE6" s="1038"/>
      <c r="AF6" s="1038"/>
      <c r="AG6" s="1038"/>
      <c r="AH6" s="1038"/>
      <c r="AI6" s="1038"/>
      <c r="AJ6" s="1038"/>
      <c r="AK6" s="1038"/>
      <c r="AL6" s="1038"/>
      <c r="AM6" s="1038"/>
      <c r="AN6" s="1050"/>
      <c r="AO6" s="1056"/>
      <c r="AP6" s="1056"/>
      <c r="AQ6" s="1053"/>
      <c r="AR6" s="1051"/>
      <c r="AS6" s="1038"/>
      <c r="AT6" s="1051"/>
      <c r="AU6" s="1038"/>
      <c r="AV6" s="1038"/>
      <c r="AW6" s="1038"/>
      <c r="AX6" s="1038"/>
      <c r="AY6" s="1038"/>
      <c r="AZ6" s="1038"/>
      <c r="BA6" s="1058"/>
    </row>
    <row r="7" spans="1:53" s="453" customFormat="1" ht="16.5" customHeight="1">
      <c r="A7" s="1041"/>
      <c r="B7" s="1044"/>
      <c r="C7" s="1044"/>
      <c r="D7" s="1044"/>
      <c r="E7" s="1044"/>
      <c r="F7" s="1044"/>
      <c r="G7" s="1069"/>
      <c r="H7" s="456" t="s">
        <v>1651</v>
      </c>
      <c r="I7" s="455" t="s">
        <v>1650</v>
      </c>
      <c r="J7" s="455" t="s">
        <v>1649</v>
      </c>
      <c r="K7" s="455" t="s">
        <v>1648</v>
      </c>
      <c r="L7" s="454" t="s">
        <v>1647</v>
      </c>
      <c r="M7" s="1060"/>
      <c r="N7" s="1060"/>
      <c r="O7" s="1060"/>
      <c r="P7" s="1060"/>
      <c r="Q7" s="1060"/>
      <c r="R7" s="1048"/>
      <c r="S7" s="1048"/>
      <c r="T7" s="1048"/>
      <c r="U7" s="1048"/>
      <c r="V7" s="1048"/>
      <c r="W7" s="1048"/>
      <c r="X7" s="1062"/>
      <c r="Y7" s="1062"/>
      <c r="Z7" s="1062"/>
      <c r="AA7" s="1048"/>
      <c r="AB7" s="1062"/>
      <c r="AC7" s="1070"/>
      <c r="AD7" s="1038"/>
      <c r="AE7" s="1038"/>
      <c r="AF7" s="1038"/>
      <c r="AG7" s="1038"/>
      <c r="AH7" s="1038"/>
      <c r="AI7" s="1038"/>
      <c r="AJ7" s="1038"/>
      <c r="AK7" s="1038"/>
      <c r="AL7" s="1038"/>
      <c r="AM7" s="1038"/>
      <c r="AN7" s="1050"/>
      <c r="AO7" s="1057"/>
      <c r="AP7" s="1057"/>
      <c r="AQ7" s="1054"/>
      <c r="AR7" s="1051"/>
      <c r="AS7" s="1038"/>
      <c r="AT7" s="1051"/>
      <c r="AU7" s="1038"/>
      <c r="AV7" s="1038"/>
      <c r="AW7" s="1038"/>
      <c r="AX7" s="1038"/>
      <c r="AY7" s="1038"/>
      <c r="AZ7" s="1038"/>
      <c r="BA7" s="1058"/>
    </row>
    <row r="8" spans="1:53" ht="16.5" customHeight="1">
      <c r="A8" s="452" t="s">
        <v>22</v>
      </c>
      <c r="B8" s="886">
        <v>14367</v>
      </c>
      <c r="C8" s="886">
        <v>125683</v>
      </c>
      <c r="D8" s="886">
        <v>14162</v>
      </c>
      <c r="E8" s="886">
        <v>5712</v>
      </c>
      <c r="F8" s="886">
        <v>8414</v>
      </c>
      <c r="G8" s="886">
        <v>7873</v>
      </c>
      <c r="H8" s="886">
        <v>7775</v>
      </c>
      <c r="I8" s="886">
        <v>75</v>
      </c>
      <c r="J8" s="886">
        <v>9</v>
      </c>
      <c r="K8" s="886">
        <v>11</v>
      </c>
      <c r="L8" s="886">
        <v>3</v>
      </c>
      <c r="M8" s="886">
        <v>541</v>
      </c>
      <c r="N8" s="886">
        <v>36</v>
      </c>
      <c r="O8" s="887">
        <v>205</v>
      </c>
      <c r="P8" s="887">
        <v>8</v>
      </c>
      <c r="Q8" s="887">
        <v>197</v>
      </c>
      <c r="R8" s="888">
        <v>9335</v>
      </c>
      <c r="S8" s="888">
        <v>2558</v>
      </c>
      <c r="T8" s="888">
        <v>1294</v>
      </c>
      <c r="U8" s="888">
        <v>445</v>
      </c>
      <c r="V8" s="888">
        <v>345</v>
      </c>
      <c r="W8" s="888">
        <v>218</v>
      </c>
      <c r="X8" s="888">
        <v>83</v>
      </c>
      <c r="Y8" s="888">
        <v>30</v>
      </c>
      <c r="Z8" s="888">
        <v>17</v>
      </c>
      <c r="AA8" s="888">
        <v>10</v>
      </c>
      <c r="AB8" s="888">
        <v>32</v>
      </c>
      <c r="AC8" s="888">
        <v>5768</v>
      </c>
      <c r="AD8" s="888">
        <v>227</v>
      </c>
      <c r="AE8" s="888">
        <v>2242</v>
      </c>
      <c r="AF8" s="888">
        <v>489</v>
      </c>
      <c r="AG8" s="888">
        <v>2333</v>
      </c>
      <c r="AH8" s="888">
        <v>211</v>
      </c>
      <c r="AI8" s="888">
        <v>134</v>
      </c>
      <c r="AJ8" s="888">
        <v>62</v>
      </c>
      <c r="AK8" s="888">
        <v>20</v>
      </c>
      <c r="AL8" s="888">
        <v>10</v>
      </c>
      <c r="AM8" s="888">
        <v>4</v>
      </c>
      <c r="AN8" s="886">
        <v>5842</v>
      </c>
      <c r="AO8" s="886">
        <v>2675</v>
      </c>
      <c r="AP8" s="886">
        <v>1707</v>
      </c>
      <c r="AQ8" s="886">
        <v>351</v>
      </c>
      <c r="AR8" s="886">
        <v>306</v>
      </c>
      <c r="AS8" s="886">
        <v>380</v>
      </c>
      <c r="AT8" s="886">
        <v>451</v>
      </c>
      <c r="AU8" s="886">
        <v>432</v>
      </c>
      <c r="AV8" s="886">
        <v>432</v>
      </c>
      <c r="AW8" s="886">
        <v>421</v>
      </c>
      <c r="AX8" s="886">
        <v>311</v>
      </c>
      <c r="AY8" s="886">
        <v>341</v>
      </c>
      <c r="AZ8" s="886">
        <v>194</v>
      </c>
      <c r="BA8" s="886">
        <v>319</v>
      </c>
    </row>
    <row r="9" spans="1:53" ht="16.5" customHeight="1">
      <c r="A9" s="451"/>
      <c r="B9" s="428"/>
      <c r="C9" s="428"/>
      <c r="D9" s="428"/>
      <c r="E9" s="428"/>
      <c r="F9" s="428"/>
      <c r="G9" s="428"/>
      <c r="H9" s="428"/>
      <c r="I9" s="428"/>
      <c r="J9" s="450"/>
      <c r="K9" s="449"/>
      <c r="L9" s="449"/>
      <c r="M9" s="448"/>
      <c r="N9" s="447"/>
      <c r="O9" s="446"/>
      <c r="P9" s="446"/>
      <c r="Q9" s="446"/>
      <c r="R9" s="445"/>
      <c r="S9" s="444"/>
      <c r="T9" s="444"/>
      <c r="U9" s="443"/>
      <c r="V9" s="442"/>
      <c r="W9" s="442"/>
      <c r="X9" s="442"/>
      <c r="Y9" s="442"/>
      <c r="Z9" s="442"/>
      <c r="AA9" s="440"/>
      <c r="AB9" s="440"/>
      <c r="AC9" s="442"/>
      <c r="AD9" s="441"/>
      <c r="AE9" s="441"/>
      <c r="AF9" s="441"/>
      <c r="AG9" s="441"/>
      <c r="AH9" s="441"/>
      <c r="AI9" s="441"/>
      <c r="AJ9" s="441"/>
      <c r="AK9" s="441"/>
      <c r="AL9" s="441"/>
      <c r="AM9" s="441"/>
      <c r="AN9" s="442"/>
      <c r="AO9" s="440"/>
      <c r="AP9" s="442"/>
      <c r="AQ9" s="440"/>
      <c r="AR9" s="440"/>
      <c r="AS9" s="440"/>
      <c r="AT9" s="441"/>
      <c r="AU9" s="440"/>
      <c r="AV9" s="440"/>
      <c r="AW9" s="440"/>
      <c r="AX9" s="440"/>
      <c r="AY9" s="440"/>
      <c r="AZ9" s="440"/>
      <c r="BA9" s="439"/>
    </row>
    <row r="10" spans="1:53" ht="16.5" customHeight="1">
      <c r="A10" s="436" t="s">
        <v>1646</v>
      </c>
      <c r="B10" s="434">
        <v>680</v>
      </c>
      <c r="C10" s="434">
        <v>4517</v>
      </c>
      <c r="D10" s="434">
        <v>668</v>
      </c>
      <c r="E10" s="434">
        <v>318</v>
      </c>
      <c r="F10" s="434">
        <v>349</v>
      </c>
      <c r="G10" s="434">
        <v>327</v>
      </c>
      <c r="H10" s="434">
        <v>324</v>
      </c>
      <c r="I10" s="434">
        <v>3</v>
      </c>
      <c r="J10" s="434">
        <v>0</v>
      </c>
      <c r="K10" s="434">
        <v>0</v>
      </c>
      <c r="L10" s="434">
        <v>0</v>
      </c>
      <c r="M10" s="434">
        <v>22</v>
      </c>
      <c r="N10" s="434">
        <v>1</v>
      </c>
      <c r="O10" s="435">
        <v>12</v>
      </c>
      <c r="P10" s="434">
        <v>0</v>
      </c>
      <c r="Q10" s="435">
        <v>12</v>
      </c>
      <c r="R10" s="434">
        <v>479</v>
      </c>
      <c r="S10" s="434">
        <v>115</v>
      </c>
      <c r="T10" s="434">
        <v>40</v>
      </c>
      <c r="U10" s="434">
        <v>17</v>
      </c>
      <c r="V10" s="434">
        <v>14</v>
      </c>
      <c r="W10" s="434">
        <v>7</v>
      </c>
      <c r="X10" s="434">
        <v>5</v>
      </c>
      <c r="Y10" s="434">
        <v>1</v>
      </c>
      <c r="Z10" s="434">
        <v>0</v>
      </c>
      <c r="AA10" s="434">
        <v>0</v>
      </c>
      <c r="AB10" s="434">
        <v>2</v>
      </c>
      <c r="AC10" s="438">
        <v>268</v>
      </c>
      <c r="AD10" s="438">
        <v>8</v>
      </c>
      <c r="AE10" s="438">
        <v>120</v>
      </c>
      <c r="AF10" s="438">
        <v>29</v>
      </c>
      <c r="AG10" s="438">
        <v>101</v>
      </c>
      <c r="AH10" s="438">
        <v>6</v>
      </c>
      <c r="AI10" s="438">
        <v>4</v>
      </c>
      <c r="AJ10" s="434">
        <v>0</v>
      </c>
      <c r="AK10" s="434">
        <v>0</v>
      </c>
      <c r="AL10" s="434">
        <v>0</v>
      </c>
      <c r="AM10" s="434">
        <v>0</v>
      </c>
      <c r="AN10" s="434">
        <v>334</v>
      </c>
      <c r="AO10" s="434">
        <v>150</v>
      </c>
      <c r="AP10" s="434">
        <v>75</v>
      </c>
      <c r="AQ10" s="434">
        <v>7</v>
      </c>
      <c r="AR10" s="434">
        <v>6</v>
      </c>
      <c r="AS10" s="434">
        <v>14</v>
      </c>
      <c r="AT10" s="434">
        <v>10</v>
      </c>
      <c r="AU10" s="434">
        <v>14</v>
      </c>
      <c r="AV10" s="434">
        <v>12</v>
      </c>
      <c r="AW10" s="434">
        <v>11</v>
      </c>
      <c r="AX10" s="434">
        <v>8</v>
      </c>
      <c r="AY10" s="434">
        <v>8</v>
      </c>
      <c r="AZ10" s="434">
        <v>5</v>
      </c>
      <c r="BA10" s="434">
        <v>14</v>
      </c>
    </row>
    <row r="11" spans="1:53" ht="16.5" customHeight="1">
      <c r="A11" s="433" t="s">
        <v>1645</v>
      </c>
      <c r="B11" s="431">
        <v>39</v>
      </c>
      <c r="C11" s="431">
        <v>470</v>
      </c>
      <c r="D11" s="431">
        <v>39</v>
      </c>
      <c r="E11" s="431">
        <v>15</v>
      </c>
      <c r="F11" s="431">
        <v>24</v>
      </c>
      <c r="G11" s="431">
        <v>20</v>
      </c>
      <c r="H11" s="431">
        <v>20</v>
      </c>
      <c r="I11" s="432">
        <v>0</v>
      </c>
      <c r="J11" s="431">
        <v>0</v>
      </c>
      <c r="K11" s="431">
        <v>0</v>
      </c>
      <c r="L11" s="431">
        <v>0</v>
      </c>
      <c r="M11" s="431">
        <v>4</v>
      </c>
      <c r="N11" s="431">
        <v>0</v>
      </c>
      <c r="O11" s="431">
        <v>0</v>
      </c>
      <c r="P11" s="431">
        <v>0</v>
      </c>
      <c r="Q11" s="431">
        <v>0</v>
      </c>
      <c r="R11" s="431">
        <v>25</v>
      </c>
      <c r="S11" s="431">
        <v>10</v>
      </c>
      <c r="T11" s="431">
        <v>1</v>
      </c>
      <c r="U11" s="431">
        <v>0</v>
      </c>
      <c r="V11" s="431">
        <v>1</v>
      </c>
      <c r="W11" s="431">
        <v>1</v>
      </c>
      <c r="X11" s="431">
        <v>0</v>
      </c>
      <c r="Y11" s="431">
        <v>1</v>
      </c>
      <c r="Z11" s="431">
        <v>0</v>
      </c>
      <c r="AA11" s="431">
        <v>0</v>
      </c>
      <c r="AB11" s="431">
        <v>0</v>
      </c>
      <c r="AC11" s="431">
        <v>19</v>
      </c>
      <c r="AD11" s="431">
        <v>0</v>
      </c>
      <c r="AE11" s="431">
        <v>11</v>
      </c>
      <c r="AF11" s="431">
        <v>1</v>
      </c>
      <c r="AG11" s="431">
        <v>6</v>
      </c>
      <c r="AH11" s="431">
        <v>1</v>
      </c>
      <c r="AI11" s="431">
        <v>0</v>
      </c>
      <c r="AJ11" s="431">
        <v>0</v>
      </c>
      <c r="AK11" s="431">
        <v>0</v>
      </c>
      <c r="AL11" s="431">
        <v>0</v>
      </c>
      <c r="AM11" s="431">
        <v>0</v>
      </c>
      <c r="AN11" s="431">
        <v>21</v>
      </c>
      <c r="AO11" s="431">
        <v>6</v>
      </c>
      <c r="AP11" s="431">
        <v>3</v>
      </c>
      <c r="AQ11" s="431">
        <v>0</v>
      </c>
      <c r="AR11" s="431">
        <v>0</v>
      </c>
      <c r="AS11" s="431">
        <v>1</v>
      </c>
      <c r="AT11" s="431">
        <v>1</v>
      </c>
      <c r="AU11" s="431">
        <v>2</v>
      </c>
      <c r="AV11" s="431">
        <v>1</v>
      </c>
      <c r="AW11" s="431">
        <v>1</v>
      </c>
      <c r="AX11" s="431">
        <v>1</v>
      </c>
      <c r="AY11" s="431">
        <v>1</v>
      </c>
      <c r="AZ11" s="431">
        <v>0</v>
      </c>
      <c r="BA11" s="431">
        <v>1</v>
      </c>
    </row>
    <row r="12" spans="1:53" ht="16.5" customHeight="1">
      <c r="A12" s="433" t="s">
        <v>1644</v>
      </c>
      <c r="B12" s="431">
        <v>186</v>
      </c>
      <c r="C12" s="431">
        <v>1116</v>
      </c>
      <c r="D12" s="431">
        <v>185</v>
      </c>
      <c r="E12" s="431">
        <v>83</v>
      </c>
      <c r="F12" s="431">
        <v>102</v>
      </c>
      <c r="G12" s="431">
        <v>94</v>
      </c>
      <c r="H12" s="431">
        <v>92</v>
      </c>
      <c r="I12" s="431">
        <v>2</v>
      </c>
      <c r="J12" s="431">
        <v>0</v>
      </c>
      <c r="K12" s="431">
        <v>0</v>
      </c>
      <c r="L12" s="431">
        <v>0</v>
      </c>
      <c r="M12" s="431">
        <v>8</v>
      </c>
      <c r="N12" s="431">
        <v>0</v>
      </c>
      <c r="O12" s="432">
        <v>1</v>
      </c>
      <c r="P12" s="431">
        <v>0</v>
      </c>
      <c r="Q12" s="432">
        <v>1</v>
      </c>
      <c r="R12" s="431">
        <v>123</v>
      </c>
      <c r="S12" s="431">
        <v>37</v>
      </c>
      <c r="T12" s="431">
        <v>17</v>
      </c>
      <c r="U12" s="431">
        <v>6</v>
      </c>
      <c r="V12" s="431">
        <v>1</v>
      </c>
      <c r="W12" s="431">
        <v>1</v>
      </c>
      <c r="X12" s="431">
        <v>1</v>
      </c>
      <c r="Y12" s="431">
        <v>0</v>
      </c>
      <c r="Z12" s="431">
        <v>0</v>
      </c>
      <c r="AA12" s="431">
        <v>0</v>
      </c>
      <c r="AB12" s="431">
        <v>0</v>
      </c>
      <c r="AC12" s="431">
        <v>82</v>
      </c>
      <c r="AD12" s="431">
        <v>2</v>
      </c>
      <c r="AE12" s="431">
        <v>41</v>
      </c>
      <c r="AF12" s="431">
        <v>13</v>
      </c>
      <c r="AG12" s="431">
        <v>25</v>
      </c>
      <c r="AH12" s="431">
        <v>1</v>
      </c>
      <c r="AI12" s="431">
        <v>0</v>
      </c>
      <c r="AJ12" s="431">
        <v>0</v>
      </c>
      <c r="AK12" s="431">
        <v>0</v>
      </c>
      <c r="AL12" s="431">
        <v>0</v>
      </c>
      <c r="AM12" s="431">
        <v>0</v>
      </c>
      <c r="AN12" s="431">
        <v>92</v>
      </c>
      <c r="AO12" s="431">
        <v>44</v>
      </c>
      <c r="AP12" s="431">
        <v>15</v>
      </c>
      <c r="AQ12" s="431">
        <v>3</v>
      </c>
      <c r="AR12" s="431">
        <v>1</v>
      </c>
      <c r="AS12" s="431">
        <v>4</v>
      </c>
      <c r="AT12" s="431">
        <v>5</v>
      </c>
      <c r="AU12" s="431">
        <v>5</v>
      </c>
      <c r="AV12" s="431">
        <v>1</v>
      </c>
      <c r="AW12" s="431">
        <v>4</v>
      </c>
      <c r="AX12" s="431">
        <v>3</v>
      </c>
      <c r="AY12" s="431">
        <v>2</v>
      </c>
      <c r="AZ12" s="431">
        <v>2</v>
      </c>
      <c r="BA12" s="431">
        <v>4</v>
      </c>
    </row>
    <row r="13" spans="1:53" ht="16.5" customHeight="1">
      <c r="A13" s="433" t="s">
        <v>1643</v>
      </c>
      <c r="B13" s="431">
        <v>183</v>
      </c>
      <c r="C13" s="431">
        <v>1462</v>
      </c>
      <c r="D13" s="431">
        <v>179</v>
      </c>
      <c r="E13" s="431">
        <v>89</v>
      </c>
      <c r="F13" s="431">
        <v>89</v>
      </c>
      <c r="G13" s="431">
        <v>84</v>
      </c>
      <c r="H13" s="431">
        <v>84</v>
      </c>
      <c r="I13" s="431">
        <v>0</v>
      </c>
      <c r="J13" s="431">
        <v>0</v>
      </c>
      <c r="K13" s="431">
        <v>0</v>
      </c>
      <c r="L13" s="431">
        <v>0</v>
      </c>
      <c r="M13" s="431">
        <v>5</v>
      </c>
      <c r="N13" s="431">
        <v>1</v>
      </c>
      <c r="O13" s="432">
        <v>4</v>
      </c>
      <c r="P13" s="431">
        <v>0</v>
      </c>
      <c r="Q13" s="432">
        <v>4</v>
      </c>
      <c r="R13" s="431">
        <v>130</v>
      </c>
      <c r="S13" s="431">
        <v>26</v>
      </c>
      <c r="T13" s="431">
        <v>10</v>
      </c>
      <c r="U13" s="431">
        <v>5</v>
      </c>
      <c r="V13" s="431">
        <v>6</v>
      </c>
      <c r="W13" s="431">
        <v>2</v>
      </c>
      <c r="X13" s="431">
        <v>3</v>
      </c>
      <c r="Y13" s="431">
        <v>0</v>
      </c>
      <c r="Z13" s="431">
        <v>0</v>
      </c>
      <c r="AA13" s="431">
        <v>0</v>
      </c>
      <c r="AB13" s="431">
        <v>1</v>
      </c>
      <c r="AC13" s="431">
        <v>59</v>
      </c>
      <c r="AD13" s="431">
        <v>2</v>
      </c>
      <c r="AE13" s="431">
        <v>25</v>
      </c>
      <c r="AF13" s="431">
        <v>7</v>
      </c>
      <c r="AG13" s="431">
        <v>22</v>
      </c>
      <c r="AH13" s="431">
        <v>1</v>
      </c>
      <c r="AI13" s="431">
        <v>2</v>
      </c>
      <c r="AJ13" s="431">
        <v>0</v>
      </c>
      <c r="AK13" s="431">
        <v>0</v>
      </c>
      <c r="AL13" s="431">
        <v>0</v>
      </c>
      <c r="AM13" s="431">
        <v>0</v>
      </c>
      <c r="AN13" s="431">
        <v>90</v>
      </c>
      <c r="AO13" s="431">
        <v>39</v>
      </c>
      <c r="AP13" s="431">
        <v>23</v>
      </c>
      <c r="AQ13" s="431">
        <v>1</v>
      </c>
      <c r="AR13" s="431">
        <v>1</v>
      </c>
      <c r="AS13" s="431">
        <v>3</v>
      </c>
      <c r="AT13" s="431">
        <v>1</v>
      </c>
      <c r="AU13" s="431">
        <v>3</v>
      </c>
      <c r="AV13" s="431">
        <v>4</v>
      </c>
      <c r="AW13" s="431">
        <v>2</v>
      </c>
      <c r="AX13" s="431">
        <v>3</v>
      </c>
      <c r="AY13" s="431">
        <v>2</v>
      </c>
      <c r="AZ13" s="431">
        <v>1</v>
      </c>
      <c r="BA13" s="431">
        <v>6</v>
      </c>
    </row>
    <row r="14" spans="1:53" ht="16.5" customHeight="1">
      <c r="A14" s="433" t="s">
        <v>1642</v>
      </c>
      <c r="B14" s="431">
        <v>171</v>
      </c>
      <c r="C14" s="431">
        <v>527</v>
      </c>
      <c r="D14" s="431">
        <v>168</v>
      </c>
      <c r="E14" s="431">
        <v>89</v>
      </c>
      <c r="F14" s="431">
        <v>79</v>
      </c>
      <c r="G14" s="431">
        <v>76</v>
      </c>
      <c r="H14" s="431">
        <v>75</v>
      </c>
      <c r="I14" s="431">
        <v>1</v>
      </c>
      <c r="J14" s="431">
        <v>0</v>
      </c>
      <c r="K14" s="431">
        <v>0</v>
      </c>
      <c r="L14" s="431">
        <v>0</v>
      </c>
      <c r="M14" s="431">
        <v>3</v>
      </c>
      <c r="N14" s="431">
        <v>0</v>
      </c>
      <c r="O14" s="432">
        <v>3</v>
      </c>
      <c r="P14" s="431">
        <v>0</v>
      </c>
      <c r="Q14" s="432">
        <v>3</v>
      </c>
      <c r="R14" s="431">
        <v>139</v>
      </c>
      <c r="S14" s="431">
        <v>24</v>
      </c>
      <c r="T14" s="431">
        <v>4</v>
      </c>
      <c r="U14" s="431">
        <v>3</v>
      </c>
      <c r="V14" s="431">
        <v>0</v>
      </c>
      <c r="W14" s="431">
        <v>0</v>
      </c>
      <c r="X14" s="431">
        <v>0</v>
      </c>
      <c r="Y14" s="431">
        <v>0</v>
      </c>
      <c r="Z14" s="431">
        <v>0</v>
      </c>
      <c r="AA14" s="431">
        <v>0</v>
      </c>
      <c r="AB14" s="431">
        <v>1</v>
      </c>
      <c r="AC14" s="431">
        <v>70</v>
      </c>
      <c r="AD14" s="431">
        <v>3</v>
      </c>
      <c r="AE14" s="431">
        <v>27</v>
      </c>
      <c r="AF14" s="431">
        <v>5</v>
      </c>
      <c r="AG14" s="431">
        <v>35</v>
      </c>
      <c r="AH14" s="431">
        <v>0</v>
      </c>
      <c r="AI14" s="431">
        <v>0</v>
      </c>
      <c r="AJ14" s="431">
        <v>0</v>
      </c>
      <c r="AK14" s="431">
        <v>0</v>
      </c>
      <c r="AL14" s="431">
        <v>0</v>
      </c>
      <c r="AM14" s="431">
        <v>0</v>
      </c>
      <c r="AN14" s="431">
        <v>85</v>
      </c>
      <c r="AO14" s="431">
        <v>39</v>
      </c>
      <c r="AP14" s="431">
        <v>23</v>
      </c>
      <c r="AQ14" s="431">
        <v>2</v>
      </c>
      <c r="AR14" s="431">
        <v>3</v>
      </c>
      <c r="AS14" s="431">
        <v>3</v>
      </c>
      <c r="AT14" s="431">
        <v>1</v>
      </c>
      <c r="AU14" s="431">
        <v>1</v>
      </c>
      <c r="AV14" s="431">
        <v>3</v>
      </c>
      <c r="AW14" s="431">
        <v>4</v>
      </c>
      <c r="AX14" s="431">
        <v>1</v>
      </c>
      <c r="AY14" s="431">
        <v>1</v>
      </c>
      <c r="AZ14" s="431">
        <v>0</v>
      </c>
      <c r="BA14" s="431">
        <v>2</v>
      </c>
    </row>
    <row r="15" spans="1:53" ht="16.5" customHeight="1">
      <c r="A15" s="433" t="s">
        <v>1641</v>
      </c>
      <c r="B15" s="431">
        <v>101</v>
      </c>
      <c r="C15" s="431">
        <v>942</v>
      </c>
      <c r="D15" s="431">
        <v>97</v>
      </c>
      <c r="E15" s="431">
        <v>42</v>
      </c>
      <c r="F15" s="431">
        <v>55</v>
      </c>
      <c r="G15" s="431">
        <v>53</v>
      </c>
      <c r="H15" s="431">
        <v>53</v>
      </c>
      <c r="I15" s="431">
        <v>0</v>
      </c>
      <c r="J15" s="431">
        <v>0</v>
      </c>
      <c r="K15" s="431">
        <v>0</v>
      </c>
      <c r="L15" s="431">
        <v>0</v>
      </c>
      <c r="M15" s="431">
        <v>2</v>
      </c>
      <c r="N15" s="431">
        <v>0</v>
      </c>
      <c r="O15" s="432">
        <v>4</v>
      </c>
      <c r="P15" s="431">
        <v>0</v>
      </c>
      <c r="Q15" s="432">
        <v>4</v>
      </c>
      <c r="R15" s="431">
        <v>62</v>
      </c>
      <c r="S15" s="431">
        <v>18</v>
      </c>
      <c r="T15" s="431">
        <v>8</v>
      </c>
      <c r="U15" s="431">
        <v>3</v>
      </c>
      <c r="V15" s="431">
        <v>6</v>
      </c>
      <c r="W15" s="431">
        <v>3</v>
      </c>
      <c r="X15" s="431">
        <v>1</v>
      </c>
      <c r="Y15" s="431">
        <v>0</v>
      </c>
      <c r="Z15" s="431">
        <v>0</v>
      </c>
      <c r="AA15" s="431">
        <v>0</v>
      </c>
      <c r="AB15" s="431">
        <v>0</v>
      </c>
      <c r="AC15" s="431">
        <v>38</v>
      </c>
      <c r="AD15" s="431">
        <v>1</v>
      </c>
      <c r="AE15" s="431">
        <v>16</v>
      </c>
      <c r="AF15" s="431">
        <v>3</v>
      </c>
      <c r="AG15" s="431">
        <v>13</v>
      </c>
      <c r="AH15" s="431">
        <v>3</v>
      </c>
      <c r="AI15" s="431">
        <v>2</v>
      </c>
      <c r="AJ15" s="431">
        <v>0</v>
      </c>
      <c r="AK15" s="431">
        <v>0</v>
      </c>
      <c r="AL15" s="431">
        <v>0</v>
      </c>
      <c r="AM15" s="431">
        <v>0</v>
      </c>
      <c r="AN15" s="431">
        <v>46</v>
      </c>
      <c r="AO15" s="431">
        <v>22</v>
      </c>
      <c r="AP15" s="431">
        <v>11</v>
      </c>
      <c r="AQ15" s="431">
        <v>1</v>
      </c>
      <c r="AR15" s="431">
        <v>1</v>
      </c>
      <c r="AS15" s="431">
        <v>3</v>
      </c>
      <c r="AT15" s="431">
        <v>2</v>
      </c>
      <c r="AU15" s="431">
        <v>3</v>
      </c>
      <c r="AV15" s="431">
        <v>3</v>
      </c>
      <c r="AW15" s="431">
        <v>0</v>
      </c>
      <c r="AX15" s="431">
        <v>0</v>
      </c>
      <c r="AY15" s="431">
        <v>2</v>
      </c>
      <c r="AZ15" s="431">
        <v>2</v>
      </c>
      <c r="BA15" s="431">
        <v>1</v>
      </c>
    </row>
    <row r="16" spans="1:53" ht="16.5" customHeight="1">
      <c r="A16" s="436" t="s">
        <v>1640</v>
      </c>
      <c r="B16" s="434">
        <v>1181</v>
      </c>
      <c r="C16" s="434">
        <v>9470</v>
      </c>
      <c r="D16" s="434">
        <v>1166</v>
      </c>
      <c r="E16" s="434">
        <v>491</v>
      </c>
      <c r="F16" s="434">
        <v>671</v>
      </c>
      <c r="G16" s="434">
        <v>634</v>
      </c>
      <c r="H16" s="434">
        <v>632</v>
      </c>
      <c r="I16" s="434">
        <v>2</v>
      </c>
      <c r="J16" s="434">
        <v>0</v>
      </c>
      <c r="K16" s="434">
        <v>0</v>
      </c>
      <c r="L16" s="434">
        <v>0</v>
      </c>
      <c r="M16" s="434">
        <v>37</v>
      </c>
      <c r="N16" s="434">
        <v>4</v>
      </c>
      <c r="O16" s="435">
        <v>15</v>
      </c>
      <c r="P16" s="435">
        <v>1</v>
      </c>
      <c r="Q16" s="435">
        <v>14</v>
      </c>
      <c r="R16" s="434">
        <v>797</v>
      </c>
      <c r="S16" s="434">
        <v>191</v>
      </c>
      <c r="T16" s="434">
        <v>104</v>
      </c>
      <c r="U16" s="434">
        <v>32</v>
      </c>
      <c r="V16" s="434">
        <v>26</v>
      </c>
      <c r="W16" s="434">
        <v>19</v>
      </c>
      <c r="X16" s="434">
        <v>7</v>
      </c>
      <c r="Y16" s="434">
        <v>2</v>
      </c>
      <c r="Z16" s="434">
        <v>0</v>
      </c>
      <c r="AA16" s="434">
        <v>1</v>
      </c>
      <c r="AB16" s="434">
        <v>2</v>
      </c>
      <c r="AC16" s="438">
        <v>495</v>
      </c>
      <c r="AD16" s="438">
        <v>22</v>
      </c>
      <c r="AE16" s="438">
        <v>197</v>
      </c>
      <c r="AF16" s="438">
        <v>48</v>
      </c>
      <c r="AG16" s="438">
        <v>195</v>
      </c>
      <c r="AH16" s="438">
        <v>9</v>
      </c>
      <c r="AI16" s="438">
        <v>14</v>
      </c>
      <c r="AJ16" s="438">
        <v>2</v>
      </c>
      <c r="AK16" s="438">
        <v>2</v>
      </c>
      <c r="AL16" s="438">
        <v>1</v>
      </c>
      <c r="AM16" s="438">
        <v>1</v>
      </c>
      <c r="AN16" s="434">
        <v>497</v>
      </c>
      <c r="AO16" s="434">
        <v>251</v>
      </c>
      <c r="AP16" s="434">
        <v>128</v>
      </c>
      <c r="AQ16" s="434">
        <v>34</v>
      </c>
      <c r="AR16" s="434">
        <v>20</v>
      </c>
      <c r="AS16" s="434">
        <v>29</v>
      </c>
      <c r="AT16" s="434">
        <v>35</v>
      </c>
      <c r="AU16" s="434">
        <v>27</v>
      </c>
      <c r="AV16" s="434">
        <v>29</v>
      </c>
      <c r="AW16" s="434">
        <v>35</v>
      </c>
      <c r="AX16" s="434">
        <v>20</v>
      </c>
      <c r="AY16" s="434">
        <v>32</v>
      </c>
      <c r="AZ16" s="434">
        <v>11</v>
      </c>
      <c r="BA16" s="434">
        <v>18</v>
      </c>
    </row>
    <row r="17" spans="1:53" ht="16.5" customHeight="1">
      <c r="A17" s="433" t="s">
        <v>1639</v>
      </c>
      <c r="B17" s="431">
        <v>209</v>
      </c>
      <c r="C17" s="431">
        <v>1912</v>
      </c>
      <c r="D17" s="431">
        <v>204</v>
      </c>
      <c r="E17" s="431">
        <v>75</v>
      </c>
      <c r="F17" s="431">
        <v>128</v>
      </c>
      <c r="G17" s="431">
        <v>123</v>
      </c>
      <c r="H17" s="431">
        <v>123</v>
      </c>
      <c r="I17" s="431">
        <v>0</v>
      </c>
      <c r="J17" s="431">
        <v>0</v>
      </c>
      <c r="K17" s="431">
        <v>0</v>
      </c>
      <c r="L17" s="431">
        <v>0</v>
      </c>
      <c r="M17" s="431">
        <v>5</v>
      </c>
      <c r="N17" s="431">
        <v>1</v>
      </c>
      <c r="O17" s="432">
        <v>5</v>
      </c>
      <c r="P17" s="431">
        <v>0</v>
      </c>
      <c r="Q17" s="432">
        <v>5</v>
      </c>
      <c r="R17" s="431">
        <v>137</v>
      </c>
      <c r="S17" s="431">
        <v>33</v>
      </c>
      <c r="T17" s="431">
        <v>22</v>
      </c>
      <c r="U17" s="431">
        <v>7</v>
      </c>
      <c r="V17" s="431">
        <v>3</v>
      </c>
      <c r="W17" s="431">
        <v>4</v>
      </c>
      <c r="X17" s="431">
        <v>2</v>
      </c>
      <c r="Y17" s="431">
        <v>1</v>
      </c>
      <c r="Z17" s="431">
        <v>0</v>
      </c>
      <c r="AA17" s="431">
        <v>0</v>
      </c>
      <c r="AB17" s="431">
        <v>0</v>
      </c>
      <c r="AC17" s="431">
        <v>104</v>
      </c>
      <c r="AD17" s="431">
        <v>5</v>
      </c>
      <c r="AE17" s="431">
        <v>40</v>
      </c>
      <c r="AF17" s="431">
        <v>8</v>
      </c>
      <c r="AG17" s="431">
        <v>48</v>
      </c>
      <c r="AH17" s="431">
        <v>0</v>
      </c>
      <c r="AI17" s="431">
        <v>3</v>
      </c>
      <c r="AJ17" s="431">
        <v>0</v>
      </c>
      <c r="AK17" s="431">
        <v>0</v>
      </c>
      <c r="AL17" s="431">
        <v>0</v>
      </c>
      <c r="AM17" s="431">
        <v>0</v>
      </c>
      <c r="AN17" s="431">
        <v>97</v>
      </c>
      <c r="AO17" s="431">
        <v>45</v>
      </c>
      <c r="AP17" s="431">
        <v>24</v>
      </c>
      <c r="AQ17" s="431">
        <v>8</v>
      </c>
      <c r="AR17" s="431">
        <v>3</v>
      </c>
      <c r="AS17" s="431">
        <v>6</v>
      </c>
      <c r="AT17" s="431">
        <v>6</v>
      </c>
      <c r="AU17" s="431">
        <v>2</v>
      </c>
      <c r="AV17" s="431">
        <v>2</v>
      </c>
      <c r="AW17" s="431">
        <v>2</v>
      </c>
      <c r="AX17" s="431">
        <v>2</v>
      </c>
      <c r="AY17" s="431">
        <v>2</v>
      </c>
      <c r="AZ17" s="431">
        <v>3</v>
      </c>
      <c r="BA17" s="431">
        <v>2</v>
      </c>
    </row>
    <row r="18" spans="1:53" ht="16.5" customHeight="1">
      <c r="A18" s="433" t="s">
        <v>1638</v>
      </c>
      <c r="B18" s="431">
        <v>362</v>
      </c>
      <c r="C18" s="431">
        <v>2858</v>
      </c>
      <c r="D18" s="431">
        <v>359</v>
      </c>
      <c r="E18" s="431">
        <v>131</v>
      </c>
      <c r="F18" s="431">
        <v>226</v>
      </c>
      <c r="G18" s="431">
        <v>212</v>
      </c>
      <c r="H18" s="431">
        <v>210</v>
      </c>
      <c r="I18" s="431">
        <v>2</v>
      </c>
      <c r="J18" s="431">
        <v>0</v>
      </c>
      <c r="K18" s="431">
        <v>0</v>
      </c>
      <c r="L18" s="431">
        <v>0</v>
      </c>
      <c r="M18" s="431">
        <v>14</v>
      </c>
      <c r="N18" s="431">
        <v>2</v>
      </c>
      <c r="O18" s="432">
        <v>3</v>
      </c>
      <c r="P18" s="431">
        <v>0</v>
      </c>
      <c r="Q18" s="432">
        <v>3</v>
      </c>
      <c r="R18" s="431">
        <v>211</v>
      </c>
      <c r="S18" s="431">
        <v>76</v>
      </c>
      <c r="T18" s="431">
        <v>48</v>
      </c>
      <c r="U18" s="431">
        <v>5</v>
      </c>
      <c r="V18" s="431">
        <v>14</v>
      </c>
      <c r="W18" s="431">
        <v>7</v>
      </c>
      <c r="X18" s="431">
        <v>1</v>
      </c>
      <c r="Y18" s="431">
        <v>0</v>
      </c>
      <c r="Z18" s="431">
        <v>0</v>
      </c>
      <c r="AA18" s="431">
        <v>0</v>
      </c>
      <c r="AB18" s="431">
        <v>0</v>
      </c>
      <c r="AC18" s="431">
        <v>157</v>
      </c>
      <c r="AD18" s="431">
        <v>7</v>
      </c>
      <c r="AE18" s="431">
        <v>51</v>
      </c>
      <c r="AF18" s="431">
        <v>17</v>
      </c>
      <c r="AG18" s="431">
        <v>68</v>
      </c>
      <c r="AH18" s="431">
        <v>5</v>
      </c>
      <c r="AI18" s="431">
        <v>6</v>
      </c>
      <c r="AJ18" s="431">
        <v>1</v>
      </c>
      <c r="AK18" s="431">
        <v>1</v>
      </c>
      <c r="AL18" s="431">
        <v>0</v>
      </c>
      <c r="AM18" s="431">
        <v>0</v>
      </c>
      <c r="AN18" s="431">
        <v>132</v>
      </c>
      <c r="AO18" s="431">
        <v>76</v>
      </c>
      <c r="AP18" s="431">
        <v>36</v>
      </c>
      <c r="AQ18" s="431">
        <v>9</v>
      </c>
      <c r="AR18" s="431">
        <v>10</v>
      </c>
      <c r="AS18" s="431">
        <v>9</v>
      </c>
      <c r="AT18" s="431">
        <v>12</v>
      </c>
      <c r="AU18" s="431">
        <v>11</v>
      </c>
      <c r="AV18" s="431">
        <v>12</v>
      </c>
      <c r="AW18" s="431">
        <v>16</v>
      </c>
      <c r="AX18" s="431">
        <v>9</v>
      </c>
      <c r="AY18" s="431">
        <v>13</v>
      </c>
      <c r="AZ18" s="431">
        <v>6</v>
      </c>
      <c r="BA18" s="431">
        <v>8</v>
      </c>
    </row>
    <row r="19" spans="1:53" ht="16.5" customHeight="1">
      <c r="A19" s="433" t="s">
        <v>1637</v>
      </c>
      <c r="B19" s="431">
        <v>226</v>
      </c>
      <c r="C19" s="431">
        <v>1096</v>
      </c>
      <c r="D19" s="431">
        <v>226</v>
      </c>
      <c r="E19" s="431">
        <v>129</v>
      </c>
      <c r="F19" s="431">
        <v>97</v>
      </c>
      <c r="G19" s="431">
        <v>92</v>
      </c>
      <c r="H19" s="431">
        <v>92</v>
      </c>
      <c r="I19" s="431">
        <v>0</v>
      </c>
      <c r="J19" s="431">
        <v>0</v>
      </c>
      <c r="K19" s="431">
        <v>0</v>
      </c>
      <c r="L19" s="431">
        <v>0</v>
      </c>
      <c r="M19" s="431">
        <v>5</v>
      </c>
      <c r="N19" s="431">
        <v>0</v>
      </c>
      <c r="O19" s="431">
        <v>0</v>
      </c>
      <c r="P19" s="431">
        <v>0</v>
      </c>
      <c r="Q19" s="431">
        <v>0</v>
      </c>
      <c r="R19" s="431">
        <v>183</v>
      </c>
      <c r="S19" s="431">
        <v>22</v>
      </c>
      <c r="T19" s="431">
        <v>8</v>
      </c>
      <c r="U19" s="431">
        <v>7</v>
      </c>
      <c r="V19" s="431">
        <v>2</v>
      </c>
      <c r="W19" s="431">
        <v>1</v>
      </c>
      <c r="X19" s="431">
        <v>1</v>
      </c>
      <c r="Y19" s="431">
        <v>0</v>
      </c>
      <c r="Z19" s="431">
        <v>0</v>
      </c>
      <c r="AA19" s="431">
        <v>0</v>
      </c>
      <c r="AB19" s="431">
        <v>2</v>
      </c>
      <c r="AC19" s="431">
        <v>70</v>
      </c>
      <c r="AD19" s="431">
        <v>3</v>
      </c>
      <c r="AE19" s="431">
        <v>36</v>
      </c>
      <c r="AF19" s="431">
        <v>3</v>
      </c>
      <c r="AG19" s="431">
        <v>23</v>
      </c>
      <c r="AH19" s="431">
        <v>1</v>
      </c>
      <c r="AI19" s="431">
        <v>0</v>
      </c>
      <c r="AJ19" s="431">
        <v>0</v>
      </c>
      <c r="AK19" s="431">
        <v>1</v>
      </c>
      <c r="AL19" s="431">
        <v>0</v>
      </c>
      <c r="AM19" s="431">
        <v>1</v>
      </c>
      <c r="AN19" s="431">
        <v>116</v>
      </c>
      <c r="AO19" s="431">
        <v>40</v>
      </c>
      <c r="AP19" s="431">
        <v>16</v>
      </c>
      <c r="AQ19" s="431">
        <v>7</v>
      </c>
      <c r="AR19" s="431">
        <v>4</v>
      </c>
      <c r="AS19" s="431">
        <v>4</v>
      </c>
      <c r="AT19" s="431">
        <v>8</v>
      </c>
      <c r="AU19" s="431">
        <v>0</v>
      </c>
      <c r="AV19" s="431">
        <v>7</v>
      </c>
      <c r="AW19" s="431">
        <v>4</v>
      </c>
      <c r="AX19" s="431">
        <v>6</v>
      </c>
      <c r="AY19" s="431">
        <v>7</v>
      </c>
      <c r="AZ19" s="431">
        <v>1</v>
      </c>
      <c r="BA19" s="431">
        <v>6</v>
      </c>
    </row>
    <row r="20" spans="1:53" ht="16.5" customHeight="1">
      <c r="A20" s="433" t="s">
        <v>1636</v>
      </c>
      <c r="B20" s="431">
        <v>164</v>
      </c>
      <c r="C20" s="431">
        <v>930</v>
      </c>
      <c r="D20" s="431">
        <v>160</v>
      </c>
      <c r="E20" s="431">
        <v>77</v>
      </c>
      <c r="F20" s="431">
        <v>83</v>
      </c>
      <c r="G20" s="431">
        <v>78</v>
      </c>
      <c r="H20" s="431">
        <v>78</v>
      </c>
      <c r="I20" s="431">
        <v>0</v>
      </c>
      <c r="J20" s="431">
        <v>0</v>
      </c>
      <c r="K20" s="431">
        <v>0</v>
      </c>
      <c r="L20" s="431">
        <v>0</v>
      </c>
      <c r="M20" s="431">
        <v>5</v>
      </c>
      <c r="N20" s="431">
        <v>0</v>
      </c>
      <c r="O20" s="432">
        <v>4</v>
      </c>
      <c r="P20" s="431">
        <v>0</v>
      </c>
      <c r="Q20" s="432">
        <v>4</v>
      </c>
      <c r="R20" s="431">
        <v>115</v>
      </c>
      <c r="S20" s="431">
        <v>27</v>
      </c>
      <c r="T20" s="431">
        <v>12</v>
      </c>
      <c r="U20" s="431">
        <v>5</v>
      </c>
      <c r="V20" s="431">
        <v>2</v>
      </c>
      <c r="W20" s="431">
        <v>3</v>
      </c>
      <c r="X20" s="431">
        <v>0</v>
      </c>
      <c r="Y20" s="431">
        <v>0</v>
      </c>
      <c r="Z20" s="431">
        <v>0</v>
      </c>
      <c r="AA20" s="431">
        <v>0</v>
      </c>
      <c r="AB20" s="431">
        <v>0</v>
      </c>
      <c r="AC20" s="431">
        <v>64</v>
      </c>
      <c r="AD20" s="431">
        <v>4</v>
      </c>
      <c r="AE20" s="431">
        <v>29</v>
      </c>
      <c r="AF20" s="431">
        <v>4</v>
      </c>
      <c r="AG20" s="431">
        <v>22</v>
      </c>
      <c r="AH20" s="431">
        <v>1</v>
      </c>
      <c r="AI20" s="431">
        <v>3</v>
      </c>
      <c r="AJ20" s="431">
        <v>0</v>
      </c>
      <c r="AK20" s="431">
        <v>0</v>
      </c>
      <c r="AL20" s="431">
        <v>0</v>
      </c>
      <c r="AM20" s="431">
        <v>0</v>
      </c>
      <c r="AN20" s="431">
        <v>77</v>
      </c>
      <c r="AO20" s="431">
        <v>28</v>
      </c>
      <c r="AP20" s="431">
        <v>26</v>
      </c>
      <c r="AQ20" s="431">
        <v>3</v>
      </c>
      <c r="AR20" s="431">
        <v>2</v>
      </c>
      <c r="AS20" s="431">
        <v>5</v>
      </c>
      <c r="AT20" s="431">
        <v>3</v>
      </c>
      <c r="AU20" s="431">
        <v>3</v>
      </c>
      <c r="AV20" s="431">
        <v>2</v>
      </c>
      <c r="AW20" s="431">
        <v>2</v>
      </c>
      <c r="AX20" s="431">
        <v>3</v>
      </c>
      <c r="AY20" s="431">
        <v>5</v>
      </c>
      <c r="AZ20" s="431">
        <v>0</v>
      </c>
      <c r="BA20" s="431">
        <v>1</v>
      </c>
    </row>
    <row r="21" spans="1:53" ht="16.5" customHeight="1">
      <c r="A21" s="433" t="s">
        <v>1635</v>
      </c>
      <c r="B21" s="431">
        <v>178</v>
      </c>
      <c r="C21" s="431">
        <v>2358</v>
      </c>
      <c r="D21" s="431">
        <v>176</v>
      </c>
      <c r="E21" s="431">
        <v>58</v>
      </c>
      <c r="F21" s="431">
        <v>117</v>
      </c>
      <c r="G21" s="431">
        <v>112</v>
      </c>
      <c r="H21" s="431">
        <v>112</v>
      </c>
      <c r="I21" s="431">
        <v>0</v>
      </c>
      <c r="J21" s="431">
        <v>0</v>
      </c>
      <c r="K21" s="431">
        <v>0</v>
      </c>
      <c r="L21" s="431">
        <v>0</v>
      </c>
      <c r="M21" s="431">
        <v>5</v>
      </c>
      <c r="N21" s="431">
        <v>1</v>
      </c>
      <c r="O21" s="432">
        <v>2</v>
      </c>
      <c r="P21" s="431">
        <v>0</v>
      </c>
      <c r="Q21" s="432">
        <v>2</v>
      </c>
      <c r="R21" s="431">
        <v>119</v>
      </c>
      <c r="S21" s="431">
        <v>28</v>
      </c>
      <c r="T21" s="431">
        <v>12</v>
      </c>
      <c r="U21" s="431">
        <v>7</v>
      </c>
      <c r="V21" s="431">
        <v>4</v>
      </c>
      <c r="W21" s="431">
        <v>4</v>
      </c>
      <c r="X21" s="431">
        <v>2</v>
      </c>
      <c r="Y21" s="431">
        <v>1</v>
      </c>
      <c r="Z21" s="431">
        <v>0</v>
      </c>
      <c r="AA21" s="431">
        <v>1</v>
      </c>
      <c r="AB21" s="431">
        <v>0</v>
      </c>
      <c r="AC21" s="431">
        <v>87</v>
      </c>
      <c r="AD21" s="431">
        <v>3</v>
      </c>
      <c r="AE21" s="431">
        <v>38</v>
      </c>
      <c r="AF21" s="431">
        <v>14</v>
      </c>
      <c r="AG21" s="431">
        <v>27</v>
      </c>
      <c r="AH21" s="431">
        <v>2</v>
      </c>
      <c r="AI21" s="431">
        <v>1</v>
      </c>
      <c r="AJ21" s="431">
        <v>1</v>
      </c>
      <c r="AK21" s="431">
        <v>0</v>
      </c>
      <c r="AL21" s="431">
        <v>1</v>
      </c>
      <c r="AM21" s="431">
        <v>0</v>
      </c>
      <c r="AN21" s="431">
        <v>61</v>
      </c>
      <c r="AO21" s="431">
        <v>47</v>
      </c>
      <c r="AP21" s="431">
        <v>20</v>
      </c>
      <c r="AQ21" s="431">
        <v>7</v>
      </c>
      <c r="AR21" s="431">
        <v>1</v>
      </c>
      <c r="AS21" s="431">
        <v>4</v>
      </c>
      <c r="AT21" s="431">
        <v>5</v>
      </c>
      <c r="AU21" s="431">
        <v>9</v>
      </c>
      <c r="AV21" s="431">
        <v>6</v>
      </c>
      <c r="AW21" s="431">
        <v>10</v>
      </c>
      <c r="AX21" s="431">
        <v>0</v>
      </c>
      <c r="AY21" s="431">
        <v>4</v>
      </c>
      <c r="AZ21" s="431">
        <v>1</v>
      </c>
      <c r="BA21" s="431">
        <v>1</v>
      </c>
    </row>
    <row r="22" spans="1:53" ht="16.5" customHeight="1">
      <c r="A22" s="433" t="s">
        <v>1634</v>
      </c>
      <c r="B22" s="431">
        <v>42</v>
      </c>
      <c r="C22" s="431">
        <v>316</v>
      </c>
      <c r="D22" s="431">
        <v>41</v>
      </c>
      <c r="E22" s="431">
        <v>21</v>
      </c>
      <c r="F22" s="431">
        <v>20</v>
      </c>
      <c r="G22" s="431">
        <v>17</v>
      </c>
      <c r="H22" s="431">
        <v>17</v>
      </c>
      <c r="I22" s="431">
        <v>0</v>
      </c>
      <c r="J22" s="431">
        <v>0</v>
      </c>
      <c r="K22" s="431">
        <v>0</v>
      </c>
      <c r="L22" s="431">
        <v>0</v>
      </c>
      <c r="M22" s="431">
        <v>3</v>
      </c>
      <c r="N22" s="431">
        <v>0</v>
      </c>
      <c r="O22" s="432">
        <v>1</v>
      </c>
      <c r="P22" s="432">
        <v>1</v>
      </c>
      <c r="Q22" s="431">
        <v>0</v>
      </c>
      <c r="R22" s="431">
        <v>32</v>
      </c>
      <c r="S22" s="431">
        <v>5</v>
      </c>
      <c r="T22" s="431">
        <v>2</v>
      </c>
      <c r="U22" s="431">
        <v>1</v>
      </c>
      <c r="V22" s="431">
        <v>1</v>
      </c>
      <c r="W22" s="431">
        <v>0</v>
      </c>
      <c r="X22" s="431">
        <v>1</v>
      </c>
      <c r="Y22" s="431">
        <v>0</v>
      </c>
      <c r="Z22" s="431">
        <v>0</v>
      </c>
      <c r="AA22" s="431">
        <v>0</v>
      </c>
      <c r="AB22" s="431">
        <v>0</v>
      </c>
      <c r="AC22" s="431">
        <v>13</v>
      </c>
      <c r="AD22" s="431">
        <v>0</v>
      </c>
      <c r="AE22" s="431">
        <v>3</v>
      </c>
      <c r="AF22" s="431">
        <v>2</v>
      </c>
      <c r="AG22" s="431">
        <v>7</v>
      </c>
      <c r="AH22" s="431">
        <v>0</v>
      </c>
      <c r="AI22" s="431">
        <v>1</v>
      </c>
      <c r="AJ22" s="431">
        <v>0</v>
      </c>
      <c r="AK22" s="431">
        <v>0</v>
      </c>
      <c r="AL22" s="431">
        <v>0</v>
      </c>
      <c r="AM22" s="431">
        <v>0</v>
      </c>
      <c r="AN22" s="431">
        <v>14</v>
      </c>
      <c r="AO22" s="431">
        <v>15</v>
      </c>
      <c r="AP22" s="431">
        <v>6</v>
      </c>
      <c r="AQ22" s="431">
        <v>0</v>
      </c>
      <c r="AR22" s="431">
        <v>0</v>
      </c>
      <c r="AS22" s="431">
        <v>1</v>
      </c>
      <c r="AT22" s="431">
        <v>1</v>
      </c>
      <c r="AU22" s="431">
        <v>2</v>
      </c>
      <c r="AV22" s="431">
        <v>0</v>
      </c>
      <c r="AW22" s="431">
        <v>1</v>
      </c>
      <c r="AX22" s="431">
        <v>0</v>
      </c>
      <c r="AY22" s="431">
        <v>1</v>
      </c>
      <c r="AZ22" s="431">
        <v>0</v>
      </c>
      <c r="BA22" s="431">
        <v>0</v>
      </c>
    </row>
    <row r="23" spans="1:53" ht="16.5" customHeight="1">
      <c r="A23" s="436" t="s">
        <v>1633</v>
      </c>
      <c r="B23" s="434">
        <v>1535</v>
      </c>
      <c r="C23" s="434">
        <v>21064</v>
      </c>
      <c r="D23" s="434">
        <v>1525</v>
      </c>
      <c r="E23" s="434">
        <v>556</v>
      </c>
      <c r="F23" s="434">
        <v>962</v>
      </c>
      <c r="G23" s="434">
        <v>910</v>
      </c>
      <c r="H23" s="434">
        <v>895</v>
      </c>
      <c r="I23" s="434">
        <v>10</v>
      </c>
      <c r="J23" s="434">
        <v>1</v>
      </c>
      <c r="K23" s="434">
        <v>3</v>
      </c>
      <c r="L23" s="434">
        <v>1</v>
      </c>
      <c r="M23" s="434">
        <v>52</v>
      </c>
      <c r="N23" s="434">
        <v>7</v>
      </c>
      <c r="O23" s="435">
        <v>10</v>
      </c>
      <c r="P23" s="434">
        <v>0</v>
      </c>
      <c r="Q23" s="435">
        <v>10</v>
      </c>
      <c r="R23" s="434">
        <v>911</v>
      </c>
      <c r="S23" s="434">
        <v>282</v>
      </c>
      <c r="T23" s="434">
        <v>157</v>
      </c>
      <c r="U23" s="434">
        <v>62</v>
      </c>
      <c r="V23" s="434">
        <v>55</v>
      </c>
      <c r="W23" s="434">
        <v>32</v>
      </c>
      <c r="X23" s="434">
        <v>20</v>
      </c>
      <c r="Y23" s="434">
        <v>3</v>
      </c>
      <c r="Z23" s="434">
        <v>6</v>
      </c>
      <c r="AA23" s="434">
        <v>4</v>
      </c>
      <c r="AB23" s="434">
        <v>3</v>
      </c>
      <c r="AC23" s="438">
        <v>663</v>
      </c>
      <c r="AD23" s="438">
        <v>25</v>
      </c>
      <c r="AE23" s="438">
        <v>219</v>
      </c>
      <c r="AF23" s="438">
        <v>48</v>
      </c>
      <c r="AG23" s="438">
        <v>278</v>
      </c>
      <c r="AH23" s="438">
        <v>41</v>
      </c>
      <c r="AI23" s="438">
        <v>20</v>
      </c>
      <c r="AJ23" s="438">
        <v>18</v>
      </c>
      <c r="AK23" s="438">
        <v>6</v>
      </c>
      <c r="AL23" s="438">
        <v>4</v>
      </c>
      <c r="AM23" s="438">
        <v>1</v>
      </c>
      <c r="AN23" s="434">
        <v>550</v>
      </c>
      <c r="AO23" s="434">
        <v>277</v>
      </c>
      <c r="AP23" s="434">
        <v>212</v>
      </c>
      <c r="AQ23" s="434">
        <v>32</v>
      </c>
      <c r="AR23" s="434">
        <v>29</v>
      </c>
      <c r="AS23" s="434">
        <v>50</v>
      </c>
      <c r="AT23" s="434">
        <v>59</v>
      </c>
      <c r="AU23" s="434">
        <v>57</v>
      </c>
      <c r="AV23" s="434">
        <v>55</v>
      </c>
      <c r="AW23" s="434">
        <v>45</v>
      </c>
      <c r="AX23" s="434">
        <v>42</v>
      </c>
      <c r="AY23" s="434">
        <v>38</v>
      </c>
      <c r="AZ23" s="434">
        <v>24</v>
      </c>
      <c r="BA23" s="434">
        <v>55</v>
      </c>
    </row>
    <row r="24" spans="1:53" ht="16.5" customHeight="1">
      <c r="A24" s="433" t="s">
        <v>1632</v>
      </c>
      <c r="B24" s="431">
        <v>209</v>
      </c>
      <c r="C24" s="431">
        <v>4017</v>
      </c>
      <c r="D24" s="431">
        <v>209</v>
      </c>
      <c r="E24" s="431">
        <v>55</v>
      </c>
      <c r="F24" s="431">
        <v>154</v>
      </c>
      <c r="G24" s="431">
        <v>152</v>
      </c>
      <c r="H24" s="431">
        <v>151</v>
      </c>
      <c r="I24" s="431">
        <v>1</v>
      </c>
      <c r="J24" s="431">
        <v>0</v>
      </c>
      <c r="K24" s="431">
        <v>0</v>
      </c>
      <c r="L24" s="431">
        <v>0</v>
      </c>
      <c r="M24" s="431">
        <v>2</v>
      </c>
      <c r="N24" s="431">
        <v>0</v>
      </c>
      <c r="O24" s="431">
        <v>0</v>
      </c>
      <c r="P24" s="431">
        <v>0</v>
      </c>
      <c r="Q24" s="431">
        <v>0</v>
      </c>
      <c r="R24" s="431">
        <v>100</v>
      </c>
      <c r="S24" s="431">
        <v>35</v>
      </c>
      <c r="T24" s="431">
        <v>26</v>
      </c>
      <c r="U24" s="431">
        <v>14</v>
      </c>
      <c r="V24" s="431">
        <v>16</v>
      </c>
      <c r="W24" s="431">
        <v>10</v>
      </c>
      <c r="X24" s="431">
        <v>6</v>
      </c>
      <c r="Y24" s="431">
        <v>0</v>
      </c>
      <c r="Z24" s="431">
        <v>2</v>
      </c>
      <c r="AA24" s="431">
        <v>0</v>
      </c>
      <c r="AB24" s="431">
        <v>0</v>
      </c>
      <c r="AC24" s="431">
        <v>106</v>
      </c>
      <c r="AD24" s="431">
        <v>3</v>
      </c>
      <c r="AE24" s="431">
        <v>30</v>
      </c>
      <c r="AF24" s="431">
        <v>3</v>
      </c>
      <c r="AG24" s="431">
        <v>44</v>
      </c>
      <c r="AH24" s="431">
        <v>6</v>
      </c>
      <c r="AI24" s="431">
        <v>4</v>
      </c>
      <c r="AJ24" s="431">
        <v>10</v>
      </c>
      <c r="AK24" s="431">
        <v>4</v>
      </c>
      <c r="AL24" s="431">
        <v>1</v>
      </c>
      <c r="AM24" s="431">
        <v>0</v>
      </c>
      <c r="AN24" s="431">
        <v>73</v>
      </c>
      <c r="AO24" s="431">
        <v>28</v>
      </c>
      <c r="AP24" s="431">
        <v>41</v>
      </c>
      <c r="AQ24" s="431">
        <v>4</v>
      </c>
      <c r="AR24" s="431">
        <v>6</v>
      </c>
      <c r="AS24" s="431">
        <v>5</v>
      </c>
      <c r="AT24" s="431">
        <v>14</v>
      </c>
      <c r="AU24" s="431">
        <v>9</v>
      </c>
      <c r="AV24" s="431">
        <v>5</v>
      </c>
      <c r="AW24" s="431">
        <v>2</v>
      </c>
      <c r="AX24" s="431">
        <v>7</v>
      </c>
      <c r="AY24" s="431">
        <v>4</v>
      </c>
      <c r="AZ24" s="431">
        <v>2</v>
      </c>
      <c r="BA24" s="431">
        <v>9</v>
      </c>
    </row>
    <row r="25" spans="1:53" ht="16.5" customHeight="1">
      <c r="A25" s="433" t="s">
        <v>1631</v>
      </c>
      <c r="B25" s="431">
        <v>334</v>
      </c>
      <c r="C25" s="431">
        <v>8211</v>
      </c>
      <c r="D25" s="431">
        <v>332</v>
      </c>
      <c r="E25" s="431">
        <v>112</v>
      </c>
      <c r="F25" s="431">
        <v>218</v>
      </c>
      <c r="G25" s="431">
        <v>202</v>
      </c>
      <c r="H25" s="431">
        <v>200</v>
      </c>
      <c r="I25" s="431">
        <v>1</v>
      </c>
      <c r="J25" s="431">
        <v>0</v>
      </c>
      <c r="K25" s="431">
        <v>1</v>
      </c>
      <c r="L25" s="431">
        <v>0</v>
      </c>
      <c r="M25" s="431">
        <v>16</v>
      </c>
      <c r="N25" s="431">
        <v>2</v>
      </c>
      <c r="O25" s="432">
        <v>2</v>
      </c>
      <c r="P25" s="431">
        <v>0</v>
      </c>
      <c r="Q25" s="432">
        <v>2</v>
      </c>
      <c r="R25" s="431">
        <v>177</v>
      </c>
      <c r="S25" s="431">
        <v>67</v>
      </c>
      <c r="T25" s="431">
        <v>41</v>
      </c>
      <c r="U25" s="431">
        <v>15</v>
      </c>
      <c r="V25" s="431">
        <v>10</v>
      </c>
      <c r="W25" s="431">
        <v>8</v>
      </c>
      <c r="X25" s="431">
        <v>8</v>
      </c>
      <c r="Y25" s="431">
        <v>1</v>
      </c>
      <c r="Z25" s="431">
        <v>3</v>
      </c>
      <c r="AA25" s="431">
        <v>3</v>
      </c>
      <c r="AB25" s="431">
        <v>1</v>
      </c>
      <c r="AC25" s="431">
        <v>126</v>
      </c>
      <c r="AD25" s="431">
        <v>1</v>
      </c>
      <c r="AE25" s="431">
        <v>47</v>
      </c>
      <c r="AF25" s="431">
        <v>13</v>
      </c>
      <c r="AG25" s="431">
        <v>41</v>
      </c>
      <c r="AH25" s="431">
        <v>10</v>
      </c>
      <c r="AI25" s="431">
        <v>5</v>
      </c>
      <c r="AJ25" s="431">
        <v>5</v>
      </c>
      <c r="AK25" s="431">
        <v>1</v>
      </c>
      <c r="AL25" s="431">
        <v>2</v>
      </c>
      <c r="AM25" s="431">
        <v>1</v>
      </c>
      <c r="AN25" s="431">
        <v>93</v>
      </c>
      <c r="AO25" s="431">
        <v>57</v>
      </c>
      <c r="AP25" s="431">
        <v>70</v>
      </c>
      <c r="AQ25" s="431">
        <v>7</v>
      </c>
      <c r="AR25" s="431">
        <v>6</v>
      </c>
      <c r="AS25" s="431">
        <v>13</v>
      </c>
      <c r="AT25" s="431">
        <v>9</v>
      </c>
      <c r="AU25" s="431">
        <v>11</v>
      </c>
      <c r="AV25" s="431">
        <v>10</v>
      </c>
      <c r="AW25" s="431">
        <v>10</v>
      </c>
      <c r="AX25" s="431">
        <v>11</v>
      </c>
      <c r="AY25" s="431">
        <v>8</v>
      </c>
      <c r="AZ25" s="431">
        <v>3</v>
      </c>
      <c r="BA25" s="431">
        <v>24</v>
      </c>
    </row>
    <row r="26" spans="1:53" ht="16.5" customHeight="1">
      <c r="A26" s="433" t="s">
        <v>1630</v>
      </c>
      <c r="B26" s="431">
        <v>226</v>
      </c>
      <c r="C26" s="431">
        <v>2098</v>
      </c>
      <c r="D26" s="431">
        <v>224</v>
      </c>
      <c r="E26" s="431">
        <v>92</v>
      </c>
      <c r="F26" s="431">
        <v>132</v>
      </c>
      <c r="G26" s="431">
        <v>126</v>
      </c>
      <c r="H26" s="431">
        <v>126</v>
      </c>
      <c r="I26" s="431">
        <v>0</v>
      </c>
      <c r="J26" s="431">
        <v>0</v>
      </c>
      <c r="K26" s="431">
        <v>0</v>
      </c>
      <c r="L26" s="431">
        <v>0</v>
      </c>
      <c r="M26" s="431">
        <v>6</v>
      </c>
      <c r="N26" s="431">
        <v>0</v>
      </c>
      <c r="O26" s="432">
        <v>2</v>
      </c>
      <c r="P26" s="431">
        <v>0</v>
      </c>
      <c r="Q26" s="432">
        <v>2</v>
      </c>
      <c r="R26" s="431">
        <v>137</v>
      </c>
      <c r="S26" s="431">
        <v>40</v>
      </c>
      <c r="T26" s="431">
        <v>23</v>
      </c>
      <c r="U26" s="431">
        <v>13</v>
      </c>
      <c r="V26" s="431">
        <v>7</v>
      </c>
      <c r="W26" s="431">
        <v>4</v>
      </c>
      <c r="X26" s="431">
        <v>1</v>
      </c>
      <c r="Y26" s="431">
        <v>1</v>
      </c>
      <c r="Z26" s="431">
        <v>0</v>
      </c>
      <c r="AA26" s="431">
        <v>0</v>
      </c>
      <c r="AB26" s="431">
        <v>0</v>
      </c>
      <c r="AC26" s="431">
        <v>95</v>
      </c>
      <c r="AD26" s="431">
        <v>3</v>
      </c>
      <c r="AE26" s="431">
        <v>29</v>
      </c>
      <c r="AF26" s="431">
        <v>5</v>
      </c>
      <c r="AG26" s="431">
        <v>46</v>
      </c>
      <c r="AH26" s="431">
        <v>8</v>
      </c>
      <c r="AI26" s="431">
        <v>3</v>
      </c>
      <c r="AJ26" s="431">
        <v>0</v>
      </c>
      <c r="AK26" s="431">
        <v>0</v>
      </c>
      <c r="AL26" s="431">
        <v>0</v>
      </c>
      <c r="AM26" s="431">
        <v>0</v>
      </c>
      <c r="AN26" s="431">
        <v>94</v>
      </c>
      <c r="AO26" s="431">
        <v>37</v>
      </c>
      <c r="AP26" s="431">
        <v>23</v>
      </c>
      <c r="AQ26" s="431">
        <v>3</v>
      </c>
      <c r="AR26" s="431">
        <v>6</v>
      </c>
      <c r="AS26" s="431">
        <v>8</v>
      </c>
      <c r="AT26" s="431">
        <v>7</v>
      </c>
      <c r="AU26" s="431">
        <v>6</v>
      </c>
      <c r="AV26" s="431">
        <v>8</v>
      </c>
      <c r="AW26" s="431">
        <v>8</v>
      </c>
      <c r="AX26" s="431">
        <v>7</v>
      </c>
      <c r="AY26" s="431">
        <v>8</v>
      </c>
      <c r="AZ26" s="431">
        <v>6</v>
      </c>
      <c r="BA26" s="431">
        <v>3</v>
      </c>
    </row>
    <row r="27" spans="1:53" ht="16.5" customHeight="1">
      <c r="A27" s="433" t="s">
        <v>1629</v>
      </c>
      <c r="B27" s="431">
        <v>405</v>
      </c>
      <c r="C27" s="431">
        <v>3636</v>
      </c>
      <c r="D27" s="431">
        <v>402</v>
      </c>
      <c r="E27" s="431">
        <v>173</v>
      </c>
      <c r="F27" s="431">
        <v>227</v>
      </c>
      <c r="G27" s="431">
        <v>214</v>
      </c>
      <c r="H27" s="431">
        <v>208</v>
      </c>
      <c r="I27" s="431">
        <v>4</v>
      </c>
      <c r="J27" s="431">
        <v>0</v>
      </c>
      <c r="K27" s="431">
        <v>1</v>
      </c>
      <c r="L27" s="431">
        <v>1</v>
      </c>
      <c r="M27" s="431">
        <v>13</v>
      </c>
      <c r="N27" s="431">
        <v>2</v>
      </c>
      <c r="O27" s="432">
        <v>3</v>
      </c>
      <c r="P27" s="431">
        <v>0</v>
      </c>
      <c r="Q27" s="432">
        <v>3</v>
      </c>
      <c r="R27" s="431">
        <v>273</v>
      </c>
      <c r="S27" s="431">
        <v>61</v>
      </c>
      <c r="T27" s="431">
        <v>38</v>
      </c>
      <c r="U27" s="431">
        <v>13</v>
      </c>
      <c r="V27" s="431">
        <v>11</v>
      </c>
      <c r="W27" s="431">
        <v>5</v>
      </c>
      <c r="X27" s="431">
        <v>1</v>
      </c>
      <c r="Y27" s="431">
        <v>0</v>
      </c>
      <c r="Z27" s="431">
        <v>1</v>
      </c>
      <c r="AA27" s="431">
        <v>1</v>
      </c>
      <c r="AB27" s="431">
        <v>1</v>
      </c>
      <c r="AC27" s="431">
        <v>156</v>
      </c>
      <c r="AD27" s="431">
        <v>7</v>
      </c>
      <c r="AE27" s="431">
        <v>55</v>
      </c>
      <c r="AF27" s="431">
        <v>13</v>
      </c>
      <c r="AG27" s="431">
        <v>67</v>
      </c>
      <c r="AH27" s="431">
        <v>8</v>
      </c>
      <c r="AI27" s="431">
        <v>2</v>
      </c>
      <c r="AJ27" s="431">
        <v>2</v>
      </c>
      <c r="AK27" s="431">
        <v>0</v>
      </c>
      <c r="AL27" s="431">
        <v>1</v>
      </c>
      <c r="AM27" s="431">
        <v>0</v>
      </c>
      <c r="AN27" s="431">
        <v>152</v>
      </c>
      <c r="AO27" s="431">
        <v>80</v>
      </c>
      <c r="AP27" s="431">
        <v>39</v>
      </c>
      <c r="AQ27" s="431">
        <v>12</v>
      </c>
      <c r="AR27" s="431">
        <v>3</v>
      </c>
      <c r="AS27" s="431">
        <v>9</v>
      </c>
      <c r="AT27" s="431">
        <v>18</v>
      </c>
      <c r="AU27" s="431">
        <v>17</v>
      </c>
      <c r="AV27" s="431">
        <v>17</v>
      </c>
      <c r="AW27" s="431">
        <v>11</v>
      </c>
      <c r="AX27" s="431">
        <v>11</v>
      </c>
      <c r="AY27" s="431">
        <v>12</v>
      </c>
      <c r="AZ27" s="431">
        <v>9</v>
      </c>
      <c r="BA27" s="431">
        <v>12</v>
      </c>
    </row>
    <row r="28" spans="1:53" ht="16.5" customHeight="1">
      <c r="A28" s="433" t="s">
        <v>1628</v>
      </c>
      <c r="B28" s="431">
        <v>175</v>
      </c>
      <c r="C28" s="431">
        <v>1558</v>
      </c>
      <c r="D28" s="431">
        <v>172</v>
      </c>
      <c r="E28" s="431">
        <v>61</v>
      </c>
      <c r="F28" s="431">
        <v>110</v>
      </c>
      <c r="G28" s="431">
        <v>104</v>
      </c>
      <c r="H28" s="431">
        <v>101</v>
      </c>
      <c r="I28" s="431">
        <v>3</v>
      </c>
      <c r="J28" s="431">
        <v>0</v>
      </c>
      <c r="K28" s="431">
        <v>0</v>
      </c>
      <c r="L28" s="431">
        <v>0</v>
      </c>
      <c r="M28" s="431">
        <v>6</v>
      </c>
      <c r="N28" s="431">
        <v>1</v>
      </c>
      <c r="O28" s="432">
        <v>3</v>
      </c>
      <c r="P28" s="431">
        <v>0</v>
      </c>
      <c r="Q28" s="432">
        <v>3</v>
      </c>
      <c r="R28" s="431">
        <v>109</v>
      </c>
      <c r="S28" s="431">
        <v>44</v>
      </c>
      <c r="T28" s="431">
        <v>8</v>
      </c>
      <c r="U28" s="431">
        <v>3</v>
      </c>
      <c r="V28" s="431">
        <v>6</v>
      </c>
      <c r="W28" s="431">
        <v>1</v>
      </c>
      <c r="X28" s="431">
        <v>2</v>
      </c>
      <c r="Y28" s="431">
        <v>1</v>
      </c>
      <c r="Z28" s="431">
        <v>0</v>
      </c>
      <c r="AA28" s="431">
        <v>0</v>
      </c>
      <c r="AB28" s="431">
        <v>1</v>
      </c>
      <c r="AC28" s="431">
        <v>83</v>
      </c>
      <c r="AD28" s="431">
        <v>7</v>
      </c>
      <c r="AE28" s="431">
        <v>34</v>
      </c>
      <c r="AF28" s="431">
        <v>5</v>
      </c>
      <c r="AG28" s="431">
        <v>31</v>
      </c>
      <c r="AH28" s="431">
        <v>3</v>
      </c>
      <c r="AI28" s="431">
        <v>2</v>
      </c>
      <c r="AJ28" s="431">
        <v>1</v>
      </c>
      <c r="AK28" s="431">
        <v>0</v>
      </c>
      <c r="AL28" s="431">
        <v>0</v>
      </c>
      <c r="AM28" s="431">
        <v>0</v>
      </c>
      <c r="AN28" s="431">
        <v>64</v>
      </c>
      <c r="AO28" s="431">
        <v>42</v>
      </c>
      <c r="AP28" s="431">
        <v>16</v>
      </c>
      <c r="AQ28" s="431">
        <v>3</v>
      </c>
      <c r="AR28" s="431">
        <v>4</v>
      </c>
      <c r="AS28" s="431">
        <v>9</v>
      </c>
      <c r="AT28" s="431">
        <v>6</v>
      </c>
      <c r="AU28" s="431">
        <v>4</v>
      </c>
      <c r="AV28" s="431">
        <v>6</v>
      </c>
      <c r="AW28" s="431">
        <v>4</v>
      </c>
      <c r="AX28" s="431">
        <v>4</v>
      </c>
      <c r="AY28" s="431">
        <v>2</v>
      </c>
      <c r="AZ28" s="431">
        <v>3</v>
      </c>
      <c r="BA28" s="431">
        <v>5</v>
      </c>
    </row>
    <row r="29" spans="1:53" ht="16.5" customHeight="1">
      <c r="A29" s="433" t="s">
        <v>1627</v>
      </c>
      <c r="B29" s="431">
        <v>186</v>
      </c>
      <c r="C29" s="431">
        <v>1544</v>
      </c>
      <c r="D29" s="431">
        <v>186</v>
      </c>
      <c r="E29" s="431">
        <v>63</v>
      </c>
      <c r="F29" s="431">
        <v>121</v>
      </c>
      <c r="G29" s="431">
        <v>112</v>
      </c>
      <c r="H29" s="431">
        <v>109</v>
      </c>
      <c r="I29" s="431">
        <v>1</v>
      </c>
      <c r="J29" s="431">
        <v>1</v>
      </c>
      <c r="K29" s="431">
        <v>1</v>
      </c>
      <c r="L29" s="431">
        <v>0</v>
      </c>
      <c r="M29" s="431">
        <v>9</v>
      </c>
      <c r="N29" s="431">
        <v>2</v>
      </c>
      <c r="O29" s="431">
        <v>0</v>
      </c>
      <c r="P29" s="431">
        <v>0</v>
      </c>
      <c r="Q29" s="431">
        <v>0</v>
      </c>
      <c r="R29" s="431">
        <v>115</v>
      </c>
      <c r="S29" s="431">
        <v>35</v>
      </c>
      <c r="T29" s="431">
        <v>21</v>
      </c>
      <c r="U29" s="431">
        <v>4</v>
      </c>
      <c r="V29" s="431">
        <v>5</v>
      </c>
      <c r="W29" s="431">
        <v>4</v>
      </c>
      <c r="X29" s="431">
        <v>2</v>
      </c>
      <c r="Y29" s="431">
        <v>0</v>
      </c>
      <c r="Z29" s="431">
        <v>0</v>
      </c>
      <c r="AA29" s="431">
        <v>0</v>
      </c>
      <c r="AB29" s="431">
        <v>0</v>
      </c>
      <c r="AC29" s="431">
        <v>97</v>
      </c>
      <c r="AD29" s="431">
        <v>4</v>
      </c>
      <c r="AE29" s="431">
        <v>24</v>
      </c>
      <c r="AF29" s="431">
        <v>9</v>
      </c>
      <c r="AG29" s="431">
        <v>49</v>
      </c>
      <c r="AH29" s="431">
        <v>6</v>
      </c>
      <c r="AI29" s="431">
        <v>4</v>
      </c>
      <c r="AJ29" s="431">
        <v>0</v>
      </c>
      <c r="AK29" s="431">
        <v>1</v>
      </c>
      <c r="AL29" s="431">
        <v>0</v>
      </c>
      <c r="AM29" s="431">
        <v>0</v>
      </c>
      <c r="AN29" s="431">
        <v>74</v>
      </c>
      <c r="AO29" s="431">
        <v>33</v>
      </c>
      <c r="AP29" s="431">
        <v>23</v>
      </c>
      <c r="AQ29" s="431">
        <v>3</v>
      </c>
      <c r="AR29" s="431">
        <v>4</v>
      </c>
      <c r="AS29" s="431">
        <v>6</v>
      </c>
      <c r="AT29" s="431">
        <v>5</v>
      </c>
      <c r="AU29" s="431">
        <v>10</v>
      </c>
      <c r="AV29" s="431">
        <v>9</v>
      </c>
      <c r="AW29" s="431">
        <v>10</v>
      </c>
      <c r="AX29" s="431">
        <v>2</v>
      </c>
      <c r="AY29" s="431">
        <v>4</v>
      </c>
      <c r="AZ29" s="431">
        <v>1</v>
      </c>
      <c r="BA29" s="431">
        <v>2</v>
      </c>
    </row>
    <row r="30" spans="1:53" ht="16.5" customHeight="1">
      <c r="A30" s="436" t="s">
        <v>1626</v>
      </c>
      <c r="B30" s="434">
        <v>1367</v>
      </c>
      <c r="C30" s="434">
        <v>14872</v>
      </c>
      <c r="D30" s="434">
        <v>1352</v>
      </c>
      <c r="E30" s="434">
        <v>509</v>
      </c>
      <c r="F30" s="434">
        <v>840</v>
      </c>
      <c r="G30" s="434">
        <v>787</v>
      </c>
      <c r="H30" s="434">
        <v>778</v>
      </c>
      <c r="I30" s="434">
        <v>5</v>
      </c>
      <c r="J30" s="434">
        <v>3</v>
      </c>
      <c r="K30" s="434">
        <v>0</v>
      </c>
      <c r="L30" s="434">
        <v>1</v>
      </c>
      <c r="M30" s="434">
        <v>53</v>
      </c>
      <c r="N30" s="434">
        <v>3</v>
      </c>
      <c r="O30" s="435">
        <v>15</v>
      </c>
      <c r="P30" s="434">
        <v>0</v>
      </c>
      <c r="Q30" s="435">
        <v>15</v>
      </c>
      <c r="R30" s="434">
        <v>865</v>
      </c>
      <c r="S30" s="434">
        <v>213</v>
      </c>
      <c r="T30" s="434">
        <v>138</v>
      </c>
      <c r="U30" s="434">
        <v>53</v>
      </c>
      <c r="V30" s="434">
        <v>39</v>
      </c>
      <c r="W30" s="434">
        <v>34</v>
      </c>
      <c r="X30" s="434">
        <v>11</v>
      </c>
      <c r="Y30" s="434">
        <v>7</v>
      </c>
      <c r="Z30" s="434">
        <v>3</v>
      </c>
      <c r="AA30" s="434">
        <v>1</v>
      </c>
      <c r="AB30" s="434">
        <v>3</v>
      </c>
      <c r="AC30" s="438">
        <v>621</v>
      </c>
      <c r="AD30" s="438">
        <v>18</v>
      </c>
      <c r="AE30" s="438">
        <v>212</v>
      </c>
      <c r="AF30" s="438">
        <v>53</v>
      </c>
      <c r="AG30" s="438">
        <v>277</v>
      </c>
      <c r="AH30" s="438">
        <v>23</v>
      </c>
      <c r="AI30" s="438">
        <v>19</v>
      </c>
      <c r="AJ30" s="438">
        <v>8</v>
      </c>
      <c r="AK30" s="438">
        <v>4</v>
      </c>
      <c r="AL30" s="434">
        <v>0</v>
      </c>
      <c r="AM30" s="438">
        <v>1</v>
      </c>
      <c r="AN30" s="434">
        <v>590</v>
      </c>
      <c r="AO30" s="434">
        <v>225</v>
      </c>
      <c r="AP30" s="434">
        <v>164</v>
      </c>
      <c r="AQ30" s="434">
        <v>33</v>
      </c>
      <c r="AR30" s="434">
        <v>40</v>
      </c>
      <c r="AS30" s="434">
        <v>39</v>
      </c>
      <c r="AT30" s="434">
        <v>46</v>
      </c>
      <c r="AU30" s="434">
        <v>44</v>
      </c>
      <c r="AV30" s="434">
        <v>43</v>
      </c>
      <c r="AW30" s="434">
        <v>33</v>
      </c>
      <c r="AX30" s="434">
        <v>22</v>
      </c>
      <c r="AY30" s="434">
        <v>31</v>
      </c>
      <c r="AZ30" s="434">
        <v>14</v>
      </c>
      <c r="BA30" s="434">
        <v>28</v>
      </c>
    </row>
    <row r="31" spans="1:53" ht="16.5" customHeight="1">
      <c r="A31" s="433" t="s">
        <v>1625</v>
      </c>
      <c r="B31" s="431">
        <v>239</v>
      </c>
      <c r="C31" s="431">
        <v>3969</v>
      </c>
      <c r="D31" s="431">
        <v>235</v>
      </c>
      <c r="E31" s="431">
        <v>74</v>
      </c>
      <c r="F31" s="431">
        <v>161</v>
      </c>
      <c r="G31" s="431">
        <v>153</v>
      </c>
      <c r="H31" s="431">
        <v>152</v>
      </c>
      <c r="I31" s="431">
        <v>1</v>
      </c>
      <c r="J31" s="431">
        <v>0</v>
      </c>
      <c r="K31" s="431">
        <v>0</v>
      </c>
      <c r="L31" s="431">
        <v>0</v>
      </c>
      <c r="M31" s="431">
        <v>8</v>
      </c>
      <c r="N31" s="431">
        <v>0</v>
      </c>
      <c r="O31" s="432">
        <v>4</v>
      </c>
      <c r="P31" s="431">
        <v>0</v>
      </c>
      <c r="Q31" s="432">
        <v>4</v>
      </c>
      <c r="R31" s="431">
        <v>135</v>
      </c>
      <c r="S31" s="431">
        <v>37</v>
      </c>
      <c r="T31" s="431">
        <v>35</v>
      </c>
      <c r="U31" s="431">
        <v>7</v>
      </c>
      <c r="V31" s="431">
        <v>8</v>
      </c>
      <c r="W31" s="431">
        <v>10</v>
      </c>
      <c r="X31" s="431">
        <v>3</v>
      </c>
      <c r="Y31" s="431">
        <v>2</v>
      </c>
      <c r="Z31" s="431">
        <v>1</v>
      </c>
      <c r="AA31" s="431">
        <v>1</v>
      </c>
      <c r="AB31" s="431">
        <v>0</v>
      </c>
      <c r="AC31" s="431">
        <v>121</v>
      </c>
      <c r="AD31" s="431">
        <v>4</v>
      </c>
      <c r="AE31" s="431">
        <v>34</v>
      </c>
      <c r="AF31" s="431">
        <v>6</v>
      </c>
      <c r="AG31" s="431">
        <v>57</v>
      </c>
      <c r="AH31" s="431">
        <v>5</v>
      </c>
      <c r="AI31" s="431">
        <v>8</v>
      </c>
      <c r="AJ31" s="431">
        <v>2</v>
      </c>
      <c r="AK31" s="431">
        <v>2</v>
      </c>
      <c r="AL31" s="431">
        <v>0</v>
      </c>
      <c r="AM31" s="431">
        <v>1</v>
      </c>
      <c r="AN31" s="431">
        <v>77</v>
      </c>
      <c r="AO31" s="431">
        <v>38</v>
      </c>
      <c r="AP31" s="431">
        <v>39</v>
      </c>
      <c r="AQ31" s="431">
        <v>8</v>
      </c>
      <c r="AR31" s="431">
        <v>10</v>
      </c>
      <c r="AS31" s="431">
        <v>9</v>
      </c>
      <c r="AT31" s="431">
        <v>7</v>
      </c>
      <c r="AU31" s="431">
        <v>11</v>
      </c>
      <c r="AV31" s="431">
        <v>12</v>
      </c>
      <c r="AW31" s="431">
        <v>5</v>
      </c>
      <c r="AX31" s="431">
        <v>4</v>
      </c>
      <c r="AY31" s="431">
        <v>5</v>
      </c>
      <c r="AZ31" s="431">
        <v>2</v>
      </c>
      <c r="BA31" s="431">
        <v>8</v>
      </c>
    </row>
    <row r="32" spans="1:53" ht="16.5" customHeight="1">
      <c r="A32" s="433" t="s">
        <v>1624</v>
      </c>
      <c r="B32" s="431">
        <v>323</v>
      </c>
      <c r="C32" s="431">
        <v>3555</v>
      </c>
      <c r="D32" s="431">
        <v>319</v>
      </c>
      <c r="E32" s="431">
        <v>122</v>
      </c>
      <c r="F32" s="431">
        <v>194</v>
      </c>
      <c r="G32" s="431">
        <v>173</v>
      </c>
      <c r="H32" s="431">
        <v>171</v>
      </c>
      <c r="I32" s="431">
        <v>2</v>
      </c>
      <c r="J32" s="431">
        <v>0</v>
      </c>
      <c r="K32" s="431">
        <v>0</v>
      </c>
      <c r="L32" s="431">
        <v>0</v>
      </c>
      <c r="M32" s="431">
        <v>21</v>
      </c>
      <c r="N32" s="431">
        <v>3</v>
      </c>
      <c r="O32" s="432">
        <v>4</v>
      </c>
      <c r="P32" s="431">
        <v>0</v>
      </c>
      <c r="Q32" s="432">
        <v>4</v>
      </c>
      <c r="R32" s="431">
        <v>188</v>
      </c>
      <c r="S32" s="431">
        <v>63</v>
      </c>
      <c r="T32" s="431">
        <v>32</v>
      </c>
      <c r="U32" s="431">
        <v>17</v>
      </c>
      <c r="V32" s="431">
        <v>11</v>
      </c>
      <c r="W32" s="431">
        <v>6</v>
      </c>
      <c r="X32" s="431">
        <v>4</v>
      </c>
      <c r="Y32" s="431">
        <v>1</v>
      </c>
      <c r="Z32" s="431">
        <v>1</v>
      </c>
      <c r="AA32" s="431">
        <v>0</v>
      </c>
      <c r="AB32" s="431">
        <v>0</v>
      </c>
      <c r="AC32" s="431">
        <v>116</v>
      </c>
      <c r="AD32" s="431">
        <v>6</v>
      </c>
      <c r="AE32" s="431">
        <v>38</v>
      </c>
      <c r="AF32" s="431">
        <v>16</v>
      </c>
      <c r="AG32" s="431">
        <v>46</v>
      </c>
      <c r="AH32" s="431">
        <v>5</v>
      </c>
      <c r="AI32" s="431">
        <v>2</v>
      </c>
      <c r="AJ32" s="431">
        <v>1</v>
      </c>
      <c r="AK32" s="431">
        <v>1</v>
      </c>
      <c r="AL32" s="431">
        <v>0</v>
      </c>
      <c r="AM32" s="431">
        <v>0</v>
      </c>
      <c r="AN32" s="431">
        <v>157</v>
      </c>
      <c r="AO32" s="431">
        <v>49</v>
      </c>
      <c r="AP32" s="431">
        <v>33</v>
      </c>
      <c r="AQ32" s="431">
        <v>4</v>
      </c>
      <c r="AR32" s="431">
        <v>10</v>
      </c>
      <c r="AS32" s="431">
        <v>7</v>
      </c>
      <c r="AT32" s="431">
        <v>11</v>
      </c>
      <c r="AU32" s="431">
        <v>6</v>
      </c>
      <c r="AV32" s="431">
        <v>11</v>
      </c>
      <c r="AW32" s="431">
        <v>7</v>
      </c>
      <c r="AX32" s="431">
        <v>5</v>
      </c>
      <c r="AY32" s="431">
        <v>9</v>
      </c>
      <c r="AZ32" s="431">
        <v>5</v>
      </c>
      <c r="BA32" s="431">
        <v>5</v>
      </c>
    </row>
    <row r="33" spans="1:53" ht="16.5" customHeight="1">
      <c r="A33" s="433" t="s">
        <v>1623</v>
      </c>
      <c r="B33" s="431">
        <v>240</v>
      </c>
      <c r="C33" s="431">
        <v>1759</v>
      </c>
      <c r="D33" s="431">
        <v>238</v>
      </c>
      <c r="E33" s="431">
        <v>101</v>
      </c>
      <c r="F33" s="431">
        <v>137</v>
      </c>
      <c r="G33" s="431">
        <v>133</v>
      </c>
      <c r="H33" s="431">
        <v>131</v>
      </c>
      <c r="I33" s="431">
        <v>1</v>
      </c>
      <c r="J33" s="431">
        <v>0</v>
      </c>
      <c r="K33" s="431">
        <v>0</v>
      </c>
      <c r="L33" s="431">
        <v>1</v>
      </c>
      <c r="M33" s="431">
        <v>4</v>
      </c>
      <c r="N33" s="431">
        <v>0</v>
      </c>
      <c r="O33" s="432">
        <v>2</v>
      </c>
      <c r="P33" s="431">
        <v>0</v>
      </c>
      <c r="Q33" s="432">
        <v>2</v>
      </c>
      <c r="R33" s="431">
        <v>169</v>
      </c>
      <c r="S33" s="431">
        <v>30</v>
      </c>
      <c r="T33" s="431">
        <v>22</v>
      </c>
      <c r="U33" s="431">
        <v>8</v>
      </c>
      <c r="V33" s="431">
        <v>2</v>
      </c>
      <c r="W33" s="431">
        <v>5</v>
      </c>
      <c r="X33" s="431">
        <v>3</v>
      </c>
      <c r="Y33" s="431">
        <v>0</v>
      </c>
      <c r="Z33" s="431">
        <v>0</v>
      </c>
      <c r="AA33" s="431">
        <v>0</v>
      </c>
      <c r="AB33" s="431">
        <v>1</v>
      </c>
      <c r="AC33" s="431">
        <v>106</v>
      </c>
      <c r="AD33" s="431">
        <v>3</v>
      </c>
      <c r="AE33" s="431">
        <v>46</v>
      </c>
      <c r="AF33" s="431">
        <v>7</v>
      </c>
      <c r="AG33" s="431">
        <v>44</v>
      </c>
      <c r="AH33" s="431">
        <v>5</v>
      </c>
      <c r="AI33" s="431">
        <v>1</v>
      </c>
      <c r="AJ33" s="431">
        <v>0</v>
      </c>
      <c r="AK33" s="431">
        <v>0</v>
      </c>
      <c r="AL33" s="431">
        <v>0</v>
      </c>
      <c r="AM33" s="431">
        <v>0</v>
      </c>
      <c r="AN33" s="431">
        <v>111</v>
      </c>
      <c r="AO33" s="431">
        <v>40</v>
      </c>
      <c r="AP33" s="431">
        <v>29</v>
      </c>
      <c r="AQ33" s="431">
        <v>7</v>
      </c>
      <c r="AR33" s="431">
        <v>7</v>
      </c>
      <c r="AS33" s="431">
        <v>8</v>
      </c>
      <c r="AT33" s="431">
        <v>12</v>
      </c>
      <c r="AU33" s="431">
        <v>8</v>
      </c>
      <c r="AV33" s="431">
        <v>5</v>
      </c>
      <c r="AW33" s="431">
        <v>4</v>
      </c>
      <c r="AX33" s="431">
        <v>2</v>
      </c>
      <c r="AY33" s="431">
        <v>1</v>
      </c>
      <c r="AZ33" s="431">
        <v>2</v>
      </c>
      <c r="BA33" s="431">
        <v>2</v>
      </c>
    </row>
    <row r="34" spans="1:53" ht="16.5" customHeight="1">
      <c r="A34" s="433" t="s">
        <v>1622</v>
      </c>
      <c r="B34" s="431">
        <v>313</v>
      </c>
      <c r="C34" s="431">
        <v>2969</v>
      </c>
      <c r="D34" s="431">
        <v>309</v>
      </c>
      <c r="E34" s="431">
        <v>133</v>
      </c>
      <c r="F34" s="431">
        <v>176</v>
      </c>
      <c r="G34" s="431">
        <v>165</v>
      </c>
      <c r="H34" s="431">
        <v>163</v>
      </c>
      <c r="I34" s="431">
        <v>0</v>
      </c>
      <c r="J34" s="431">
        <v>2</v>
      </c>
      <c r="K34" s="431">
        <v>0</v>
      </c>
      <c r="L34" s="431">
        <v>0</v>
      </c>
      <c r="M34" s="431">
        <v>11</v>
      </c>
      <c r="N34" s="431">
        <v>0</v>
      </c>
      <c r="O34" s="432">
        <v>4</v>
      </c>
      <c r="P34" s="431">
        <v>0</v>
      </c>
      <c r="Q34" s="432">
        <v>4</v>
      </c>
      <c r="R34" s="431">
        <v>212</v>
      </c>
      <c r="S34" s="431">
        <v>44</v>
      </c>
      <c r="T34" s="431">
        <v>25</v>
      </c>
      <c r="U34" s="431">
        <v>12</v>
      </c>
      <c r="V34" s="431">
        <v>12</v>
      </c>
      <c r="W34" s="431">
        <v>4</v>
      </c>
      <c r="X34" s="431">
        <v>1</v>
      </c>
      <c r="Y34" s="431">
        <v>1</v>
      </c>
      <c r="Z34" s="431">
        <v>1</v>
      </c>
      <c r="AA34" s="431">
        <v>0</v>
      </c>
      <c r="AB34" s="431">
        <v>1</v>
      </c>
      <c r="AC34" s="431">
        <v>139</v>
      </c>
      <c r="AD34" s="431">
        <v>2</v>
      </c>
      <c r="AE34" s="431">
        <v>41</v>
      </c>
      <c r="AF34" s="431">
        <v>13</v>
      </c>
      <c r="AG34" s="431">
        <v>71</v>
      </c>
      <c r="AH34" s="431">
        <v>5</v>
      </c>
      <c r="AI34" s="431">
        <v>4</v>
      </c>
      <c r="AJ34" s="431">
        <v>2</v>
      </c>
      <c r="AK34" s="431">
        <v>0</v>
      </c>
      <c r="AL34" s="431">
        <v>0</v>
      </c>
      <c r="AM34" s="431">
        <v>0</v>
      </c>
      <c r="AN34" s="431">
        <v>139</v>
      </c>
      <c r="AO34" s="431">
        <v>53</v>
      </c>
      <c r="AP34" s="431">
        <v>39</v>
      </c>
      <c r="AQ34" s="431">
        <v>6</v>
      </c>
      <c r="AR34" s="431">
        <v>8</v>
      </c>
      <c r="AS34" s="431">
        <v>7</v>
      </c>
      <c r="AT34" s="431">
        <v>7</v>
      </c>
      <c r="AU34" s="431">
        <v>13</v>
      </c>
      <c r="AV34" s="431">
        <v>6</v>
      </c>
      <c r="AW34" s="431">
        <v>8</v>
      </c>
      <c r="AX34" s="431">
        <v>6</v>
      </c>
      <c r="AY34" s="431">
        <v>7</v>
      </c>
      <c r="AZ34" s="431">
        <v>2</v>
      </c>
      <c r="BA34" s="431">
        <v>8</v>
      </c>
    </row>
    <row r="35" spans="1:53" ht="16.5" customHeight="1">
      <c r="A35" s="433" t="s">
        <v>1621</v>
      </c>
      <c r="B35" s="431">
        <v>252</v>
      </c>
      <c r="C35" s="431">
        <v>2620</v>
      </c>
      <c r="D35" s="431">
        <v>251</v>
      </c>
      <c r="E35" s="431">
        <v>79</v>
      </c>
      <c r="F35" s="431">
        <v>172</v>
      </c>
      <c r="G35" s="431">
        <v>163</v>
      </c>
      <c r="H35" s="431">
        <v>161</v>
      </c>
      <c r="I35" s="431">
        <v>1</v>
      </c>
      <c r="J35" s="431">
        <v>1</v>
      </c>
      <c r="K35" s="431">
        <v>0</v>
      </c>
      <c r="L35" s="431">
        <v>0</v>
      </c>
      <c r="M35" s="431">
        <v>9</v>
      </c>
      <c r="N35" s="431">
        <v>0</v>
      </c>
      <c r="O35" s="432">
        <v>1</v>
      </c>
      <c r="P35" s="431">
        <v>0</v>
      </c>
      <c r="Q35" s="432">
        <v>1</v>
      </c>
      <c r="R35" s="431">
        <v>161</v>
      </c>
      <c r="S35" s="431">
        <v>39</v>
      </c>
      <c r="T35" s="431">
        <v>24</v>
      </c>
      <c r="U35" s="431">
        <v>9</v>
      </c>
      <c r="V35" s="431">
        <v>6</v>
      </c>
      <c r="W35" s="431">
        <v>9</v>
      </c>
      <c r="X35" s="431">
        <v>0</v>
      </c>
      <c r="Y35" s="431">
        <v>3</v>
      </c>
      <c r="Z35" s="431">
        <v>0</v>
      </c>
      <c r="AA35" s="431">
        <v>0</v>
      </c>
      <c r="AB35" s="431">
        <v>1</v>
      </c>
      <c r="AC35" s="431">
        <v>139</v>
      </c>
      <c r="AD35" s="431">
        <v>3</v>
      </c>
      <c r="AE35" s="431">
        <v>53</v>
      </c>
      <c r="AF35" s="431">
        <v>11</v>
      </c>
      <c r="AG35" s="431">
        <v>59</v>
      </c>
      <c r="AH35" s="431">
        <v>3</v>
      </c>
      <c r="AI35" s="431">
        <v>4</v>
      </c>
      <c r="AJ35" s="431">
        <v>3</v>
      </c>
      <c r="AK35" s="431">
        <v>1</v>
      </c>
      <c r="AL35" s="431">
        <v>0</v>
      </c>
      <c r="AM35" s="431">
        <v>0</v>
      </c>
      <c r="AN35" s="431">
        <v>106</v>
      </c>
      <c r="AO35" s="431">
        <v>45</v>
      </c>
      <c r="AP35" s="431">
        <v>24</v>
      </c>
      <c r="AQ35" s="431">
        <v>8</v>
      </c>
      <c r="AR35" s="431">
        <v>5</v>
      </c>
      <c r="AS35" s="431">
        <v>8</v>
      </c>
      <c r="AT35" s="431">
        <v>9</v>
      </c>
      <c r="AU35" s="431">
        <v>6</v>
      </c>
      <c r="AV35" s="431">
        <v>9</v>
      </c>
      <c r="AW35" s="431">
        <v>9</v>
      </c>
      <c r="AX35" s="431">
        <v>5</v>
      </c>
      <c r="AY35" s="431">
        <v>9</v>
      </c>
      <c r="AZ35" s="431">
        <v>3</v>
      </c>
      <c r="BA35" s="431">
        <v>5</v>
      </c>
    </row>
    <row r="36" spans="1:53" ht="16.5" customHeight="1">
      <c r="A36" s="436" t="s">
        <v>1620</v>
      </c>
      <c r="B36" s="434">
        <v>1271</v>
      </c>
      <c r="C36" s="434">
        <v>10307</v>
      </c>
      <c r="D36" s="434">
        <v>1266</v>
      </c>
      <c r="E36" s="434">
        <v>455</v>
      </c>
      <c r="F36" s="434">
        <v>810</v>
      </c>
      <c r="G36" s="434">
        <v>758</v>
      </c>
      <c r="H36" s="434">
        <v>749</v>
      </c>
      <c r="I36" s="434">
        <v>9</v>
      </c>
      <c r="J36" s="434">
        <v>0</v>
      </c>
      <c r="K36" s="434">
        <v>0</v>
      </c>
      <c r="L36" s="434">
        <v>0</v>
      </c>
      <c r="M36" s="434">
        <v>52</v>
      </c>
      <c r="N36" s="434">
        <v>1</v>
      </c>
      <c r="O36" s="435">
        <v>5</v>
      </c>
      <c r="P36" s="434">
        <v>0</v>
      </c>
      <c r="Q36" s="435">
        <v>5</v>
      </c>
      <c r="R36" s="434">
        <v>783</v>
      </c>
      <c r="S36" s="434">
        <v>260</v>
      </c>
      <c r="T36" s="434">
        <v>127</v>
      </c>
      <c r="U36" s="434">
        <v>38</v>
      </c>
      <c r="V36" s="434">
        <v>26</v>
      </c>
      <c r="W36" s="434">
        <v>19</v>
      </c>
      <c r="X36" s="434">
        <v>11</v>
      </c>
      <c r="Y36" s="434">
        <v>1</v>
      </c>
      <c r="Z36" s="434">
        <v>1</v>
      </c>
      <c r="AA36" s="434">
        <v>0</v>
      </c>
      <c r="AB36" s="434">
        <v>5</v>
      </c>
      <c r="AC36" s="438">
        <v>557</v>
      </c>
      <c r="AD36" s="438">
        <v>18</v>
      </c>
      <c r="AE36" s="438">
        <v>201</v>
      </c>
      <c r="AF36" s="438">
        <v>38</v>
      </c>
      <c r="AG36" s="438">
        <v>243</v>
      </c>
      <c r="AH36" s="438">
        <v>24</v>
      </c>
      <c r="AI36" s="438">
        <v>18</v>
      </c>
      <c r="AJ36" s="438">
        <v>9</v>
      </c>
      <c r="AK36" s="438">
        <v>1</v>
      </c>
      <c r="AL36" s="438">
        <v>1</v>
      </c>
      <c r="AM36" s="434">
        <v>0</v>
      </c>
      <c r="AN36" s="434">
        <v>466</v>
      </c>
      <c r="AO36" s="434">
        <v>253</v>
      </c>
      <c r="AP36" s="434">
        <v>166</v>
      </c>
      <c r="AQ36" s="434">
        <v>33</v>
      </c>
      <c r="AR36" s="434">
        <v>33</v>
      </c>
      <c r="AS36" s="434">
        <v>38</v>
      </c>
      <c r="AT36" s="434">
        <v>43</v>
      </c>
      <c r="AU36" s="434">
        <v>37</v>
      </c>
      <c r="AV36" s="434">
        <v>52</v>
      </c>
      <c r="AW36" s="434">
        <v>41</v>
      </c>
      <c r="AX36" s="434">
        <v>28</v>
      </c>
      <c r="AY36" s="434">
        <v>31</v>
      </c>
      <c r="AZ36" s="434">
        <v>19</v>
      </c>
      <c r="BA36" s="434">
        <v>26</v>
      </c>
    </row>
    <row r="37" spans="1:53" ht="16.5" customHeight="1">
      <c r="A37" s="433" t="s">
        <v>1619</v>
      </c>
      <c r="B37" s="431">
        <v>437</v>
      </c>
      <c r="C37" s="431">
        <v>2443</v>
      </c>
      <c r="D37" s="431">
        <v>436</v>
      </c>
      <c r="E37" s="431">
        <v>156</v>
      </c>
      <c r="F37" s="431">
        <v>279</v>
      </c>
      <c r="G37" s="431">
        <v>266</v>
      </c>
      <c r="H37" s="431">
        <v>262</v>
      </c>
      <c r="I37" s="431">
        <v>4</v>
      </c>
      <c r="J37" s="431">
        <v>0</v>
      </c>
      <c r="K37" s="431">
        <v>0</v>
      </c>
      <c r="L37" s="431">
        <v>0</v>
      </c>
      <c r="M37" s="431">
        <v>13</v>
      </c>
      <c r="N37" s="431">
        <v>1</v>
      </c>
      <c r="O37" s="432">
        <v>1</v>
      </c>
      <c r="P37" s="431">
        <v>0</v>
      </c>
      <c r="Q37" s="432">
        <v>1</v>
      </c>
      <c r="R37" s="431">
        <v>287</v>
      </c>
      <c r="S37" s="431">
        <v>93</v>
      </c>
      <c r="T37" s="431">
        <v>39</v>
      </c>
      <c r="U37" s="431">
        <v>7</v>
      </c>
      <c r="V37" s="431">
        <v>6</v>
      </c>
      <c r="W37" s="431">
        <v>3</v>
      </c>
      <c r="X37" s="431">
        <v>1</v>
      </c>
      <c r="Y37" s="431">
        <v>0</v>
      </c>
      <c r="Z37" s="431">
        <v>0</v>
      </c>
      <c r="AA37" s="431">
        <v>0</v>
      </c>
      <c r="AB37" s="431">
        <v>1</v>
      </c>
      <c r="AC37" s="431">
        <v>222</v>
      </c>
      <c r="AD37" s="431">
        <v>11</v>
      </c>
      <c r="AE37" s="431">
        <v>82</v>
      </c>
      <c r="AF37" s="431">
        <v>14</v>
      </c>
      <c r="AG37" s="431">
        <v>97</v>
      </c>
      <c r="AH37" s="431">
        <v>7</v>
      </c>
      <c r="AI37" s="431">
        <v>6</v>
      </c>
      <c r="AJ37" s="431">
        <v>4</v>
      </c>
      <c r="AK37" s="431">
        <v>0</v>
      </c>
      <c r="AL37" s="431">
        <v>0</v>
      </c>
      <c r="AM37" s="431">
        <v>0</v>
      </c>
      <c r="AN37" s="431">
        <v>172</v>
      </c>
      <c r="AO37" s="431">
        <v>74</v>
      </c>
      <c r="AP37" s="431">
        <v>61</v>
      </c>
      <c r="AQ37" s="431">
        <v>12</v>
      </c>
      <c r="AR37" s="431">
        <v>14</v>
      </c>
      <c r="AS37" s="431">
        <v>8</v>
      </c>
      <c r="AT37" s="431">
        <v>19</v>
      </c>
      <c r="AU37" s="431">
        <v>11</v>
      </c>
      <c r="AV37" s="431">
        <v>16</v>
      </c>
      <c r="AW37" s="431">
        <v>20</v>
      </c>
      <c r="AX37" s="431">
        <v>7</v>
      </c>
      <c r="AY37" s="431">
        <v>9</v>
      </c>
      <c r="AZ37" s="431">
        <v>7</v>
      </c>
      <c r="BA37" s="431">
        <v>6</v>
      </c>
    </row>
    <row r="38" spans="1:53" ht="16.5" customHeight="1">
      <c r="A38" s="433" t="s">
        <v>1618</v>
      </c>
      <c r="B38" s="431">
        <v>103</v>
      </c>
      <c r="C38" s="431">
        <v>1009</v>
      </c>
      <c r="D38" s="431">
        <v>103</v>
      </c>
      <c r="E38" s="431">
        <v>27</v>
      </c>
      <c r="F38" s="431">
        <v>76</v>
      </c>
      <c r="G38" s="431">
        <v>68</v>
      </c>
      <c r="H38" s="431">
        <v>67</v>
      </c>
      <c r="I38" s="431">
        <v>1</v>
      </c>
      <c r="J38" s="431">
        <v>0</v>
      </c>
      <c r="K38" s="431">
        <v>0</v>
      </c>
      <c r="L38" s="431">
        <v>0</v>
      </c>
      <c r="M38" s="431">
        <v>8</v>
      </c>
      <c r="N38" s="431">
        <v>0</v>
      </c>
      <c r="O38" s="431">
        <v>0</v>
      </c>
      <c r="P38" s="431">
        <v>0</v>
      </c>
      <c r="Q38" s="431">
        <v>0</v>
      </c>
      <c r="R38" s="431">
        <v>57</v>
      </c>
      <c r="S38" s="431">
        <v>29</v>
      </c>
      <c r="T38" s="431">
        <v>8</v>
      </c>
      <c r="U38" s="431">
        <v>6</v>
      </c>
      <c r="V38" s="431">
        <v>0</v>
      </c>
      <c r="W38" s="431">
        <v>1</v>
      </c>
      <c r="X38" s="431">
        <v>1</v>
      </c>
      <c r="Y38" s="431">
        <v>1</v>
      </c>
      <c r="Z38" s="431">
        <v>0</v>
      </c>
      <c r="AA38" s="431">
        <v>0</v>
      </c>
      <c r="AB38" s="431">
        <v>0</v>
      </c>
      <c r="AC38" s="431">
        <v>59</v>
      </c>
      <c r="AD38" s="431">
        <v>1</v>
      </c>
      <c r="AE38" s="431">
        <v>18</v>
      </c>
      <c r="AF38" s="431">
        <v>6</v>
      </c>
      <c r="AG38" s="431">
        <v>21</v>
      </c>
      <c r="AH38" s="431">
        <v>5</v>
      </c>
      <c r="AI38" s="431">
        <v>4</v>
      </c>
      <c r="AJ38" s="431">
        <v>3</v>
      </c>
      <c r="AK38" s="431">
        <v>0</v>
      </c>
      <c r="AL38" s="431">
        <v>1</v>
      </c>
      <c r="AM38" s="431">
        <v>0</v>
      </c>
      <c r="AN38" s="431">
        <v>38</v>
      </c>
      <c r="AO38" s="431">
        <v>28</v>
      </c>
      <c r="AP38" s="431">
        <v>11</v>
      </c>
      <c r="AQ38" s="431">
        <v>2</v>
      </c>
      <c r="AR38" s="431">
        <v>3</v>
      </c>
      <c r="AS38" s="431">
        <v>2</v>
      </c>
      <c r="AT38" s="431">
        <v>3</v>
      </c>
      <c r="AU38" s="431">
        <v>4</v>
      </c>
      <c r="AV38" s="431">
        <v>4</v>
      </c>
      <c r="AW38" s="431">
        <v>2</v>
      </c>
      <c r="AX38" s="431">
        <v>1</v>
      </c>
      <c r="AY38" s="431">
        <v>3</v>
      </c>
      <c r="AZ38" s="431">
        <v>1</v>
      </c>
      <c r="BA38" s="431">
        <v>1</v>
      </c>
    </row>
    <row r="39" spans="1:53" ht="16.5" customHeight="1">
      <c r="A39" s="433" t="s">
        <v>1617</v>
      </c>
      <c r="B39" s="431">
        <v>251</v>
      </c>
      <c r="C39" s="431">
        <v>2838</v>
      </c>
      <c r="D39" s="431">
        <v>251</v>
      </c>
      <c r="E39" s="431">
        <v>86</v>
      </c>
      <c r="F39" s="431">
        <v>165</v>
      </c>
      <c r="G39" s="431">
        <v>151</v>
      </c>
      <c r="H39" s="431">
        <v>150</v>
      </c>
      <c r="I39" s="431">
        <v>1</v>
      </c>
      <c r="J39" s="431">
        <v>0</v>
      </c>
      <c r="K39" s="431">
        <v>0</v>
      </c>
      <c r="L39" s="431">
        <v>0</v>
      </c>
      <c r="M39" s="431">
        <v>14</v>
      </c>
      <c r="N39" s="431">
        <v>0</v>
      </c>
      <c r="O39" s="431">
        <v>0</v>
      </c>
      <c r="P39" s="431">
        <v>0</v>
      </c>
      <c r="Q39" s="431">
        <v>0</v>
      </c>
      <c r="R39" s="431">
        <v>153</v>
      </c>
      <c r="S39" s="431">
        <v>43</v>
      </c>
      <c r="T39" s="431">
        <v>27</v>
      </c>
      <c r="U39" s="431">
        <v>9</v>
      </c>
      <c r="V39" s="431">
        <v>9</v>
      </c>
      <c r="W39" s="431">
        <v>3</v>
      </c>
      <c r="X39" s="431">
        <v>5</v>
      </c>
      <c r="Y39" s="431">
        <v>0</v>
      </c>
      <c r="Z39" s="431">
        <v>1</v>
      </c>
      <c r="AA39" s="431">
        <v>0</v>
      </c>
      <c r="AB39" s="431">
        <v>1</v>
      </c>
      <c r="AC39" s="431">
        <v>106</v>
      </c>
      <c r="AD39" s="431">
        <v>1</v>
      </c>
      <c r="AE39" s="431">
        <v>34</v>
      </c>
      <c r="AF39" s="431">
        <v>9</v>
      </c>
      <c r="AG39" s="431">
        <v>50</v>
      </c>
      <c r="AH39" s="431">
        <v>5</v>
      </c>
      <c r="AI39" s="431">
        <v>5</v>
      </c>
      <c r="AJ39" s="431">
        <v>1</v>
      </c>
      <c r="AK39" s="431">
        <v>0</v>
      </c>
      <c r="AL39" s="431">
        <v>0</v>
      </c>
      <c r="AM39" s="431">
        <v>0</v>
      </c>
      <c r="AN39" s="431">
        <v>86</v>
      </c>
      <c r="AO39" s="431">
        <v>60</v>
      </c>
      <c r="AP39" s="431">
        <v>36</v>
      </c>
      <c r="AQ39" s="431">
        <v>4</v>
      </c>
      <c r="AR39" s="431">
        <v>8</v>
      </c>
      <c r="AS39" s="431">
        <v>9</v>
      </c>
      <c r="AT39" s="431">
        <v>7</v>
      </c>
      <c r="AU39" s="431">
        <v>5</v>
      </c>
      <c r="AV39" s="431">
        <v>13</v>
      </c>
      <c r="AW39" s="431">
        <v>3</v>
      </c>
      <c r="AX39" s="431">
        <v>2</v>
      </c>
      <c r="AY39" s="431">
        <v>6</v>
      </c>
      <c r="AZ39" s="431">
        <v>4</v>
      </c>
      <c r="BA39" s="431">
        <v>8</v>
      </c>
    </row>
    <row r="40" spans="1:53" ht="16.5" customHeight="1">
      <c r="A40" s="433" t="s">
        <v>1616</v>
      </c>
      <c r="B40" s="431">
        <v>316</v>
      </c>
      <c r="C40" s="431">
        <v>2691</v>
      </c>
      <c r="D40" s="431">
        <v>315</v>
      </c>
      <c r="E40" s="431">
        <v>117</v>
      </c>
      <c r="F40" s="431">
        <v>198</v>
      </c>
      <c r="G40" s="431">
        <v>185</v>
      </c>
      <c r="H40" s="431">
        <v>183</v>
      </c>
      <c r="I40" s="431">
        <v>2</v>
      </c>
      <c r="J40" s="431">
        <v>0</v>
      </c>
      <c r="K40" s="431">
        <v>0</v>
      </c>
      <c r="L40" s="431">
        <v>0</v>
      </c>
      <c r="M40" s="431">
        <v>13</v>
      </c>
      <c r="N40" s="431">
        <v>0</v>
      </c>
      <c r="O40" s="432">
        <v>1</v>
      </c>
      <c r="P40" s="431">
        <v>0</v>
      </c>
      <c r="Q40" s="432">
        <v>1</v>
      </c>
      <c r="R40" s="431">
        <v>185</v>
      </c>
      <c r="S40" s="431">
        <v>61</v>
      </c>
      <c r="T40" s="431">
        <v>39</v>
      </c>
      <c r="U40" s="431">
        <v>11</v>
      </c>
      <c r="V40" s="431">
        <v>9</v>
      </c>
      <c r="W40" s="431">
        <v>8</v>
      </c>
      <c r="X40" s="431">
        <v>2</v>
      </c>
      <c r="Y40" s="431">
        <v>0</v>
      </c>
      <c r="Z40" s="431">
        <v>0</v>
      </c>
      <c r="AA40" s="431">
        <v>0</v>
      </c>
      <c r="AB40" s="431">
        <v>1</v>
      </c>
      <c r="AC40" s="431">
        <v>117</v>
      </c>
      <c r="AD40" s="431">
        <v>5</v>
      </c>
      <c r="AE40" s="431">
        <v>51</v>
      </c>
      <c r="AF40" s="431">
        <v>6</v>
      </c>
      <c r="AG40" s="431">
        <v>47</v>
      </c>
      <c r="AH40" s="431">
        <v>4</v>
      </c>
      <c r="AI40" s="431">
        <v>1</v>
      </c>
      <c r="AJ40" s="431">
        <v>1</v>
      </c>
      <c r="AK40" s="431">
        <v>0</v>
      </c>
      <c r="AL40" s="431">
        <v>0</v>
      </c>
      <c r="AM40" s="431">
        <v>0</v>
      </c>
      <c r="AN40" s="431">
        <v>104</v>
      </c>
      <c r="AO40" s="431">
        <v>66</v>
      </c>
      <c r="AP40" s="431">
        <v>35</v>
      </c>
      <c r="AQ40" s="431">
        <v>15</v>
      </c>
      <c r="AR40" s="431">
        <v>6</v>
      </c>
      <c r="AS40" s="431">
        <v>11</v>
      </c>
      <c r="AT40" s="431">
        <v>9</v>
      </c>
      <c r="AU40" s="431">
        <v>12</v>
      </c>
      <c r="AV40" s="431">
        <v>9</v>
      </c>
      <c r="AW40" s="431">
        <v>12</v>
      </c>
      <c r="AX40" s="431">
        <v>11</v>
      </c>
      <c r="AY40" s="431">
        <v>11</v>
      </c>
      <c r="AZ40" s="431">
        <v>6</v>
      </c>
      <c r="BA40" s="431">
        <v>8</v>
      </c>
    </row>
    <row r="41" spans="1:53" ht="16.5" customHeight="1">
      <c r="A41" s="433" t="s">
        <v>1615</v>
      </c>
      <c r="B41" s="431">
        <v>164</v>
      </c>
      <c r="C41" s="431">
        <v>1326</v>
      </c>
      <c r="D41" s="431">
        <v>161</v>
      </c>
      <c r="E41" s="431">
        <v>69</v>
      </c>
      <c r="F41" s="431">
        <v>92</v>
      </c>
      <c r="G41" s="431">
        <v>88</v>
      </c>
      <c r="H41" s="431">
        <v>87</v>
      </c>
      <c r="I41" s="431">
        <v>1</v>
      </c>
      <c r="J41" s="431">
        <v>0</v>
      </c>
      <c r="K41" s="431">
        <v>0</v>
      </c>
      <c r="L41" s="431">
        <v>0</v>
      </c>
      <c r="M41" s="431">
        <v>4</v>
      </c>
      <c r="N41" s="431">
        <v>0</v>
      </c>
      <c r="O41" s="432">
        <v>3</v>
      </c>
      <c r="P41" s="431">
        <v>0</v>
      </c>
      <c r="Q41" s="432">
        <v>3</v>
      </c>
      <c r="R41" s="431">
        <v>101</v>
      </c>
      <c r="S41" s="431">
        <v>34</v>
      </c>
      <c r="T41" s="431">
        <v>14</v>
      </c>
      <c r="U41" s="431">
        <v>5</v>
      </c>
      <c r="V41" s="431">
        <v>2</v>
      </c>
      <c r="W41" s="431">
        <v>4</v>
      </c>
      <c r="X41" s="431">
        <v>2</v>
      </c>
      <c r="Y41" s="431">
        <v>0</v>
      </c>
      <c r="Z41" s="431">
        <v>0</v>
      </c>
      <c r="AA41" s="431">
        <v>0</v>
      </c>
      <c r="AB41" s="431">
        <v>2</v>
      </c>
      <c r="AC41" s="431">
        <v>53</v>
      </c>
      <c r="AD41" s="431">
        <v>0</v>
      </c>
      <c r="AE41" s="431">
        <v>16</v>
      </c>
      <c r="AF41" s="431">
        <v>3</v>
      </c>
      <c r="AG41" s="431">
        <v>28</v>
      </c>
      <c r="AH41" s="431">
        <v>3</v>
      </c>
      <c r="AI41" s="431">
        <v>2</v>
      </c>
      <c r="AJ41" s="431">
        <v>0</v>
      </c>
      <c r="AK41" s="431">
        <v>1</v>
      </c>
      <c r="AL41" s="431">
        <v>0</v>
      </c>
      <c r="AM41" s="431">
        <v>0</v>
      </c>
      <c r="AN41" s="431">
        <v>66</v>
      </c>
      <c r="AO41" s="431">
        <v>25</v>
      </c>
      <c r="AP41" s="431">
        <v>23</v>
      </c>
      <c r="AQ41" s="431">
        <v>0</v>
      </c>
      <c r="AR41" s="431">
        <v>2</v>
      </c>
      <c r="AS41" s="431">
        <v>8</v>
      </c>
      <c r="AT41" s="431">
        <v>5</v>
      </c>
      <c r="AU41" s="431">
        <v>5</v>
      </c>
      <c r="AV41" s="431">
        <v>10</v>
      </c>
      <c r="AW41" s="431">
        <v>4</v>
      </c>
      <c r="AX41" s="431">
        <v>7</v>
      </c>
      <c r="AY41" s="431">
        <v>2</v>
      </c>
      <c r="AZ41" s="431">
        <v>1</v>
      </c>
      <c r="BA41" s="431">
        <v>3</v>
      </c>
    </row>
    <row r="42" spans="1:53" ht="16.5" customHeight="1">
      <c r="A42" s="436" t="s">
        <v>1614</v>
      </c>
      <c r="B42" s="434">
        <v>2449</v>
      </c>
      <c r="C42" s="434">
        <v>27888</v>
      </c>
      <c r="D42" s="434">
        <v>2413</v>
      </c>
      <c r="E42" s="434">
        <v>884</v>
      </c>
      <c r="F42" s="434">
        <v>1517</v>
      </c>
      <c r="G42" s="434">
        <v>1419</v>
      </c>
      <c r="H42" s="434">
        <v>1395</v>
      </c>
      <c r="I42" s="434">
        <v>21</v>
      </c>
      <c r="J42" s="434">
        <v>1</v>
      </c>
      <c r="K42" s="434">
        <v>1</v>
      </c>
      <c r="L42" s="434">
        <v>1</v>
      </c>
      <c r="M42" s="434">
        <v>98</v>
      </c>
      <c r="N42" s="434">
        <v>12</v>
      </c>
      <c r="O42" s="435">
        <v>36</v>
      </c>
      <c r="P42" s="435">
        <v>2</v>
      </c>
      <c r="Q42" s="435">
        <v>34</v>
      </c>
      <c r="R42" s="434">
        <v>1428</v>
      </c>
      <c r="S42" s="434">
        <v>494</v>
      </c>
      <c r="T42" s="434">
        <v>276</v>
      </c>
      <c r="U42" s="434">
        <v>94</v>
      </c>
      <c r="V42" s="434">
        <v>74</v>
      </c>
      <c r="W42" s="434">
        <v>45</v>
      </c>
      <c r="X42" s="434">
        <v>10</v>
      </c>
      <c r="Y42" s="434">
        <v>10</v>
      </c>
      <c r="Z42" s="434">
        <v>6</v>
      </c>
      <c r="AA42" s="434">
        <v>4</v>
      </c>
      <c r="AB42" s="434">
        <v>8</v>
      </c>
      <c r="AC42" s="438">
        <v>854</v>
      </c>
      <c r="AD42" s="438">
        <v>32</v>
      </c>
      <c r="AE42" s="438">
        <v>319</v>
      </c>
      <c r="AF42" s="438">
        <v>66</v>
      </c>
      <c r="AG42" s="438">
        <v>348</v>
      </c>
      <c r="AH42" s="438">
        <v>36</v>
      </c>
      <c r="AI42" s="438">
        <v>23</v>
      </c>
      <c r="AJ42" s="438">
        <v>13</v>
      </c>
      <c r="AK42" s="438">
        <v>4</v>
      </c>
      <c r="AL42" s="438">
        <v>3</v>
      </c>
      <c r="AM42" s="438">
        <v>1</v>
      </c>
      <c r="AN42" s="434">
        <v>812</v>
      </c>
      <c r="AO42" s="434">
        <v>448</v>
      </c>
      <c r="AP42" s="434">
        <v>327</v>
      </c>
      <c r="AQ42" s="434">
        <v>73</v>
      </c>
      <c r="AR42" s="434">
        <v>81</v>
      </c>
      <c r="AS42" s="434">
        <v>72</v>
      </c>
      <c r="AT42" s="434">
        <v>107</v>
      </c>
      <c r="AU42" s="434">
        <v>99</v>
      </c>
      <c r="AV42" s="434">
        <v>75</v>
      </c>
      <c r="AW42" s="434">
        <v>86</v>
      </c>
      <c r="AX42" s="434">
        <v>66</v>
      </c>
      <c r="AY42" s="434">
        <v>79</v>
      </c>
      <c r="AZ42" s="434">
        <v>34</v>
      </c>
      <c r="BA42" s="434">
        <v>54</v>
      </c>
    </row>
    <row r="43" spans="1:53" ht="16.5" customHeight="1">
      <c r="A43" s="433" t="s">
        <v>1613</v>
      </c>
      <c r="B43" s="431">
        <v>227</v>
      </c>
      <c r="C43" s="431">
        <v>1552</v>
      </c>
      <c r="D43" s="431">
        <v>220</v>
      </c>
      <c r="E43" s="431">
        <v>114</v>
      </c>
      <c r="F43" s="431">
        <v>106</v>
      </c>
      <c r="G43" s="431">
        <v>97</v>
      </c>
      <c r="H43" s="431">
        <v>96</v>
      </c>
      <c r="I43" s="431">
        <v>1</v>
      </c>
      <c r="J43" s="431">
        <v>0</v>
      </c>
      <c r="K43" s="431">
        <v>0</v>
      </c>
      <c r="L43" s="431">
        <v>0</v>
      </c>
      <c r="M43" s="431">
        <v>9</v>
      </c>
      <c r="N43" s="431">
        <v>0</v>
      </c>
      <c r="O43" s="432">
        <v>7</v>
      </c>
      <c r="P43" s="431">
        <v>0</v>
      </c>
      <c r="Q43" s="432">
        <v>7</v>
      </c>
      <c r="R43" s="431">
        <v>170</v>
      </c>
      <c r="S43" s="431">
        <v>27</v>
      </c>
      <c r="T43" s="431">
        <v>16</v>
      </c>
      <c r="U43" s="431">
        <v>5</v>
      </c>
      <c r="V43" s="431">
        <v>6</v>
      </c>
      <c r="W43" s="431">
        <v>2</v>
      </c>
      <c r="X43" s="431">
        <v>0</v>
      </c>
      <c r="Y43" s="431">
        <v>0</v>
      </c>
      <c r="Z43" s="431">
        <v>1</v>
      </c>
      <c r="AA43" s="431">
        <v>0</v>
      </c>
      <c r="AB43" s="431">
        <v>0</v>
      </c>
      <c r="AC43" s="431">
        <v>86</v>
      </c>
      <c r="AD43" s="431">
        <v>3</v>
      </c>
      <c r="AE43" s="431">
        <v>31</v>
      </c>
      <c r="AF43" s="431">
        <v>4</v>
      </c>
      <c r="AG43" s="431">
        <v>37</v>
      </c>
      <c r="AH43" s="431">
        <v>6</v>
      </c>
      <c r="AI43" s="431">
        <v>3</v>
      </c>
      <c r="AJ43" s="431">
        <v>1</v>
      </c>
      <c r="AK43" s="431">
        <v>1</v>
      </c>
      <c r="AL43" s="431">
        <v>0</v>
      </c>
      <c r="AM43" s="431">
        <v>0</v>
      </c>
      <c r="AN43" s="431">
        <v>114</v>
      </c>
      <c r="AO43" s="431">
        <v>44</v>
      </c>
      <c r="AP43" s="431">
        <v>20</v>
      </c>
      <c r="AQ43" s="431">
        <v>3</v>
      </c>
      <c r="AR43" s="431">
        <v>7</v>
      </c>
      <c r="AS43" s="431">
        <v>3</v>
      </c>
      <c r="AT43" s="431">
        <v>4</v>
      </c>
      <c r="AU43" s="431">
        <v>4</v>
      </c>
      <c r="AV43" s="431">
        <v>6</v>
      </c>
      <c r="AW43" s="431">
        <v>5</v>
      </c>
      <c r="AX43" s="431">
        <v>1</v>
      </c>
      <c r="AY43" s="431">
        <v>4</v>
      </c>
      <c r="AZ43" s="431">
        <v>2</v>
      </c>
      <c r="BA43" s="431">
        <v>3</v>
      </c>
    </row>
    <row r="44" spans="1:53" ht="16.5" customHeight="1">
      <c r="A44" s="433" t="s">
        <v>1612</v>
      </c>
      <c r="B44" s="431">
        <v>332</v>
      </c>
      <c r="C44" s="431">
        <v>4455</v>
      </c>
      <c r="D44" s="431">
        <v>325</v>
      </c>
      <c r="E44" s="431">
        <v>76</v>
      </c>
      <c r="F44" s="431">
        <v>243</v>
      </c>
      <c r="G44" s="431">
        <v>223</v>
      </c>
      <c r="H44" s="431">
        <v>220</v>
      </c>
      <c r="I44" s="431">
        <v>3</v>
      </c>
      <c r="J44" s="431">
        <v>0</v>
      </c>
      <c r="K44" s="431">
        <v>0</v>
      </c>
      <c r="L44" s="431">
        <v>0</v>
      </c>
      <c r="M44" s="431">
        <v>20</v>
      </c>
      <c r="N44" s="431">
        <v>6</v>
      </c>
      <c r="O44" s="432">
        <v>7</v>
      </c>
      <c r="P44" s="432">
        <v>1</v>
      </c>
      <c r="Q44" s="432">
        <v>6</v>
      </c>
      <c r="R44" s="431">
        <v>172</v>
      </c>
      <c r="S44" s="431">
        <v>73</v>
      </c>
      <c r="T44" s="431">
        <v>34</v>
      </c>
      <c r="U44" s="431">
        <v>18</v>
      </c>
      <c r="V44" s="431">
        <v>18</v>
      </c>
      <c r="W44" s="431">
        <v>9</v>
      </c>
      <c r="X44" s="431">
        <v>2</v>
      </c>
      <c r="Y44" s="431">
        <v>3</v>
      </c>
      <c r="Z44" s="431">
        <v>1</v>
      </c>
      <c r="AA44" s="431">
        <v>0</v>
      </c>
      <c r="AB44" s="431">
        <v>2</v>
      </c>
      <c r="AC44" s="431">
        <v>135</v>
      </c>
      <c r="AD44" s="431">
        <v>4</v>
      </c>
      <c r="AE44" s="431">
        <v>44</v>
      </c>
      <c r="AF44" s="431">
        <v>12</v>
      </c>
      <c r="AG44" s="431">
        <v>58</v>
      </c>
      <c r="AH44" s="431">
        <v>5</v>
      </c>
      <c r="AI44" s="431">
        <v>7</v>
      </c>
      <c r="AJ44" s="431">
        <v>1</v>
      </c>
      <c r="AK44" s="431">
        <v>1</v>
      </c>
      <c r="AL44" s="431">
        <v>1</v>
      </c>
      <c r="AM44" s="431">
        <v>0</v>
      </c>
      <c r="AN44" s="431">
        <v>100</v>
      </c>
      <c r="AO44" s="431">
        <v>70</v>
      </c>
      <c r="AP44" s="431">
        <v>37</v>
      </c>
      <c r="AQ44" s="431">
        <v>15</v>
      </c>
      <c r="AR44" s="431">
        <v>16</v>
      </c>
      <c r="AS44" s="431">
        <v>6</v>
      </c>
      <c r="AT44" s="431">
        <v>15</v>
      </c>
      <c r="AU44" s="431">
        <v>17</v>
      </c>
      <c r="AV44" s="431">
        <v>3</v>
      </c>
      <c r="AW44" s="431">
        <v>14</v>
      </c>
      <c r="AX44" s="431">
        <v>11</v>
      </c>
      <c r="AY44" s="431">
        <v>12</v>
      </c>
      <c r="AZ44" s="431">
        <v>4</v>
      </c>
      <c r="BA44" s="431">
        <v>5</v>
      </c>
    </row>
    <row r="45" spans="1:53" ht="16.5" customHeight="1">
      <c r="A45" s="433" t="s">
        <v>1611</v>
      </c>
      <c r="B45" s="431">
        <v>432</v>
      </c>
      <c r="C45" s="431">
        <v>4521</v>
      </c>
      <c r="D45" s="431">
        <v>431</v>
      </c>
      <c r="E45" s="431">
        <v>169</v>
      </c>
      <c r="F45" s="431">
        <v>262</v>
      </c>
      <c r="G45" s="431">
        <v>247</v>
      </c>
      <c r="H45" s="431">
        <v>242</v>
      </c>
      <c r="I45" s="431">
        <v>4</v>
      </c>
      <c r="J45" s="431">
        <v>0</v>
      </c>
      <c r="K45" s="431">
        <v>1</v>
      </c>
      <c r="L45" s="431">
        <v>0</v>
      </c>
      <c r="M45" s="431">
        <v>15</v>
      </c>
      <c r="N45" s="431">
        <v>0</v>
      </c>
      <c r="O45" s="432">
        <v>1</v>
      </c>
      <c r="P45" s="431">
        <v>0</v>
      </c>
      <c r="Q45" s="432">
        <v>1</v>
      </c>
      <c r="R45" s="431">
        <v>250</v>
      </c>
      <c r="S45" s="431">
        <v>96</v>
      </c>
      <c r="T45" s="431">
        <v>51</v>
      </c>
      <c r="U45" s="431">
        <v>11</v>
      </c>
      <c r="V45" s="431">
        <v>9</v>
      </c>
      <c r="W45" s="431">
        <v>9</v>
      </c>
      <c r="X45" s="431">
        <v>0</v>
      </c>
      <c r="Y45" s="431">
        <v>2</v>
      </c>
      <c r="Z45" s="431">
        <v>1</v>
      </c>
      <c r="AA45" s="431">
        <v>1</v>
      </c>
      <c r="AB45" s="431">
        <v>2</v>
      </c>
      <c r="AC45" s="431">
        <v>165</v>
      </c>
      <c r="AD45" s="431">
        <v>8</v>
      </c>
      <c r="AE45" s="431">
        <v>64</v>
      </c>
      <c r="AF45" s="431">
        <v>11</v>
      </c>
      <c r="AG45" s="431">
        <v>64</v>
      </c>
      <c r="AH45" s="431">
        <v>10</v>
      </c>
      <c r="AI45" s="431">
        <v>6</v>
      </c>
      <c r="AJ45" s="431">
        <v>1</v>
      </c>
      <c r="AK45" s="431">
        <v>0</v>
      </c>
      <c r="AL45" s="431">
        <v>0</v>
      </c>
      <c r="AM45" s="431">
        <v>0</v>
      </c>
      <c r="AN45" s="431">
        <v>164</v>
      </c>
      <c r="AO45" s="431">
        <v>71</v>
      </c>
      <c r="AP45" s="431">
        <v>72</v>
      </c>
      <c r="AQ45" s="431">
        <v>10</v>
      </c>
      <c r="AR45" s="431">
        <v>14</v>
      </c>
      <c r="AS45" s="431">
        <v>14</v>
      </c>
      <c r="AT45" s="431">
        <v>10</v>
      </c>
      <c r="AU45" s="431">
        <v>18</v>
      </c>
      <c r="AV45" s="431">
        <v>12</v>
      </c>
      <c r="AW45" s="431">
        <v>13</v>
      </c>
      <c r="AX45" s="431">
        <v>10</v>
      </c>
      <c r="AY45" s="431">
        <v>14</v>
      </c>
      <c r="AZ45" s="431">
        <v>4</v>
      </c>
      <c r="BA45" s="431">
        <v>5</v>
      </c>
    </row>
    <row r="46" spans="1:53" ht="16.5" customHeight="1">
      <c r="A46" s="433" t="s">
        <v>1610</v>
      </c>
      <c r="B46" s="431">
        <v>196</v>
      </c>
      <c r="C46" s="431">
        <v>7067</v>
      </c>
      <c r="D46" s="431">
        <v>183</v>
      </c>
      <c r="E46" s="431">
        <v>29</v>
      </c>
      <c r="F46" s="431">
        <v>150</v>
      </c>
      <c r="G46" s="431">
        <v>130</v>
      </c>
      <c r="H46" s="431">
        <v>128</v>
      </c>
      <c r="I46" s="431">
        <v>1</v>
      </c>
      <c r="J46" s="431">
        <v>1</v>
      </c>
      <c r="K46" s="431">
        <v>0</v>
      </c>
      <c r="L46" s="431">
        <v>0</v>
      </c>
      <c r="M46" s="431">
        <v>20</v>
      </c>
      <c r="N46" s="431">
        <v>4</v>
      </c>
      <c r="O46" s="432">
        <v>13</v>
      </c>
      <c r="P46" s="432">
        <v>1</v>
      </c>
      <c r="Q46" s="432">
        <v>12</v>
      </c>
      <c r="R46" s="431">
        <v>78</v>
      </c>
      <c r="S46" s="431">
        <v>48</v>
      </c>
      <c r="T46" s="431">
        <v>26</v>
      </c>
      <c r="U46" s="431">
        <v>10</v>
      </c>
      <c r="V46" s="431">
        <v>9</v>
      </c>
      <c r="W46" s="431">
        <v>11</v>
      </c>
      <c r="X46" s="431">
        <v>3</v>
      </c>
      <c r="Y46" s="431">
        <v>3</v>
      </c>
      <c r="Z46" s="431">
        <v>2</v>
      </c>
      <c r="AA46" s="431">
        <v>3</v>
      </c>
      <c r="AB46" s="431">
        <v>3</v>
      </c>
      <c r="AC46" s="431">
        <v>75</v>
      </c>
      <c r="AD46" s="431">
        <v>3</v>
      </c>
      <c r="AE46" s="431">
        <v>17</v>
      </c>
      <c r="AF46" s="431">
        <v>5</v>
      </c>
      <c r="AG46" s="431">
        <v>38</v>
      </c>
      <c r="AH46" s="431">
        <v>2</v>
      </c>
      <c r="AI46" s="431">
        <v>1</v>
      </c>
      <c r="AJ46" s="431">
        <v>6</v>
      </c>
      <c r="AK46" s="431">
        <v>1</v>
      </c>
      <c r="AL46" s="431">
        <v>0</v>
      </c>
      <c r="AM46" s="431">
        <v>1</v>
      </c>
      <c r="AN46" s="431">
        <v>44</v>
      </c>
      <c r="AO46" s="431">
        <v>29</v>
      </c>
      <c r="AP46" s="431">
        <v>22</v>
      </c>
      <c r="AQ46" s="431">
        <v>7</v>
      </c>
      <c r="AR46" s="431">
        <v>2</v>
      </c>
      <c r="AS46" s="431">
        <v>6</v>
      </c>
      <c r="AT46" s="431">
        <v>9</v>
      </c>
      <c r="AU46" s="431">
        <v>12</v>
      </c>
      <c r="AV46" s="431">
        <v>10</v>
      </c>
      <c r="AW46" s="431">
        <v>11</v>
      </c>
      <c r="AX46" s="431">
        <v>9</v>
      </c>
      <c r="AY46" s="431">
        <v>11</v>
      </c>
      <c r="AZ46" s="431">
        <v>7</v>
      </c>
      <c r="BA46" s="431">
        <v>4</v>
      </c>
    </row>
    <row r="47" spans="1:53" ht="16.5" customHeight="1">
      <c r="A47" s="433" t="s">
        <v>1609</v>
      </c>
      <c r="B47" s="431">
        <v>1174</v>
      </c>
      <c r="C47" s="431">
        <v>9567</v>
      </c>
      <c r="D47" s="431">
        <v>1171</v>
      </c>
      <c r="E47" s="431">
        <v>466</v>
      </c>
      <c r="F47" s="431">
        <v>703</v>
      </c>
      <c r="G47" s="431">
        <v>671</v>
      </c>
      <c r="H47" s="431">
        <v>659</v>
      </c>
      <c r="I47" s="431">
        <v>11</v>
      </c>
      <c r="J47" s="431">
        <v>0</v>
      </c>
      <c r="K47" s="431">
        <v>0</v>
      </c>
      <c r="L47" s="431">
        <v>1</v>
      </c>
      <c r="M47" s="431">
        <v>32</v>
      </c>
      <c r="N47" s="431">
        <v>2</v>
      </c>
      <c r="O47" s="432">
        <v>3</v>
      </c>
      <c r="P47" s="431">
        <v>0</v>
      </c>
      <c r="Q47" s="432">
        <v>3</v>
      </c>
      <c r="R47" s="431">
        <v>703</v>
      </c>
      <c r="S47" s="431">
        <v>232</v>
      </c>
      <c r="T47" s="431">
        <v>143</v>
      </c>
      <c r="U47" s="431">
        <v>47</v>
      </c>
      <c r="V47" s="431">
        <v>29</v>
      </c>
      <c r="W47" s="431">
        <v>11</v>
      </c>
      <c r="X47" s="431">
        <v>5</v>
      </c>
      <c r="Y47" s="431">
        <v>2</v>
      </c>
      <c r="Z47" s="431">
        <v>1</v>
      </c>
      <c r="AA47" s="431">
        <v>0</v>
      </c>
      <c r="AB47" s="431">
        <v>1</v>
      </c>
      <c r="AC47" s="431">
        <v>349</v>
      </c>
      <c r="AD47" s="431">
        <v>13</v>
      </c>
      <c r="AE47" s="431">
        <v>149</v>
      </c>
      <c r="AF47" s="431">
        <v>29</v>
      </c>
      <c r="AG47" s="431">
        <v>136</v>
      </c>
      <c r="AH47" s="431">
        <v>9</v>
      </c>
      <c r="AI47" s="431">
        <v>4</v>
      </c>
      <c r="AJ47" s="431">
        <v>2</v>
      </c>
      <c r="AK47" s="431">
        <v>1</v>
      </c>
      <c r="AL47" s="431">
        <v>2</v>
      </c>
      <c r="AM47" s="431">
        <v>0</v>
      </c>
      <c r="AN47" s="431">
        <v>359</v>
      </c>
      <c r="AO47" s="431">
        <v>213</v>
      </c>
      <c r="AP47" s="431">
        <v>162</v>
      </c>
      <c r="AQ47" s="431">
        <v>33</v>
      </c>
      <c r="AR47" s="431">
        <v>42</v>
      </c>
      <c r="AS47" s="431">
        <v>43</v>
      </c>
      <c r="AT47" s="431">
        <v>67</v>
      </c>
      <c r="AU47" s="431">
        <v>45</v>
      </c>
      <c r="AV47" s="431">
        <v>44</v>
      </c>
      <c r="AW47" s="431">
        <v>43</v>
      </c>
      <c r="AX47" s="431">
        <v>34</v>
      </c>
      <c r="AY47" s="431">
        <v>34</v>
      </c>
      <c r="AZ47" s="431">
        <v>16</v>
      </c>
      <c r="BA47" s="431">
        <v>36</v>
      </c>
    </row>
    <row r="48" spans="1:53" ht="16.5" customHeight="1">
      <c r="A48" s="433" t="s">
        <v>1608</v>
      </c>
      <c r="B48" s="431">
        <v>88</v>
      </c>
      <c r="C48" s="431">
        <v>726</v>
      </c>
      <c r="D48" s="431">
        <v>83</v>
      </c>
      <c r="E48" s="431">
        <v>30</v>
      </c>
      <c r="F48" s="431">
        <v>53</v>
      </c>
      <c r="G48" s="431">
        <v>51</v>
      </c>
      <c r="H48" s="431">
        <v>50</v>
      </c>
      <c r="I48" s="431">
        <v>1</v>
      </c>
      <c r="J48" s="431">
        <v>0</v>
      </c>
      <c r="K48" s="431">
        <v>0</v>
      </c>
      <c r="L48" s="431">
        <v>0</v>
      </c>
      <c r="M48" s="431">
        <v>2</v>
      </c>
      <c r="N48" s="431">
        <v>0</v>
      </c>
      <c r="O48" s="432">
        <v>5</v>
      </c>
      <c r="P48" s="431">
        <v>0</v>
      </c>
      <c r="Q48" s="432">
        <v>5</v>
      </c>
      <c r="R48" s="431">
        <v>55</v>
      </c>
      <c r="S48" s="431">
        <v>18</v>
      </c>
      <c r="T48" s="431">
        <v>6</v>
      </c>
      <c r="U48" s="431">
        <v>3</v>
      </c>
      <c r="V48" s="431">
        <v>3</v>
      </c>
      <c r="W48" s="431">
        <v>3</v>
      </c>
      <c r="X48" s="431">
        <v>0</v>
      </c>
      <c r="Y48" s="431">
        <v>0</v>
      </c>
      <c r="Z48" s="431">
        <v>0</v>
      </c>
      <c r="AA48" s="431">
        <v>0</v>
      </c>
      <c r="AB48" s="431">
        <v>0</v>
      </c>
      <c r="AC48" s="431">
        <v>44</v>
      </c>
      <c r="AD48" s="431">
        <v>1</v>
      </c>
      <c r="AE48" s="431">
        <v>14</v>
      </c>
      <c r="AF48" s="431">
        <v>5</v>
      </c>
      <c r="AG48" s="431">
        <v>15</v>
      </c>
      <c r="AH48" s="431">
        <v>4</v>
      </c>
      <c r="AI48" s="431">
        <v>2</v>
      </c>
      <c r="AJ48" s="431">
        <v>2</v>
      </c>
      <c r="AK48" s="431">
        <v>0</v>
      </c>
      <c r="AL48" s="431">
        <v>0</v>
      </c>
      <c r="AM48" s="431">
        <v>0</v>
      </c>
      <c r="AN48" s="431">
        <v>31</v>
      </c>
      <c r="AO48" s="431">
        <v>21</v>
      </c>
      <c r="AP48" s="431">
        <v>14</v>
      </c>
      <c r="AQ48" s="431">
        <v>5</v>
      </c>
      <c r="AR48" s="431">
        <v>0</v>
      </c>
      <c r="AS48" s="431">
        <v>0</v>
      </c>
      <c r="AT48" s="431">
        <v>2</v>
      </c>
      <c r="AU48" s="431">
        <v>3</v>
      </c>
      <c r="AV48" s="431">
        <v>0</v>
      </c>
      <c r="AW48" s="431">
        <v>0</v>
      </c>
      <c r="AX48" s="431">
        <v>1</v>
      </c>
      <c r="AY48" s="431">
        <v>4</v>
      </c>
      <c r="AZ48" s="431">
        <v>1</v>
      </c>
      <c r="BA48" s="431">
        <v>1</v>
      </c>
    </row>
    <row r="49" spans="1:53" ht="16.5" customHeight="1">
      <c r="A49" s="436" t="s">
        <v>1607</v>
      </c>
      <c r="B49" s="434">
        <v>689</v>
      </c>
      <c r="C49" s="434">
        <v>4117</v>
      </c>
      <c r="D49" s="434">
        <v>678</v>
      </c>
      <c r="E49" s="434">
        <v>327</v>
      </c>
      <c r="F49" s="434">
        <v>351</v>
      </c>
      <c r="G49" s="434">
        <v>311</v>
      </c>
      <c r="H49" s="434">
        <v>308</v>
      </c>
      <c r="I49" s="434">
        <v>3</v>
      </c>
      <c r="J49" s="434">
        <v>0</v>
      </c>
      <c r="K49" s="434">
        <v>0</v>
      </c>
      <c r="L49" s="434">
        <v>0</v>
      </c>
      <c r="M49" s="434">
        <v>40</v>
      </c>
      <c r="N49" s="434">
        <v>0</v>
      </c>
      <c r="O49" s="435">
        <v>11</v>
      </c>
      <c r="P49" s="434">
        <v>0</v>
      </c>
      <c r="Q49" s="435">
        <v>11</v>
      </c>
      <c r="R49" s="434">
        <v>501</v>
      </c>
      <c r="S49" s="434">
        <v>103</v>
      </c>
      <c r="T49" s="434">
        <v>54</v>
      </c>
      <c r="U49" s="434">
        <v>13</v>
      </c>
      <c r="V49" s="434">
        <v>7</v>
      </c>
      <c r="W49" s="434">
        <v>8</v>
      </c>
      <c r="X49" s="434">
        <v>2</v>
      </c>
      <c r="Y49" s="434">
        <v>1</v>
      </c>
      <c r="Z49" s="434">
        <v>0</v>
      </c>
      <c r="AA49" s="434">
        <v>0</v>
      </c>
      <c r="AB49" s="434">
        <v>0</v>
      </c>
      <c r="AC49" s="438">
        <v>231</v>
      </c>
      <c r="AD49" s="438">
        <v>9</v>
      </c>
      <c r="AE49" s="438">
        <v>84</v>
      </c>
      <c r="AF49" s="438">
        <v>25</v>
      </c>
      <c r="AG49" s="438">
        <v>95</v>
      </c>
      <c r="AH49" s="438">
        <v>12</v>
      </c>
      <c r="AI49" s="438">
        <v>4</v>
      </c>
      <c r="AJ49" s="438">
        <v>1</v>
      </c>
      <c r="AK49" s="434">
        <v>0</v>
      </c>
      <c r="AL49" s="434">
        <v>0</v>
      </c>
      <c r="AM49" s="434">
        <v>0</v>
      </c>
      <c r="AN49" s="434">
        <v>317</v>
      </c>
      <c r="AO49" s="434">
        <v>145</v>
      </c>
      <c r="AP49" s="434">
        <v>57</v>
      </c>
      <c r="AQ49" s="434">
        <v>15</v>
      </c>
      <c r="AR49" s="434">
        <v>10</v>
      </c>
      <c r="AS49" s="434">
        <v>9</v>
      </c>
      <c r="AT49" s="434">
        <v>18</v>
      </c>
      <c r="AU49" s="434">
        <v>19</v>
      </c>
      <c r="AV49" s="434">
        <v>20</v>
      </c>
      <c r="AW49" s="434">
        <v>18</v>
      </c>
      <c r="AX49" s="434">
        <v>10</v>
      </c>
      <c r="AY49" s="434">
        <v>13</v>
      </c>
      <c r="AZ49" s="434">
        <v>16</v>
      </c>
      <c r="BA49" s="434">
        <v>11</v>
      </c>
    </row>
    <row r="50" spans="1:53" ht="16.5" customHeight="1">
      <c r="A50" s="433" t="s">
        <v>1606</v>
      </c>
      <c r="B50" s="431">
        <v>152</v>
      </c>
      <c r="C50" s="431">
        <v>905</v>
      </c>
      <c r="D50" s="431">
        <v>146</v>
      </c>
      <c r="E50" s="431">
        <v>72</v>
      </c>
      <c r="F50" s="431">
        <v>74</v>
      </c>
      <c r="G50" s="431">
        <v>58</v>
      </c>
      <c r="H50" s="431">
        <v>57</v>
      </c>
      <c r="I50" s="431">
        <v>1</v>
      </c>
      <c r="J50" s="431">
        <v>0</v>
      </c>
      <c r="K50" s="431">
        <v>0</v>
      </c>
      <c r="L50" s="431">
        <v>0</v>
      </c>
      <c r="M50" s="431">
        <v>16</v>
      </c>
      <c r="N50" s="431">
        <v>0</v>
      </c>
      <c r="O50" s="432">
        <v>6</v>
      </c>
      <c r="P50" s="431">
        <v>0</v>
      </c>
      <c r="Q50" s="432">
        <v>6</v>
      </c>
      <c r="R50" s="431">
        <v>111</v>
      </c>
      <c r="S50" s="431">
        <v>22</v>
      </c>
      <c r="T50" s="431">
        <v>7</v>
      </c>
      <c r="U50" s="431">
        <v>5</v>
      </c>
      <c r="V50" s="431">
        <v>5</v>
      </c>
      <c r="W50" s="431">
        <v>2</v>
      </c>
      <c r="X50" s="431">
        <v>0</v>
      </c>
      <c r="Y50" s="431">
        <v>0</v>
      </c>
      <c r="Z50" s="431">
        <v>0</v>
      </c>
      <c r="AA50" s="431">
        <v>0</v>
      </c>
      <c r="AB50" s="431">
        <v>0</v>
      </c>
      <c r="AC50" s="431">
        <v>45</v>
      </c>
      <c r="AD50" s="431">
        <v>1</v>
      </c>
      <c r="AE50" s="431">
        <v>12</v>
      </c>
      <c r="AF50" s="431">
        <v>5</v>
      </c>
      <c r="AG50" s="431">
        <v>22</v>
      </c>
      <c r="AH50" s="431">
        <v>5</v>
      </c>
      <c r="AI50" s="431">
        <v>0</v>
      </c>
      <c r="AJ50" s="431">
        <v>0</v>
      </c>
      <c r="AK50" s="431">
        <v>0</v>
      </c>
      <c r="AL50" s="431">
        <v>0</v>
      </c>
      <c r="AM50" s="431">
        <v>0</v>
      </c>
      <c r="AN50" s="431">
        <v>77</v>
      </c>
      <c r="AO50" s="431">
        <v>39</v>
      </c>
      <c r="AP50" s="431">
        <v>10</v>
      </c>
      <c r="AQ50" s="431">
        <v>1</v>
      </c>
      <c r="AR50" s="431">
        <v>2</v>
      </c>
      <c r="AS50" s="431">
        <v>1</v>
      </c>
      <c r="AT50" s="431">
        <v>1</v>
      </c>
      <c r="AU50" s="431">
        <v>4</v>
      </c>
      <c r="AV50" s="431">
        <v>3</v>
      </c>
      <c r="AW50" s="431">
        <v>1</v>
      </c>
      <c r="AX50" s="431">
        <v>3</v>
      </c>
      <c r="AY50" s="431">
        <v>0</v>
      </c>
      <c r="AZ50" s="431">
        <v>2</v>
      </c>
      <c r="BA50" s="431">
        <v>2</v>
      </c>
    </row>
    <row r="51" spans="1:53" ht="16.5" customHeight="1">
      <c r="A51" s="433" t="s">
        <v>1605</v>
      </c>
      <c r="B51" s="431">
        <v>142</v>
      </c>
      <c r="C51" s="431">
        <v>962</v>
      </c>
      <c r="D51" s="431">
        <v>141</v>
      </c>
      <c r="E51" s="431">
        <v>67</v>
      </c>
      <c r="F51" s="431">
        <v>74</v>
      </c>
      <c r="G51" s="431">
        <v>69</v>
      </c>
      <c r="H51" s="431">
        <v>69</v>
      </c>
      <c r="I51" s="431">
        <v>0</v>
      </c>
      <c r="J51" s="431">
        <v>0</v>
      </c>
      <c r="K51" s="431">
        <v>0</v>
      </c>
      <c r="L51" s="431">
        <v>0</v>
      </c>
      <c r="M51" s="431">
        <v>5</v>
      </c>
      <c r="N51" s="431">
        <v>0</v>
      </c>
      <c r="O51" s="432">
        <v>1</v>
      </c>
      <c r="P51" s="431">
        <v>0</v>
      </c>
      <c r="Q51" s="432">
        <v>1</v>
      </c>
      <c r="R51" s="431">
        <v>98</v>
      </c>
      <c r="S51" s="431">
        <v>21</v>
      </c>
      <c r="T51" s="431">
        <v>16</v>
      </c>
      <c r="U51" s="431">
        <v>2</v>
      </c>
      <c r="V51" s="431">
        <v>1</v>
      </c>
      <c r="W51" s="431">
        <v>3</v>
      </c>
      <c r="X51" s="431">
        <v>1</v>
      </c>
      <c r="Y51" s="431">
        <v>0</v>
      </c>
      <c r="Z51" s="431">
        <v>0</v>
      </c>
      <c r="AA51" s="431">
        <v>0</v>
      </c>
      <c r="AB51" s="431">
        <v>0</v>
      </c>
      <c r="AC51" s="431">
        <v>56</v>
      </c>
      <c r="AD51" s="431">
        <v>3</v>
      </c>
      <c r="AE51" s="431">
        <v>23</v>
      </c>
      <c r="AF51" s="431">
        <v>6</v>
      </c>
      <c r="AG51" s="431">
        <v>21</v>
      </c>
      <c r="AH51" s="431">
        <v>3</v>
      </c>
      <c r="AI51" s="431">
        <v>0</v>
      </c>
      <c r="AJ51" s="431">
        <v>0</v>
      </c>
      <c r="AK51" s="431">
        <v>0</v>
      </c>
      <c r="AL51" s="431">
        <v>0</v>
      </c>
      <c r="AM51" s="431">
        <v>0</v>
      </c>
      <c r="AN51" s="431">
        <v>74</v>
      </c>
      <c r="AO51" s="431">
        <v>22</v>
      </c>
      <c r="AP51" s="431">
        <v>9</v>
      </c>
      <c r="AQ51" s="431">
        <v>1</v>
      </c>
      <c r="AR51" s="431">
        <v>3</v>
      </c>
      <c r="AS51" s="431">
        <v>2</v>
      </c>
      <c r="AT51" s="431">
        <v>3</v>
      </c>
      <c r="AU51" s="431">
        <v>3</v>
      </c>
      <c r="AV51" s="431">
        <v>6</v>
      </c>
      <c r="AW51" s="431">
        <v>6</v>
      </c>
      <c r="AX51" s="431">
        <v>1</v>
      </c>
      <c r="AY51" s="431">
        <v>5</v>
      </c>
      <c r="AZ51" s="431">
        <v>3</v>
      </c>
      <c r="BA51" s="431">
        <v>3</v>
      </c>
    </row>
    <row r="52" spans="1:53" ht="16.5" customHeight="1">
      <c r="A52" s="433" t="s">
        <v>1604</v>
      </c>
      <c r="B52" s="431">
        <v>210</v>
      </c>
      <c r="C52" s="431">
        <v>826</v>
      </c>
      <c r="D52" s="431">
        <v>210</v>
      </c>
      <c r="E52" s="431">
        <v>115</v>
      </c>
      <c r="F52" s="431">
        <v>95</v>
      </c>
      <c r="G52" s="431">
        <v>93</v>
      </c>
      <c r="H52" s="431">
        <v>91</v>
      </c>
      <c r="I52" s="431">
        <v>2</v>
      </c>
      <c r="J52" s="431">
        <v>0</v>
      </c>
      <c r="K52" s="431">
        <v>0</v>
      </c>
      <c r="L52" s="431">
        <v>0</v>
      </c>
      <c r="M52" s="431">
        <v>2</v>
      </c>
      <c r="N52" s="431">
        <v>0</v>
      </c>
      <c r="O52" s="431">
        <v>0</v>
      </c>
      <c r="P52" s="431">
        <v>0</v>
      </c>
      <c r="Q52" s="431">
        <v>0</v>
      </c>
      <c r="R52" s="431">
        <v>162</v>
      </c>
      <c r="S52" s="431">
        <v>28</v>
      </c>
      <c r="T52" s="431">
        <v>18</v>
      </c>
      <c r="U52" s="431">
        <v>2</v>
      </c>
      <c r="V52" s="431">
        <v>0</v>
      </c>
      <c r="W52" s="431">
        <v>0</v>
      </c>
      <c r="X52" s="431">
        <v>0</v>
      </c>
      <c r="Y52" s="431">
        <v>0</v>
      </c>
      <c r="Z52" s="431">
        <v>0</v>
      </c>
      <c r="AA52" s="431">
        <v>0</v>
      </c>
      <c r="AB52" s="431">
        <v>0</v>
      </c>
      <c r="AC52" s="431">
        <v>65</v>
      </c>
      <c r="AD52" s="431">
        <v>4</v>
      </c>
      <c r="AE52" s="431">
        <v>25</v>
      </c>
      <c r="AF52" s="431">
        <v>8</v>
      </c>
      <c r="AG52" s="431">
        <v>24</v>
      </c>
      <c r="AH52" s="431">
        <v>0</v>
      </c>
      <c r="AI52" s="431">
        <v>3</v>
      </c>
      <c r="AJ52" s="431">
        <v>0</v>
      </c>
      <c r="AK52" s="431">
        <v>0</v>
      </c>
      <c r="AL52" s="431">
        <v>0</v>
      </c>
      <c r="AM52" s="431">
        <v>0</v>
      </c>
      <c r="AN52" s="431">
        <v>71</v>
      </c>
      <c r="AO52" s="431">
        <v>53</v>
      </c>
      <c r="AP52" s="431">
        <v>20</v>
      </c>
      <c r="AQ52" s="431">
        <v>9</v>
      </c>
      <c r="AR52" s="431">
        <v>4</v>
      </c>
      <c r="AS52" s="431">
        <v>2</v>
      </c>
      <c r="AT52" s="431">
        <v>8</v>
      </c>
      <c r="AU52" s="431">
        <v>7</v>
      </c>
      <c r="AV52" s="431">
        <v>9</v>
      </c>
      <c r="AW52" s="431">
        <v>6</v>
      </c>
      <c r="AX52" s="431">
        <v>6</v>
      </c>
      <c r="AY52" s="431">
        <v>5</v>
      </c>
      <c r="AZ52" s="431">
        <v>7</v>
      </c>
      <c r="BA52" s="431">
        <v>3</v>
      </c>
    </row>
    <row r="53" spans="1:53" ht="16.5" customHeight="1">
      <c r="A53" s="433" t="s">
        <v>1603</v>
      </c>
      <c r="B53" s="431">
        <v>63</v>
      </c>
      <c r="C53" s="431">
        <v>719</v>
      </c>
      <c r="D53" s="431">
        <v>62</v>
      </c>
      <c r="E53" s="431">
        <v>20</v>
      </c>
      <c r="F53" s="431">
        <v>42</v>
      </c>
      <c r="G53" s="431">
        <v>30</v>
      </c>
      <c r="H53" s="431">
        <v>30</v>
      </c>
      <c r="I53" s="431">
        <v>0</v>
      </c>
      <c r="J53" s="431">
        <v>0</v>
      </c>
      <c r="K53" s="431">
        <v>0</v>
      </c>
      <c r="L53" s="431">
        <v>0</v>
      </c>
      <c r="M53" s="431">
        <v>12</v>
      </c>
      <c r="N53" s="431">
        <v>0</v>
      </c>
      <c r="O53" s="432">
        <v>1</v>
      </c>
      <c r="P53" s="431">
        <v>0</v>
      </c>
      <c r="Q53" s="432">
        <v>1</v>
      </c>
      <c r="R53" s="431">
        <v>43</v>
      </c>
      <c r="S53" s="431">
        <v>10</v>
      </c>
      <c r="T53" s="431">
        <v>5</v>
      </c>
      <c r="U53" s="431">
        <v>2</v>
      </c>
      <c r="V53" s="431">
        <v>1</v>
      </c>
      <c r="W53" s="431">
        <v>0</v>
      </c>
      <c r="X53" s="431">
        <v>1</v>
      </c>
      <c r="Y53" s="431">
        <v>1</v>
      </c>
      <c r="Z53" s="431">
        <v>0</v>
      </c>
      <c r="AA53" s="431">
        <v>0</v>
      </c>
      <c r="AB53" s="431">
        <v>0</v>
      </c>
      <c r="AC53" s="431">
        <v>25</v>
      </c>
      <c r="AD53" s="431">
        <v>1</v>
      </c>
      <c r="AE53" s="431">
        <v>8</v>
      </c>
      <c r="AF53" s="431">
        <v>1</v>
      </c>
      <c r="AG53" s="431">
        <v>13</v>
      </c>
      <c r="AH53" s="431">
        <v>1</v>
      </c>
      <c r="AI53" s="431">
        <v>1</v>
      </c>
      <c r="AJ53" s="431">
        <v>0</v>
      </c>
      <c r="AK53" s="431">
        <v>0</v>
      </c>
      <c r="AL53" s="431">
        <v>0</v>
      </c>
      <c r="AM53" s="431">
        <v>0</v>
      </c>
      <c r="AN53" s="431">
        <v>36</v>
      </c>
      <c r="AO53" s="431">
        <v>10</v>
      </c>
      <c r="AP53" s="431">
        <v>4</v>
      </c>
      <c r="AQ53" s="431">
        <v>1</v>
      </c>
      <c r="AR53" s="431">
        <v>0</v>
      </c>
      <c r="AS53" s="431">
        <v>1</v>
      </c>
      <c r="AT53" s="431">
        <v>3</v>
      </c>
      <c r="AU53" s="431">
        <v>2</v>
      </c>
      <c r="AV53" s="431">
        <v>0</v>
      </c>
      <c r="AW53" s="431">
        <v>2</v>
      </c>
      <c r="AX53" s="431">
        <v>0</v>
      </c>
      <c r="AY53" s="431">
        <v>1</v>
      </c>
      <c r="AZ53" s="431">
        <v>1</v>
      </c>
      <c r="BA53" s="431">
        <v>1</v>
      </c>
    </row>
    <row r="54" spans="1:53" ht="16.5" customHeight="1">
      <c r="A54" s="433" t="s">
        <v>1602</v>
      </c>
      <c r="B54" s="431">
        <v>122</v>
      </c>
      <c r="C54" s="431">
        <v>705</v>
      </c>
      <c r="D54" s="431">
        <v>119</v>
      </c>
      <c r="E54" s="431">
        <v>53</v>
      </c>
      <c r="F54" s="431">
        <v>66</v>
      </c>
      <c r="G54" s="431">
        <v>61</v>
      </c>
      <c r="H54" s="431">
        <v>61</v>
      </c>
      <c r="I54" s="431">
        <v>0</v>
      </c>
      <c r="J54" s="431">
        <v>0</v>
      </c>
      <c r="K54" s="431">
        <v>0</v>
      </c>
      <c r="L54" s="431">
        <v>0</v>
      </c>
      <c r="M54" s="431">
        <v>5</v>
      </c>
      <c r="N54" s="431">
        <v>0</v>
      </c>
      <c r="O54" s="432">
        <v>3</v>
      </c>
      <c r="P54" s="431">
        <v>0</v>
      </c>
      <c r="Q54" s="432">
        <v>3</v>
      </c>
      <c r="R54" s="431">
        <v>87</v>
      </c>
      <c r="S54" s="431">
        <v>22</v>
      </c>
      <c r="T54" s="431">
        <v>8</v>
      </c>
      <c r="U54" s="431">
        <v>2</v>
      </c>
      <c r="V54" s="431">
        <v>0</v>
      </c>
      <c r="W54" s="431">
        <v>3</v>
      </c>
      <c r="X54" s="431">
        <v>0</v>
      </c>
      <c r="Y54" s="431">
        <v>0</v>
      </c>
      <c r="Z54" s="431">
        <v>0</v>
      </c>
      <c r="AA54" s="431">
        <v>0</v>
      </c>
      <c r="AB54" s="431">
        <v>0</v>
      </c>
      <c r="AC54" s="431">
        <v>40</v>
      </c>
      <c r="AD54" s="431">
        <v>0</v>
      </c>
      <c r="AE54" s="431">
        <v>16</v>
      </c>
      <c r="AF54" s="431">
        <v>5</v>
      </c>
      <c r="AG54" s="431">
        <v>15</v>
      </c>
      <c r="AH54" s="431">
        <v>3</v>
      </c>
      <c r="AI54" s="431" t="s">
        <v>513</v>
      </c>
      <c r="AJ54" s="431">
        <v>1</v>
      </c>
      <c r="AK54" s="431">
        <v>0</v>
      </c>
      <c r="AL54" s="431">
        <v>0</v>
      </c>
      <c r="AM54" s="431">
        <v>0</v>
      </c>
      <c r="AN54" s="431">
        <v>59</v>
      </c>
      <c r="AO54" s="431">
        <v>21</v>
      </c>
      <c r="AP54" s="431">
        <v>14</v>
      </c>
      <c r="AQ54" s="431">
        <v>3</v>
      </c>
      <c r="AR54" s="431">
        <v>1</v>
      </c>
      <c r="AS54" s="431">
        <v>3</v>
      </c>
      <c r="AT54" s="431">
        <v>3</v>
      </c>
      <c r="AU54" s="431">
        <v>3</v>
      </c>
      <c r="AV54" s="431">
        <v>2</v>
      </c>
      <c r="AW54" s="431">
        <v>3</v>
      </c>
      <c r="AX54" s="431">
        <v>0</v>
      </c>
      <c r="AY54" s="431">
        <v>2</v>
      </c>
      <c r="AZ54" s="431">
        <v>3</v>
      </c>
      <c r="BA54" s="431">
        <v>2</v>
      </c>
    </row>
    <row r="55" spans="1:53" ht="16.5" customHeight="1">
      <c r="A55" s="436" t="s">
        <v>1601</v>
      </c>
      <c r="B55" s="434">
        <v>883</v>
      </c>
      <c r="C55" s="434">
        <v>6334</v>
      </c>
      <c r="D55" s="434">
        <v>870</v>
      </c>
      <c r="E55" s="434">
        <v>332</v>
      </c>
      <c r="F55" s="434">
        <v>533</v>
      </c>
      <c r="G55" s="434">
        <v>502</v>
      </c>
      <c r="H55" s="434">
        <v>491</v>
      </c>
      <c r="I55" s="434">
        <v>4</v>
      </c>
      <c r="J55" s="434">
        <v>1</v>
      </c>
      <c r="K55" s="434">
        <v>6</v>
      </c>
      <c r="L55" s="434">
        <v>0</v>
      </c>
      <c r="M55" s="434">
        <v>31</v>
      </c>
      <c r="N55" s="434">
        <v>5</v>
      </c>
      <c r="O55" s="435">
        <v>13</v>
      </c>
      <c r="P55" s="435">
        <v>2</v>
      </c>
      <c r="Q55" s="435">
        <v>11</v>
      </c>
      <c r="R55" s="434">
        <v>576</v>
      </c>
      <c r="S55" s="434">
        <v>166</v>
      </c>
      <c r="T55" s="434">
        <v>72</v>
      </c>
      <c r="U55" s="434">
        <v>31</v>
      </c>
      <c r="V55" s="434">
        <v>20</v>
      </c>
      <c r="W55" s="434">
        <v>12</v>
      </c>
      <c r="X55" s="434">
        <v>5</v>
      </c>
      <c r="Y55" s="434">
        <v>0</v>
      </c>
      <c r="Z55" s="434">
        <v>0</v>
      </c>
      <c r="AA55" s="434">
        <v>0</v>
      </c>
      <c r="AB55" s="434">
        <v>1</v>
      </c>
      <c r="AC55" s="438">
        <v>362</v>
      </c>
      <c r="AD55" s="438">
        <v>22</v>
      </c>
      <c r="AE55" s="438">
        <v>143</v>
      </c>
      <c r="AF55" s="438">
        <v>33</v>
      </c>
      <c r="AG55" s="438">
        <v>136</v>
      </c>
      <c r="AH55" s="438">
        <v>10</v>
      </c>
      <c r="AI55" s="438">
        <v>12</v>
      </c>
      <c r="AJ55" s="438">
        <v>2</v>
      </c>
      <c r="AK55" s="438">
        <v>1</v>
      </c>
      <c r="AL55" s="438">
        <v>1</v>
      </c>
      <c r="AM55" s="434">
        <v>0</v>
      </c>
      <c r="AN55" s="434">
        <v>347</v>
      </c>
      <c r="AO55" s="434">
        <v>155</v>
      </c>
      <c r="AP55" s="434">
        <v>115</v>
      </c>
      <c r="AQ55" s="434">
        <v>29</v>
      </c>
      <c r="AR55" s="434">
        <v>16</v>
      </c>
      <c r="AS55" s="434">
        <v>29</v>
      </c>
      <c r="AT55" s="434">
        <v>17</v>
      </c>
      <c r="AU55" s="434">
        <v>23</v>
      </c>
      <c r="AV55" s="434">
        <v>28</v>
      </c>
      <c r="AW55" s="434">
        <v>33</v>
      </c>
      <c r="AX55" s="434">
        <v>21</v>
      </c>
      <c r="AY55" s="434">
        <v>22</v>
      </c>
      <c r="AZ55" s="434">
        <v>13</v>
      </c>
      <c r="BA55" s="434">
        <v>22</v>
      </c>
    </row>
    <row r="56" spans="1:53" ht="16.5" customHeight="1">
      <c r="A56" s="433" t="s">
        <v>1600</v>
      </c>
      <c r="B56" s="431">
        <v>348</v>
      </c>
      <c r="C56" s="431">
        <v>2288</v>
      </c>
      <c r="D56" s="431">
        <v>348</v>
      </c>
      <c r="E56" s="431">
        <v>147</v>
      </c>
      <c r="F56" s="431">
        <v>199</v>
      </c>
      <c r="G56" s="431">
        <v>191</v>
      </c>
      <c r="H56" s="431">
        <v>184</v>
      </c>
      <c r="I56" s="431">
        <v>1</v>
      </c>
      <c r="J56" s="431">
        <v>0</v>
      </c>
      <c r="K56" s="431">
        <v>6</v>
      </c>
      <c r="L56" s="431">
        <v>0</v>
      </c>
      <c r="M56" s="431">
        <v>8</v>
      </c>
      <c r="N56" s="431">
        <v>2</v>
      </c>
      <c r="O56" s="431">
        <v>0</v>
      </c>
      <c r="P56" s="431">
        <v>0</v>
      </c>
      <c r="Q56" s="431">
        <v>0</v>
      </c>
      <c r="R56" s="431">
        <v>236</v>
      </c>
      <c r="S56" s="431">
        <v>62</v>
      </c>
      <c r="T56" s="431">
        <v>22</v>
      </c>
      <c r="U56" s="431">
        <v>13</v>
      </c>
      <c r="V56" s="431">
        <v>9</v>
      </c>
      <c r="W56" s="431">
        <v>4</v>
      </c>
      <c r="X56" s="431">
        <v>1</v>
      </c>
      <c r="Y56" s="431">
        <v>0</v>
      </c>
      <c r="Z56" s="431">
        <v>0</v>
      </c>
      <c r="AA56" s="431">
        <v>0</v>
      </c>
      <c r="AB56" s="431">
        <v>1</v>
      </c>
      <c r="AC56" s="431">
        <v>130</v>
      </c>
      <c r="AD56" s="431">
        <v>11</v>
      </c>
      <c r="AE56" s="431">
        <v>60</v>
      </c>
      <c r="AF56" s="431">
        <v>5</v>
      </c>
      <c r="AG56" s="431">
        <v>47</v>
      </c>
      <c r="AH56" s="431">
        <v>3</v>
      </c>
      <c r="AI56" s="431">
        <v>3</v>
      </c>
      <c r="AJ56" s="431">
        <v>0</v>
      </c>
      <c r="AK56" s="431">
        <v>0</v>
      </c>
      <c r="AL56" s="431">
        <v>0</v>
      </c>
      <c r="AM56" s="431">
        <v>0</v>
      </c>
      <c r="AN56" s="431">
        <v>137</v>
      </c>
      <c r="AO56" s="431">
        <v>50</v>
      </c>
      <c r="AP56" s="431">
        <v>55</v>
      </c>
      <c r="AQ56" s="431">
        <v>10</v>
      </c>
      <c r="AR56" s="431">
        <v>8</v>
      </c>
      <c r="AS56" s="431">
        <v>14</v>
      </c>
      <c r="AT56" s="431">
        <v>8</v>
      </c>
      <c r="AU56" s="431">
        <v>10</v>
      </c>
      <c r="AV56" s="431">
        <v>11</v>
      </c>
      <c r="AW56" s="431">
        <v>10</v>
      </c>
      <c r="AX56" s="431">
        <v>9</v>
      </c>
      <c r="AY56" s="431">
        <v>11</v>
      </c>
      <c r="AZ56" s="431">
        <v>6</v>
      </c>
      <c r="BA56" s="431">
        <v>9</v>
      </c>
    </row>
    <row r="57" spans="1:53" ht="16.5" customHeight="1">
      <c r="A57" s="433" t="s">
        <v>1599</v>
      </c>
      <c r="B57" s="431">
        <v>257</v>
      </c>
      <c r="C57" s="431">
        <v>2112</v>
      </c>
      <c r="D57" s="431">
        <v>255</v>
      </c>
      <c r="E57" s="431">
        <v>92</v>
      </c>
      <c r="F57" s="431">
        <v>160</v>
      </c>
      <c r="G57" s="431">
        <v>147</v>
      </c>
      <c r="H57" s="431">
        <v>144</v>
      </c>
      <c r="I57" s="431">
        <v>2</v>
      </c>
      <c r="J57" s="431">
        <v>1</v>
      </c>
      <c r="K57" s="431">
        <v>0</v>
      </c>
      <c r="L57" s="431">
        <v>0</v>
      </c>
      <c r="M57" s="431">
        <v>13</v>
      </c>
      <c r="N57" s="431">
        <v>3</v>
      </c>
      <c r="O57" s="432">
        <v>2</v>
      </c>
      <c r="P57" s="431">
        <v>0</v>
      </c>
      <c r="Q57" s="432">
        <v>2</v>
      </c>
      <c r="R57" s="431">
        <v>154</v>
      </c>
      <c r="S57" s="431">
        <v>54</v>
      </c>
      <c r="T57" s="431">
        <v>28</v>
      </c>
      <c r="U57" s="431">
        <v>9</v>
      </c>
      <c r="V57" s="431">
        <v>5</v>
      </c>
      <c r="W57" s="431">
        <v>5</v>
      </c>
      <c r="X57" s="431">
        <v>2</v>
      </c>
      <c r="Y57" s="431">
        <v>0</v>
      </c>
      <c r="Z57" s="431">
        <v>0</v>
      </c>
      <c r="AA57" s="431">
        <v>0</v>
      </c>
      <c r="AB57" s="431">
        <v>0</v>
      </c>
      <c r="AC57" s="431">
        <v>110</v>
      </c>
      <c r="AD57" s="431">
        <v>7</v>
      </c>
      <c r="AE57" s="431">
        <v>29</v>
      </c>
      <c r="AF57" s="431">
        <v>14</v>
      </c>
      <c r="AG57" s="431">
        <v>45</v>
      </c>
      <c r="AH57" s="431">
        <v>5</v>
      </c>
      <c r="AI57" s="431">
        <v>6</v>
      </c>
      <c r="AJ57" s="431">
        <v>2</v>
      </c>
      <c r="AK57" s="431">
        <v>1</v>
      </c>
      <c r="AL57" s="431">
        <v>1</v>
      </c>
      <c r="AM57" s="431">
        <v>0</v>
      </c>
      <c r="AN57" s="431">
        <v>96</v>
      </c>
      <c r="AO57" s="431">
        <v>58</v>
      </c>
      <c r="AP57" s="431">
        <v>30</v>
      </c>
      <c r="AQ57" s="431">
        <v>9</v>
      </c>
      <c r="AR57" s="431">
        <v>4</v>
      </c>
      <c r="AS57" s="431">
        <v>8</v>
      </c>
      <c r="AT57" s="431">
        <v>3</v>
      </c>
      <c r="AU57" s="431">
        <v>6</v>
      </c>
      <c r="AV57" s="431">
        <v>9</v>
      </c>
      <c r="AW57" s="431">
        <v>10</v>
      </c>
      <c r="AX57" s="431">
        <v>7</v>
      </c>
      <c r="AY57" s="431">
        <v>5</v>
      </c>
      <c r="AZ57" s="431">
        <v>4</v>
      </c>
      <c r="BA57" s="431">
        <v>6</v>
      </c>
    </row>
    <row r="58" spans="1:53" ht="16.5" customHeight="1">
      <c r="A58" s="433" t="s">
        <v>1598</v>
      </c>
      <c r="B58" s="431">
        <v>68</v>
      </c>
      <c r="C58" s="431">
        <v>572</v>
      </c>
      <c r="D58" s="431">
        <v>61</v>
      </c>
      <c r="E58" s="431">
        <v>25</v>
      </c>
      <c r="F58" s="431">
        <v>36</v>
      </c>
      <c r="G58" s="431">
        <v>34</v>
      </c>
      <c r="H58" s="431">
        <v>34</v>
      </c>
      <c r="I58" s="431">
        <v>0</v>
      </c>
      <c r="J58" s="431">
        <v>0</v>
      </c>
      <c r="K58" s="431">
        <v>0</v>
      </c>
      <c r="L58" s="431">
        <v>0</v>
      </c>
      <c r="M58" s="431">
        <v>2</v>
      </c>
      <c r="N58" s="431">
        <v>0</v>
      </c>
      <c r="O58" s="432">
        <v>7</v>
      </c>
      <c r="P58" s="432">
        <v>2</v>
      </c>
      <c r="Q58" s="432">
        <v>5</v>
      </c>
      <c r="R58" s="431">
        <v>44</v>
      </c>
      <c r="S58" s="431">
        <v>16</v>
      </c>
      <c r="T58" s="431">
        <v>2</v>
      </c>
      <c r="U58" s="431">
        <v>1</v>
      </c>
      <c r="V58" s="431">
        <v>2</v>
      </c>
      <c r="W58" s="431">
        <v>2</v>
      </c>
      <c r="X58" s="431">
        <v>1</v>
      </c>
      <c r="Y58" s="431">
        <v>0</v>
      </c>
      <c r="Z58" s="431">
        <v>0</v>
      </c>
      <c r="AA58" s="431">
        <v>0</v>
      </c>
      <c r="AB58" s="431">
        <v>0</v>
      </c>
      <c r="AC58" s="431">
        <v>23</v>
      </c>
      <c r="AD58" s="431">
        <v>1</v>
      </c>
      <c r="AE58" s="431">
        <v>9</v>
      </c>
      <c r="AF58" s="431">
        <v>3</v>
      </c>
      <c r="AG58" s="431">
        <v>9</v>
      </c>
      <c r="AH58" s="431">
        <v>0</v>
      </c>
      <c r="AI58" s="431">
        <v>1</v>
      </c>
      <c r="AJ58" s="431">
        <v>0</v>
      </c>
      <c r="AK58" s="431">
        <v>0</v>
      </c>
      <c r="AL58" s="431">
        <v>0</v>
      </c>
      <c r="AM58" s="431">
        <v>0</v>
      </c>
      <c r="AN58" s="431">
        <v>18</v>
      </c>
      <c r="AO58" s="431">
        <v>17</v>
      </c>
      <c r="AP58" s="431">
        <v>11</v>
      </c>
      <c r="AQ58" s="431">
        <v>3</v>
      </c>
      <c r="AR58" s="431">
        <v>0</v>
      </c>
      <c r="AS58" s="431">
        <v>1</v>
      </c>
      <c r="AT58" s="431">
        <v>0</v>
      </c>
      <c r="AU58" s="431">
        <v>1</v>
      </c>
      <c r="AV58" s="431">
        <v>3</v>
      </c>
      <c r="AW58" s="431">
        <v>0</v>
      </c>
      <c r="AX58" s="431">
        <v>0</v>
      </c>
      <c r="AY58" s="431">
        <v>4</v>
      </c>
      <c r="AZ58" s="431">
        <v>2</v>
      </c>
      <c r="BA58" s="431">
        <v>1</v>
      </c>
    </row>
    <row r="59" spans="1:53" ht="16.5" customHeight="1">
      <c r="A59" s="433" t="s">
        <v>1597</v>
      </c>
      <c r="B59" s="431">
        <v>81</v>
      </c>
      <c r="C59" s="431">
        <v>603</v>
      </c>
      <c r="D59" s="431">
        <v>79</v>
      </c>
      <c r="E59" s="431">
        <v>23</v>
      </c>
      <c r="F59" s="431">
        <v>56</v>
      </c>
      <c r="G59" s="431">
        <v>54</v>
      </c>
      <c r="H59" s="431">
        <v>53</v>
      </c>
      <c r="I59" s="431">
        <v>1</v>
      </c>
      <c r="J59" s="431">
        <v>0</v>
      </c>
      <c r="K59" s="431">
        <v>0</v>
      </c>
      <c r="L59" s="431">
        <v>0</v>
      </c>
      <c r="M59" s="431">
        <v>2</v>
      </c>
      <c r="N59" s="431">
        <v>0</v>
      </c>
      <c r="O59" s="432">
        <v>2</v>
      </c>
      <c r="P59" s="431">
        <v>0</v>
      </c>
      <c r="Q59" s="432">
        <v>2</v>
      </c>
      <c r="R59" s="431">
        <v>59</v>
      </c>
      <c r="S59" s="431">
        <v>11</v>
      </c>
      <c r="T59" s="431">
        <v>6</v>
      </c>
      <c r="U59" s="431">
        <v>1</v>
      </c>
      <c r="V59" s="431">
        <v>2</v>
      </c>
      <c r="W59" s="431">
        <v>1</v>
      </c>
      <c r="X59" s="431">
        <v>1</v>
      </c>
      <c r="Y59" s="431">
        <v>0</v>
      </c>
      <c r="Z59" s="431">
        <v>0</v>
      </c>
      <c r="AA59" s="431">
        <v>0</v>
      </c>
      <c r="AB59" s="431">
        <v>0</v>
      </c>
      <c r="AC59" s="431">
        <v>43</v>
      </c>
      <c r="AD59" s="431">
        <v>2</v>
      </c>
      <c r="AE59" s="431">
        <v>16</v>
      </c>
      <c r="AF59" s="431">
        <v>7</v>
      </c>
      <c r="AG59" s="431">
        <v>15</v>
      </c>
      <c r="AH59" s="431">
        <v>1</v>
      </c>
      <c r="AI59" s="431">
        <v>2</v>
      </c>
      <c r="AJ59" s="431">
        <v>0</v>
      </c>
      <c r="AK59" s="431">
        <v>0</v>
      </c>
      <c r="AL59" s="431">
        <v>0</v>
      </c>
      <c r="AM59" s="431">
        <v>0</v>
      </c>
      <c r="AN59" s="431">
        <v>36</v>
      </c>
      <c r="AO59" s="431">
        <v>14</v>
      </c>
      <c r="AP59" s="431">
        <v>6</v>
      </c>
      <c r="AQ59" s="431">
        <v>2</v>
      </c>
      <c r="AR59" s="431">
        <v>2</v>
      </c>
      <c r="AS59" s="431">
        <v>3</v>
      </c>
      <c r="AT59" s="431">
        <v>0</v>
      </c>
      <c r="AU59" s="431">
        <v>3</v>
      </c>
      <c r="AV59" s="431">
        <v>2</v>
      </c>
      <c r="AW59" s="431">
        <v>7</v>
      </c>
      <c r="AX59" s="431">
        <v>1</v>
      </c>
      <c r="AY59" s="431">
        <v>1</v>
      </c>
      <c r="AZ59" s="431">
        <v>0</v>
      </c>
      <c r="BA59" s="431">
        <v>2</v>
      </c>
    </row>
    <row r="60" spans="1:53" ht="16.5" customHeight="1">
      <c r="A60" s="433" t="s">
        <v>1596</v>
      </c>
      <c r="B60" s="431">
        <v>129</v>
      </c>
      <c r="C60" s="431">
        <v>759</v>
      </c>
      <c r="D60" s="431">
        <v>127</v>
      </c>
      <c r="E60" s="431">
        <v>45</v>
      </c>
      <c r="F60" s="431">
        <v>82</v>
      </c>
      <c r="G60" s="431">
        <v>76</v>
      </c>
      <c r="H60" s="431">
        <v>76</v>
      </c>
      <c r="I60" s="431">
        <v>0</v>
      </c>
      <c r="J60" s="431">
        <v>0</v>
      </c>
      <c r="K60" s="431">
        <v>0</v>
      </c>
      <c r="L60" s="431">
        <v>0</v>
      </c>
      <c r="M60" s="431">
        <v>6</v>
      </c>
      <c r="N60" s="431">
        <v>0</v>
      </c>
      <c r="O60" s="432">
        <v>2</v>
      </c>
      <c r="P60" s="431">
        <v>0</v>
      </c>
      <c r="Q60" s="432">
        <v>2</v>
      </c>
      <c r="R60" s="431">
        <v>83</v>
      </c>
      <c r="S60" s="431">
        <v>23</v>
      </c>
      <c r="T60" s="431">
        <v>14</v>
      </c>
      <c r="U60" s="431">
        <v>7</v>
      </c>
      <c r="V60" s="431">
        <v>2</v>
      </c>
      <c r="W60" s="431">
        <v>0</v>
      </c>
      <c r="X60" s="431">
        <v>0</v>
      </c>
      <c r="Y60" s="431">
        <v>0</v>
      </c>
      <c r="Z60" s="431">
        <v>0</v>
      </c>
      <c r="AA60" s="431">
        <v>0</v>
      </c>
      <c r="AB60" s="431">
        <v>0</v>
      </c>
      <c r="AC60" s="431">
        <v>56</v>
      </c>
      <c r="AD60" s="431">
        <v>1</v>
      </c>
      <c r="AE60" s="431">
        <v>29</v>
      </c>
      <c r="AF60" s="431">
        <v>4</v>
      </c>
      <c r="AG60" s="431">
        <v>20</v>
      </c>
      <c r="AH60" s="431">
        <v>1</v>
      </c>
      <c r="AI60" s="431">
        <v>0</v>
      </c>
      <c r="AJ60" s="431">
        <v>0</v>
      </c>
      <c r="AK60" s="431">
        <v>0</v>
      </c>
      <c r="AL60" s="431">
        <v>0</v>
      </c>
      <c r="AM60" s="431">
        <v>0</v>
      </c>
      <c r="AN60" s="431">
        <v>60</v>
      </c>
      <c r="AO60" s="431">
        <v>16</v>
      </c>
      <c r="AP60" s="431">
        <v>13</v>
      </c>
      <c r="AQ60" s="431">
        <v>5</v>
      </c>
      <c r="AR60" s="431">
        <v>2</v>
      </c>
      <c r="AS60" s="431">
        <v>3</v>
      </c>
      <c r="AT60" s="431">
        <v>6</v>
      </c>
      <c r="AU60" s="431">
        <v>3</v>
      </c>
      <c r="AV60" s="431">
        <v>3</v>
      </c>
      <c r="AW60" s="431">
        <v>6</v>
      </c>
      <c r="AX60" s="431">
        <v>4</v>
      </c>
      <c r="AY60" s="431">
        <v>1</v>
      </c>
      <c r="AZ60" s="431">
        <v>1</v>
      </c>
      <c r="BA60" s="431">
        <v>4</v>
      </c>
    </row>
    <row r="61" spans="1:53" s="437" customFormat="1" ht="16.5" customHeight="1">
      <c r="A61" s="436" t="s">
        <v>1595</v>
      </c>
      <c r="B61" s="434">
        <v>544</v>
      </c>
      <c r="C61" s="434">
        <v>2852</v>
      </c>
      <c r="D61" s="434">
        <v>535</v>
      </c>
      <c r="E61" s="434">
        <v>257</v>
      </c>
      <c r="F61" s="434">
        <v>278</v>
      </c>
      <c r="G61" s="434">
        <v>250</v>
      </c>
      <c r="H61" s="434">
        <v>249</v>
      </c>
      <c r="I61" s="434">
        <v>1</v>
      </c>
      <c r="J61" s="435">
        <v>0</v>
      </c>
      <c r="K61" s="435">
        <v>0</v>
      </c>
      <c r="L61" s="435">
        <v>0</v>
      </c>
      <c r="M61" s="435">
        <v>28</v>
      </c>
      <c r="N61" s="435">
        <v>0</v>
      </c>
      <c r="O61" s="435">
        <v>9</v>
      </c>
      <c r="P61" s="435">
        <v>0</v>
      </c>
      <c r="Q61" s="435">
        <v>9</v>
      </c>
      <c r="R61" s="434">
        <v>389</v>
      </c>
      <c r="S61" s="434">
        <v>91</v>
      </c>
      <c r="T61" s="434">
        <v>35</v>
      </c>
      <c r="U61" s="434">
        <v>11</v>
      </c>
      <c r="V61" s="434">
        <v>12</v>
      </c>
      <c r="W61" s="434">
        <v>5</v>
      </c>
      <c r="X61" s="434">
        <v>0</v>
      </c>
      <c r="Y61" s="434">
        <v>0</v>
      </c>
      <c r="Z61" s="434">
        <v>0</v>
      </c>
      <c r="AA61" s="434">
        <v>0</v>
      </c>
      <c r="AB61" s="434">
        <v>1</v>
      </c>
      <c r="AC61" s="434">
        <v>194</v>
      </c>
      <c r="AD61" s="434">
        <v>8</v>
      </c>
      <c r="AE61" s="434">
        <v>89</v>
      </c>
      <c r="AF61" s="434">
        <v>18</v>
      </c>
      <c r="AG61" s="434">
        <v>70</v>
      </c>
      <c r="AH61" s="434">
        <v>5</v>
      </c>
      <c r="AI61" s="434">
        <v>2</v>
      </c>
      <c r="AJ61" s="434">
        <v>1</v>
      </c>
      <c r="AK61" s="434">
        <v>0</v>
      </c>
      <c r="AL61" s="434">
        <v>0</v>
      </c>
      <c r="AM61" s="434">
        <v>0</v>
      </c>
      <c r="AN61" s="434">
        <v>242</v>
      </c>
      <c r="AO61" s="434">
        <v>103</v>
      </c>
      <c r="AP61" s="434">
        <v>56</v>
      </c>
      <c r="AQ61" s="434">
        <v>9</v>
      </c>
      <c r="AR61" s="434">
        <v>8</v>
      </c>
      <c r="AS61" s="434">
        <v>10</v>
      </c>
      <c r="AT61" s="434">
        <v>10</v>
      </c>
      <c r="AU61" s="434">
        <v>15</v>
      </c>
      <c r="AV61" s="434">
        <v>12</v>
      </c>
      <c r="AW61" s="434">
        <v>17</v>
      </c>
      <c r="AX61" s="434">
        <v>13</v>
      </c>
      <c r="AY61" s="434">
        <v>16</v>
      </c>
      <c r="AZ61" s="434">
        <v>12</v>
      </c>
      <c r="BA61" s="434">
        <v>12</v>
      </c>
    </row>
    <row r="62" spans="1:53" ht="16.5" customHeight="1">
      <c r="A62" s="433" t="s">
        <v>1594</v>
      </c>
      <c r="B62" s="431">
        <v>190</v>
      </c>
      <c r="C62" s="431">
        <v>1012</v>
      </c>
      <c r="D62" s="431">
        <v>188</v>
      </c>
      <c r="E62" s="431">
        <v>101</v>
      </c>
      <c r="F62" s="431">
        <v>87</v>
      </c>
      <c r="G62" s="431">
        <v>79</v>
      </c>
      <c r="H62" s="431">
        <v>79</v>
      </c>
      <c r="I62" s="432">
        <v>0</v>
      </c>
      <c r="J62" s="432">
        <v>0</v>
      </c>
      <c r="K62" s="432">
        <v>0</v>
      </c>
      <c r="L62" s="432">
        <v>0</v>
      </c>
      <c r="M62" s="432">
        <v>8</v>
      </c>
      <c r="N62" s="432">
        <v>0</v>
      </c>
      <c r="O62" s="432">
        <v>2</v>
      </c>
      <c r="P62" s="432">
        <v>0</v>
      </c>
      <c r="Q62" s="432">
        <v>2</v>
      </c>
      <c r="R62" s="431">
        <v>137</v>
      </c>
      <c r="S62" s="431">
        <v>31</v>
      </c>
      <c r="T62" s="431">
        <v>11</v>
      </c>
      <c r="U62" s="431">
        <v>6</v>
      </c>
      <c r="V62" s="431">
        <v>2</v>
      </c>
      <c r="W62" s="431">
        <v>2</v>
      </c>
      <c r="X62" s="431">
        <v>0</v>
      </c>
      <c r="Y62" s="431">
        <v>0</v>
      </c>
      <c r="Z62" s="431">
        <v>0</v>
      </c>
      <c r="AA62" s="431">
        <v>0</v>
      </c>
      <c r="AB62" s="431">
        <v>1</v>
      </c>
      <c r="AC62" s="431">
        <v>58</v>
      </c>
      <c r="AD62" s="431">
        <v>3</v>
      </c>
      <c r="AE62" s="431">
        <v>29</v>
      </c>
      <c r="AF62" s="431">
        <v>6</v>
      </c>
      <c r="AG62" s="431">
        <v>18</v>
      </c>
      <c r="AH62" s="431">
        <v>2</v>
      </c>
      <c r="AI62" s="431">
        <v>0</v>
      </c>
      <c r="AJ62" s="431">
        <v>0</v>
      </c>
      <c r="AK62" s="431">
        <v>0</v>
      </c>
      <c r="AL62" s="431">
        <v>0</v>
      </c>
      <c r="AM62" s="431">
        <v>0</v>
      </c>
      <c r="AN62" s="431">
        <v>84</v>
      </c>
      <c r="AO62" s="431">
        <v>31</v>
      </c>
      <c r="AP62" s="431">
        <v>22</v>
      </c>
      <c r="AQ62" s="431">
        <v>5</v>
      </c>
      <c r="AR62" s="431">
        <v>2</v>
      </c>
      <c r="AS62" s="431">
        <v>2</v>
      </c>
      <c r="AT62" s="431">
        <v>3</v>
      </c>
      <c r="AU62" s="431">
        <v>10</v>
      </c>
      <c r="AV62" s="431">
        <v>1</v>
      </c>
      <c r="AW62" s="431">
        <v>8</v>
      </c>
      <c r="AX62" s="431">
        <v>3</v>
      </c>
      <c r="AY62" s="431">
        <v>6</v>
      </c>
      <c r="AZ62" s="431">
        <v>5</v>
      </c>
      <c r="BA62" s="431">
        <v>6</v>
      </c>
    </row>
    <row r="63" spans="1:53" ht="16.5" customHeight="1">
      <c r="A63" s="433" t="s">
        <v>1593</v>
      </c>
      <c r="B63" s="431">
        <v>142</v>
      </c>
      <c r="C63" s="431">
        <v>851</v>
      </c>
      <c r="D63" s="431">
        <v>140</v>
      </c>
      <c r="E63" s="431">
        <v>53</v>
      </c>
      <c r="F63" s="431">
        <v>87</v>
      </c>
      <c r="G63" s="431">
        <v>77</v>
      </c>
      <c r="H63" s="431">
        <v>77</v>
      </c>
      <c r="I63" s="432">
        <v>0</v>
      </c>
      <c r="J63" s="432">
        <v>0</v>
      </c>
      <c r="K63" s="432">
        <v>0</v>
      </c>
      <c r="L63" s="432">
        <v>0</v>
      </c>
      <c r="M63" s="432">
        <v>10</v>
      </c>
      <c r="N63" s="432">
        <v>0</v>
      </c>
      <c r="O63" s="432">
        <v>2</v>
      </c>
      <c r="P63" s="432">
        <v>0</v>
      </c>
      <c r="Q63" s="432">
        <v>2</v>
      </c>
      <c r="R63" s="431">
        <v>98</v>
      </c>
      <c r="S63" s="431">
        <v>28</v>
      </c>
      <c r="T63" s="431">
        <v>7</v>
      </c>
      <c r="U63" s="431">
        <v>2</v>
      </c>
      <c r="V63" s="431">
        <v>4</v>
      </c>
      <c r="W63" s="431">
        <v>3</v>
      </c>
      <c r="X63" s="431">
        <v>0</v>
      </c>
      <c r="Y63" s="431">
        <v>0</v>
      </c>
      <c r="Z63" s="431">
        <v>0</v>
      </c>
      <c r="AA63" s="431">
        <v>0</v>
      </c>
      <c r="AB63" s="431">
        <v>0</v>
      </c>
      <c r="AC63" s="431">
        <v>68</v>
      </c>
      <c r="AD63" s="431">
        <v>3</v>
      </c>
      <c r="AE63" s="431">
        <v>28</v>
      </c>
      <c r="AF63" s="431">
        <v>6</v>
      </c>
      <c r="AG63" s="431">
        <v>28</v>
      </c>
      <c r="AH63" s="431">
        <v>1</v>
      </c>
      <c r="AI63" s="431">
        <v>1</v>
      </c>
      <c r="AJ63" s="431">
        <v>1</v>
      </c>
      <c r="AK63" s="431">
        <v>0</v>
      </c>
      <c r="AL63" s="431">
        <v>0</v>
      </c>
      <c r="AM63" s="431">
        <v>0</v>
      </c>
      <c r="AN63" s="431">
        <v>72</v>
      </c>
      <c r="AO63" s="431">
        <v>34</v>
      </c>
      <c r="AP63" s="431">
        <v>10</v>
      </c>
      <c r="AQ63" s="431">
        <v>3</v>
      </c>
      <c r="AR63" s="431">
        <v>2</v>
      </c>
      <c r="AS63" s="431">
        <v>2</v>
      </c>
      <c r="AT63" s="431">
        <v>2</v>
      </c>
      <c r="AU63" s="431">
        <v>3</v>
      </c>
      <c r="AV63" s="431">
        <v>2</v>
      </c>
      <c r="AW63" s="431">
        <v>3</v>
      </c>
      <c r="AX63" s="431">
        <v>2</v>
      </c>
      <c r="AY63" s="431">
        <v>1</v>
      </c>
      <c r="AZ63" s="431">
        <v>2</v>
      </c>
      <c r="BA63" s="431">
        <v>2</v>
      </c>
    </row>
    <row r="64" spans="1:53" ht="16.5" customHeight="1">
      <c r="A64" s="433" t="s">
        <v>1592</v>
      </c>
      <c r="B64" s="431">
        <v>122</v>
      </c>
      <c r="C64" s="431">
        <v>573</v>
      </c>
      <c r="D64" s="431">
        <v>117</v>
      </c>
      <c r="E64" s="431">
        <v>63</v>
      </c>
      <c r="F64" s="431">
        <v>54</v>
      </c>
      <c r="G64" s="431">
        <v>47</v>
      </c>
      <c r="H64" s="431">
        <v>46</v>
      </c>
      <c r="I64" s="431">
        <v>1</v>
      </c>
      <c r="J64" s="432">
        <v>0</v>
      </c>
      <c r="K64" s="432">
        <v>0</v>
      </c>
      <c r="L64" s="432">
        <v>0</v>
      </c>
      <c r="M64" s="432">
        <v>7</v>
      </c>
      <c r="N64" s="432">
        <v>0</v>
      </c>
      <c r="O64" s="432">
        <v>5</v>
      </c>
      <c r="P64" s="432">
        <v>0</v>
      </c>
      <c r="Q64" s="432">
        <v>5</v>
      </c>
      <c r="R64" s="431">
        <v>90</v>
      </c>
      <c r="S64" s="431">
        <v>17</v>
      </c>
      <c r="T64" s="431">
        <v>9</v>
      </c>
      <c r="U64" s="431">
        <v>2</v>
      </c>
      <c r="V64" s="431">
        <v>4</v>
      </c>
      <c r="W64" s="431">
        <v>0</v>
      </c>
      <c r="X64" s="431">
        <v>0</v>
      </c>
      <c r="Y64" s="431">
        <v>0</v>
      </c>
      <c r="Z64" s="431">
        <v>0</v>
      </c>
      <c r="AA64" s="431">
        <v>0</v>
      </c>
      <c r="AB64" s="431">
        <v>0</v>
      </c>
      <c r="AC64" s="431">
        <v>34</v>
      </c>
      <c r="AD64" s="431">
        <v>1</v>
      </c>
      <c r="AE64" s="431">
        <v>18</v>
      </c>
      <c r="AF64" s="431">
        <v>4</v>
      </c>
      <c r="AG64" s="431">
        <v>10</v>
      </c>
      <c r="AH64" s="431">
        <v>0</v>
      </c>
      <c r="AI64" s="431">
        <v>0</v>
      </c>
      <c r="AJ64" s="431">
        <v>0</v>
      </c>
      <c r="AK64" s="431">
        <v>0</v>
      </c>
      <c r="AL64" s="431">
        <v>0</v>
      </c>
      <c r="AM64" s="431">
        <v>0</v>
      </c>
      <c r="AN64" s="431">
        <v>46</v>
      </c>
      <c r="AO64" s="431">
        <v>20</v>
      </c>
      <c r="AP64" s="431">
        <v>17</v>
      </c>
      <c r="AQ64" s="431">
        <v>1</v>
      </c>
      <c r="AR64" s="431">
        <v>2</v>
      </c>
      <c r="AS64" s="431">
        <v>3</v>
      </c>
      <c r="AT64" s="431">
        <v>1</v>
      </c>
      <c r="AU64" s="431">
        <v>1</v>
      </c>
      <c r="AV64" s="431">
        <v>6</v>
      </c>
      <c r="AW64" s="431">
        <v>5</v>
      </c>
      <c r="AX64" s="431">
        <v>6</v>
      </c>
      <c r="AY64" s="431">
        <v>5</v>
      </c>
      <c r="AZ64" s="431">
        <v>2</v>
      </c>
      <c r="BA64" s="431">
        <v>2</v>
      </c>
    </row>
    <row r="65" spans="1:53" ht="16.5" customHeight="1">
      <c r="A65" s="433" t="s">
        <v>1591</v>
      </c>
      <c r="B65" s="431">
        <v>90</v>
      </c>
      <c r="C65" s="431">
        <v>416</v>
      </c>
      <c r="D65" s="431">
        <v>90</v>
      </c>
      <c r="E65" s="431">
        <v>40</v>
      </c>
      <c r="F65" s="431">
        <v>50</v>
      </c>
      <c r="G65" s="431">
        <v>47</v>
      </c>
      <c r="H65" s="431">
        <v>47</v>
      </c>
      <c r="I65" s="432">
        <v>0</v>
      </c>
      <c r="J65" s="432">
        <v>0</v>
      </c>
      <c r="K65" s="432">
        <v>0</v>
      </c>
      <c r="L65" s="432">
        <v>0</v>
      </c>
      <c r="M65" s="432">
        <v>3</v>
      </c>
      <c r="N65" s="432">
        <v>0</v>
      </c>
      <c r="O65" s="432">
        <v>0</v>
      </c>
      <c r="P65" s="432">
        <v>0</v>
      </c>
      <c r="Q65" s="432">
        <v>0</v>
      </c>
      <c r="R65" s="431">
        <v>64</v>
      </c>
      <c r="S65" s="431">
        <v>15</v>
      </c>
      <c r="T65" s="431">
        <v>8</v>
      </c>
      <c r="U65" s="431">
        <v>1</v>
      </c>
      <c r="V65" s="431">
        <v>2</v>
      </c>
      <c r="W65" s="431">
        <v>0</v>
      </c>
      <c r="X65" s="431">
        <v>0</v>
      </c>
      <c r="Y65" s="431">
        <v>0</v>
      </c>
      <c r="Z65" s="431">
        <v>0</v>
      </c>
      <c r="AA65" s="431">
        <v>0</v>
      </c>
      <c r="AB65" s="431">
        <v>0</v>
      </c>
      <c r="AC65" s="431">
        <v>34</v>
      </c>
      <c r="AD65" s="431">
        <v>1</v>
      </c>
      <c r="AE65" s="431">
        <v>14</v>
      </c>
      <c r="AF65" s="431">
        <v>2</v>
      </c>
      <c r="AG65" s="431">
        <v>14</v>
      </c>
      <c r="AH65" s="431">
        <v>2</v>
      </c>
      <c r="AI65" s="431">
        <v>1</v>
      </c>
      <c r="AJ65" s="431">
        <v>0</v>
      </c>
      <c r="AK65" s="431">
        <v>0</v>
      </c>
      <c r="AL65" s="431">
        <v>0</v>
      </c>
      <c r="AM65" s="431">
        <v>0</v>
      </c>
      <c r="AN65" s="431">
        <v>40</v>
      </c>
      <c r="AO65" s="431">
        <v>18</v>
      </c>
      <c r="AP65" s="431">
        <v>7</v>
      </c>
      <c r="AQ65" s="431">
        <v>0</v>
      </c>
      <c r="AR65" s="431">
        <v>2</v>
      </c>
      <c r="AS65" s="431">
        <v>3</v>
      </c>
      <c r="AT65" s="431">
        <v>4</v>
      </c>
      <c r="AU65" s="431">
        <v>1</v>
      </c>
      <c r="AV65" s="431">
        <v>3</v>
      </c>
      <c r="AW65" s="431">
        <v>1</v>
      </c>
      <c r="AX65" s="431">
        <v>2</v>
      </c>
      <c r="AY65" s="431">
        <v>4</v>
      </c>
      <c r="AZ65" s="431">
        <v>3</v>
      </c>
      <c r="BA65" s="431">
        <v>2</v>
      </c>
    </row>
    <row r="66" spans="1:53" ht="16.5" customHeight="1">
      <c r="A66" s="436" t="s">
        <v>1590</v>
      </c>
      <c r="B66" s="434">
        <v>192</v>
      </c>
      <c r="C66" s="434">
        <v>1645</v>
      </c>
      <c r="D66" s="434">
        <v>189</v>
      </c>
      <c r="E66" s="434">
        <v>73</v>
      </c>
      <c r="F66" s="434">
        <v>116</v>
      </c>
      <c r="G66" s="434">
        <v>111</v>
      </c>
      <c r="H66" s="434">
        <v>110</v>
      </c>
      <c r="I66" s="434">
        <v>1</v>
      </c>
      <c r="J66" s="435">
        <v>0</v>
      </c>
      <c r="K66" s="435">
        <v>0</v>
      </c>
      <c r="L66" s="435">
        <v>0</v>
      </c>
      <c r="M66" s="435">
        <v>5</v>
      </c>
      <c r="N66" s="435">
        <v>0</v>
      </c>
      <c r="O66" s="435">
        <v>3</v>
      </c>
      <c r="P66" s="435">
        <v>0</v>
      </c>
      <c r="Q66" s="435">
        <v>3</v>
      </c>
      <c r="R66" s="434">
        <v>127</v>
      </c>
      <c r="S66" s="434">
        <v>28</v>
      </c>
      <c r="T66" s="434">
        <v>26</v>
      </c>
      <c r="U66" s="434">
        <v>5</v>
      </c>
      <c r="V66" s="434">
        <v>0</v>
      </c>
      <c r="W66" s="434">
        <v>2</v>
      </c>
      <c r="X66" s="434">
        <v>1</v>
      </c>
      <c r="Y66" s="434">
        <v>2</v>
      </c>
      <c r="Z66" s="434">
        <v>0</v>
      </c>
      <c r="AA66" s="434">
        <v>0</v>
      </c>
      <c r="AB66" s="434">
        <v>1</v>
      </c>
      <c r="AC66" s="434">
        <v>92</v>
      </c>
      <c r="AD66" s="434">
        <v>5</v>
      </c>
      <c r="AE66" s="434">
        <v>41</v>
      </c>
      <c r="AF66" s="434">
        <v>7</v>
      </c>
      <c r="AG66" s="434">
        <v>35</v>
      </c>
      <c r="AH66" s="434">
        <v>2</v>
      </c>
      <c r="AI66" s="434">
        <v>1</v>
      </c>
      <c r="AJ66" s="434">
        <v>1</v>
      </c>
      <c r="AK66" s="434">
        <v>0</v>
      </c>
      <c r="AL66" s="434">
        <v>0</v>
      </c>
      <c r="AM66" s="434">
        <v>0</v>
      </c>
      <c r="AN66" s="434">
        <v>85</v>
      </c>
      <c r="AO66" s="434">
        <v>36</v>
      </c>
      <c r="AP66" s="434">
        <v>22</v>
      </c>
      <c r="AQ66" s="434">
        <v>3</v>
      </c>
      <c r="AR66" s="434">
        <v>2</v>
      </c>
      <c r="AS66" s="434">
        <v>6</v>
      </c>
      <c r="AT66" s="434">
        <v>10</v>
      </c>
      <c r="AU66" s="434">
        <v>4</v>
      </c>
      <c r="AV66" s="434">
        <v>8</v>
      </c>
      <c r="AW66" s="434">
        <v>2</v>
      </c>
      <c r="AX66" s="434">
        <v>3</v>
      </c>
      <c r="AY66" s="434">
        <v>4</v>
      </c>
      <c r="AZ66" s="434">
        <v>1</v>
      </c>
      <c r="BA66" s="434">
        <v>3</v>
      </c>
    </row>
    <row r="67" spans="1:53" ht="16.5" customHeight="1">
      <c r="A67" s="433" t="s">
        <v>1589</v>
      </c>
      <c r="B67" s="431">
        <v>113</v>
      </c>
      <c r="C67" s="431">
        <v>866</v>
      </c>
      <c r="D67" s="431">
        <v>111</v>
      </c>
      <c r="E67" s="431">
        <v>54</v>
      </c>
      <c r="F67" s="431">
        <v>57</v>
      </c>
      <c r="G67" s="431">
        <v>53</v>
      </c>
      <c r="H67" s="431">
        <v>52</v>
      </c>
      <c r="I67" s="431">
        <v>1</v>
      </c>
      <c r="J67" s="432">
        <v>0</v>
      </c>
      <c r="K67" s="432">
        <v>0</v>
      </c>
      <c r="L67" s="432">
        <v>0</v>
      </c>
      <c r="M67" s="432">
        <v>4</v>
      </c>
      <c r="N67" s="432">
        <v>0</v>
      </c>
      <c r="O67" s="432">
        <v>2</v>
      </c>
      <c r="P67" s="432">
        <v>0</v>
      </c>
      <c r="Q67" s="432">
        <v>2</v>
      </c>
      <c r="R67" s="431">
        <v>79</v>
      </c>
      <c r="S67" s="431">
        <v>16</v>
      </c>
      <c r="T67" s="431">
        <v>13</v>
      </c>
      <c r="U67" s="431">
        <v>1</v>
      </c>
      <c r="V67" s="431">
        <v>0</v>
      </c>
      <c r="W67" s="431">
        <v>1</v>
      </c>
      <c r="X67" s="431">
        <v>1</v>
      </c>
      <c r="Y67" s="431">
        <v>1</v>
      </c>
      <c r="Z67" s="431">
        <v>0</v>
      </c>
      <c r="AA67" s="431">
        <v>0</v>
      </c>
      <c r="AB67" s="431">
        <v>1</v>
      </c>
      <c r="AC67" s="431">
        <v>38</v>
      </c>
      <c r="AD67" s="431">
        <v>2</v>
      </c>
      <c r="AE67" s="431">
        <v>18</v>
      </c>
      <c r="AF67" s="431">
        <v>3</v>
      </c>
      <c r="AG67" s="431">
        <v>14</v>
      </c>
      <c r="AH67" s="431">
        <v>0</v>
      </c>
      <c r="AI67" s="431">
        <v>1</v>
      </c>
      <c r="AJ67" s="431">
        <v>0</v>
      </c>
      <c r="AK67" s="431">
        <v>0</v>
      </c>
      <c r="AL67" s="431">
        <v>0</v>
      </c>
      <c r="AM67" s="431">
        <v>0</v>
      </c>
      <c r="AN67" s="431">
        <v>45</v>
      </c>
      <c r="AO67" s="431">
        <v>21</v>
      </c>
      <c r="AP67" s="431">
        <v>13</v>
      </c>
      <c r="AQ67" s="431">
        <v>2</v>
      </c>
      <c r="AR67" s="431">
        <v>2</v>
      </c>
      <c r="AS67" s="431">
        <v>4</v>
      </c>
      <c r="AT67" s="431">
        <v>7</v>
      </c>
      <c r="AU67" s="431">
        <v>4</v>
      </c>
      <c r="AV67" s="431">
        <v>6</v>
      </c>
      <c r="AW67" s="431">
        <v>1</v>
      </c>
      <c r="AX67" s="431">
        <v>2</v>
      </c>
      <c r="AY67" s="431">
        <v>3</v>
      </c>
      <c r="AZ67" s="431">
        <v>0</v>
      </c>
      <c r="BA67" s="431">
        <v>1</v>
      </c>
    </row>
    <row r="68" spans="1:53" ht="16.5" customHeight="1">
      <c r="A68" s="433" t="s">
        <v>1588</v>
      </c>
      <c r="B68" s="431">
        <v>79</v>
      </c>
      <c r="C68" s="431">
        <v>779</v>
      </c>
      <c r="D68" s="431">
        <v>78</v>
      </c>
      <c r="E68" s="431">
        <v>19</v>
      </c>
      <c r="F68" s="431">
        <v>59</v>
      </c>
      <c r="G68" s="431">
        <v>58</v>
      </c>
      <c r="H68" s="431">
        <v>58</v>
      </c>
      <c r="I68" s="432">
        <v>0</v>
      </c>
      <c r="J68" s="432">
        <v>0</v>
      </c>
      <c r="K68" s="432">
        <v>0</v>
      </c>
      <c r="L68" s="432">
        <v>0</v>
      </c>
      <c r="M68" s="432">
        <v>1</v>
      </c>
      <c r="N68" s="432">
        <v>0</v>
      </c>
      <c r="O68" s="432">
        <v>1</v>
      </c>
      <c r="P68" s="432">
        <v>0</v>
      </c>
      <c r="Q68" s="432">
        <v>1</v>
      </c>
      <c r="R68" s="431">
        <v>48</v>
      </c>
      <c r="S68" s="431">
        <v>12</v>
      </c>
      <c r="T68" s="431">
        <v>13</v>
      </c>
      <c r="U68" s="431">
        <v>4</v>
      </c>
      <c r="V68" s="431">
        <v>0</v>
      </c>
      <c r="W68" s="431">
        <v>1</v>
      </c>
      <c r="X68" s="431">
        <v>0</v>
      </c>
      <c r="Y68" s="431">
        <v>1</v>
      </c>
      <c r="Z68" s="431">
        <v>0</v>
      </c>
      <c r="AA68" s="431">
        <v>0</v>
      </c>
      <c r="AB68" s="431">
        <v>0</v>
      </c>
      <c r="AC68" s="431">
        <v>54</v>
      </c>
      <c r="AD68" s="431">
        <v>3</v>
      </c>
      <c r="AE68" s="431">
        <v>23</v>
      </c>
      <c r="AF68" s="431">
        <v>4</v>
      </c>
      <c r="AG68" s="431">
        <v>21</v>
      </c>
      <c r="AH68" s="431">
        <v>2</v>
      </c>
      <c r="AI68" s="431">
        <v>0</v>
      </c>
      <c r="AJ68" s="431">
        <v>1</v>
      </c>
      <c r="AK68" s="431">
        <v>0</v>
      </c>
      <c r="AL68" s="431">
        <v>0</v>
      </c>
      <c r="AM68" s="431">
        <v>0</v>
      </c>
      <c r="AN68" s="431">
        <v>40</v>
      </c>
      <c r="AO68" s="431">
        <v>15</v>
      </c>
      <c r="AP68" s="431">
        <v>9</v>
      </c>
      <c r="AQ68" s="431">
        <v>1</v>
      </c>
      <c r="AR68" s="431">
        <v>0</v>
      </c>
      <c r="AS68" s="431">
        <v>2</v>
      </c>
      <c r="AT68" s="431">
        <v>3</v>
      </c>
      <c r="AU68" s="431">
        <v>0</v>
      </c>
      <c r="AV68" s="431">
        <v>2</v>
      </c>
      <c r="AW68" s="431">
        <v>1</v>
      </c>
      <c r="AX68" s="431">
        <v>1</v>
      </c>
      <c r="AY68" s="431">
        <v>1</v>
      </c>
      <c r="AZ68" s="431">
        <v>1</v>
      </c>
      <c r="BA68" s="431">
        <v>2</v>
      </c>
    </row>
    <row r="69" spans="1:53" ht="16.5" customHeight="1">
      <c r="A69" s="436" t="s">
        <v>1587</v>
      </c>
      <c r="B69" s="434">
        <v>273</v>
      </c>
      <c r="C69" s="434">
        <v>1882</v>
      </c>
      <c r="D69" s="434">
        <v>270</v>
      </c>
      <c r="E69" s="434">
        <v>100</v>
      </c>
      <c r="F69" s="434">
        <v>170</v>
      </c>
      <c r="G69" s="434">
        <v>159</v>
      </c>
      <c r="H69" s="434">
        <v>159</v>
      </c>
      <c r="I69" s="435">
        <v>0</v>
      </c>
      <c r="J69" s="435">
        <v>0</v>
      </c>
      <c r="K69" s="435">
        <v>0</v>
      </c>
      <c r="L69" s="435">
        <v>0</v>
      </c>
      <c r="M69" s="435">
        <v>11</v>
      </c>
      <c r="N69" s="435">
        <v>0</v>
      </c>
      <c r="O69" s="435">
        <v>3</v>
      </c>
      <c r="P69" s="435">
        <v>0</v>
      </c>
      <c r="Q69" s="435">
        <v>3</v>
      </c>
      <c r="R69" s="434">
        <v>176</v>
      </c>
      <c r="S69" s="434">
        <v>54</v>
      </c>
      <c r="T69" s="434">
        <v>22</v>
      </c>
      <c r="U69" s="434">
        <v>6</v>
      </c>
      <c r="V69" s="434">
        <v>11</v>
      </c>
      <c r="W69" s="434">
        <v>3</v>
      </c>
      <c r="X69" s="434">
        <v>1</v>
      </c>
      <c r="Y69" s="434">
        <v>0</v>
      </c>
      <c r="Z69" s="434">
        <v>0</v>
      </c>
      <c r="AA69" s="434">
        <v>0</v>
      </c>
      <c r="AB69" s="434">
        <v>0</v>
      </c>
      <c r="AC69" s="434">
        <v>125</v>
      </c>
      <c r="AD69" s="434">
        <v>3</v>
      </c>
      <c r="AE69" s="434">
        <v>51</v>
      </c>
      <c r="AF69" s="434">
        <v>14</v>
      </c>
      <c r="AG69" s="434">
        <v>48</v>
      </c>
      <c r="AH69" s="434">
        <v>5</v>
      </c>
      <c r="AI69" s="434">
        <v>3</v>
      </c>
      <c r="AJ69" s="434">
        <v>0</v>
      </c>
      <c r="AK69" s="434">
        <v>0</v>
      </c>
      <c r="AL69" s="434">
        <v>0</v>
      </c>
      <c r="AM69" s="434">
        <v>0</v>
      </c>
      <c r="AN69" s="434">
        <v>137</v>
      </c>
      <c r="AO69" s="434">
        <v>37</v>
      </c>
      <c r="AP69" s="434">
        <v>29</v>
      </c>
      <c r="AQ69" s="434">
        <v>5</v>
      </c>
      <c r="AR69" s="434">
        <v>2</v>
      </c>
      <c r="AS69" s="434">
        <v>5</v>
      </c>
      <c r="AT69" s="434">
        <v>9</v>
      </c>
      <c r="AU69" s="434">
        <v>9</v>
      </c>
      <c r="AV69" s="434">
        <v>6</v>
      </c>
      <c r="AW69" s="434">
        <v>7</v>
      </c>
      <c r="AX69" s="434">
        <v>5</v>
      </c>
      <c r="AY69" s="434">
        <v>6</v>
      </c>
      <c r="AZ69" s="434">
        <v>3</v>
      </c>
      <c r="BA69" s="434">
        <v>10</v>
      </c>
    </row>
    <row r="70" spans="1:53" ht="16.5" customHeight="1">
      <c r="A70" s="433" t="s">
        <v>1586</v>
      </c>
      <c r="B70" s="431">
        <v>82</v>
      </c>
      <c r="C70" s="431">
        <v>582</v>
      </c>
      <c r="D70" s="431">
        <v>80</v>
      </c>
      <c r="E70" s="431">
        <v>29</v>
      </c>
      <c r="F70" s="431">
        <v>51</v>
      </c>
      <c r="G70" s="431">
        <v>49</v>
      </c>
      <c r="H70" s="431">
        <v>49</v>
      </c>
      <c r="I70" s="432">
        <v>0</v>
      </c>
      <c r="J70" s="432">
        <v>0</v>
      </c>
      <c r="K70" s="432">
        <v>0</v>
      </c>
      <c r="L70" s="432">
        <v>0</v>
      </c>
      <c r="M70" s="432">
        <v>2</v>
      </c>
      <c r="N70" s="432">
        <v>0</v>
      </c>
      <c r="O70" s="432">
        <v>2</v>
      </c>
      <c r="P70" s="432">
        <v>0</v>
      </c>
      <c r="Q70" s="432">
        <v>2</v>
      </c>
      <c r="R70" s="431">
        <v>51</v>
      </c>
      <c r="S70" s="431">
        <v>18</v>
      </c>
      <c r="T70" s="431">
        <v>7</v>
      </c>
      <c r="U70" s="431">
        <v>0</v>
      </c>
      <c r="V70" s="431">
        <v>5</v>
      </c>
      <c r="W70" s="431">
        <v>1</v>
      </c>
      <c r="X70" s="431">
        <v>0</v>
      </c>
      <c r="Y70" s="431">
        <v>0</v>
      </c>
      <c r="Z70" s="431">
        <v>0</v>
      </c>
      <c r="AA70" s="431">
        <v>0</v>
      </c>
      <c r="AB70" s="431">
        <v>0</v>
      </c>
      <c r="AC70" s="431">
        <v>41</v>
      </c>
      <c r="AD70" s="431">
        <v>0</v>
      </c>
      <c r="AE70" s="431">
        <v>17</v>
      </c>
      <c r="AF70" s="431">
        <v>7</v>
      </c>
      <c r="AG70" s="431">
        <v>16</v>
      </c>
      <c r="AH70" s="431">
        <v>0</v>
      </c>
      <c r="AI70" s="431">
        <v>1</v>
      </c>
      <c r="AJ70" s="431">
        <v>0</v>
      </c>
      <c r="AK70" s="431">
        <v>0</v>
      </c>
      <c r="AL70" s="431">
        <v>0</v>
      </c>
      <c r="AM70" s="431">
        <v>0</v>
      </c>
      <c r="AN70" s="431">
        <v>46</v>
      </c>
      <c r="AO70" s="431">
        <v>12</v>
      </c>
      <c r="AP70" s="431">
        <v>9</v>
      </c>
      <c r="AQ70" s="431">
        <v>1</v>
      </c>
      <c r="AR70" s="431">
        <v>0</v>
      </c>
      <c r="AS70" s="431">
        <v>1</v>
      </c>
      <c r="AT70" s="431">
        <v>0</v>
      </c>
      <c r="AU70" s="431">
        <v>1</v>
      </c>
      <c r="AV70" s="431">
        <v>1</v>
      </c>
      <c r="AW70" s="431">
        <v>3</v>
      </c>
      <c r="AX70" s="431">
        <v>0</v>
      </c>
      <c r="AY70" s="431">
        <v>1</v>
      </c>
      <c r="AZ70" s="431">
        <v>0</v>
      </c>
      <c r="BA70" s="431">
        <v>5</v>
      </c>
    </row>
    <row r="71" spans="1:53" ht="16.5" customHeight="1">
      <c r="A71" s="433" t="s">
        <v>1585</v>
      </c>
      <c r="B71" s="431">
        <v>104</v>
      </c>
      <c r="C71" s="431">
        <v>694</v>
      </c>
      <c r="D71" s="431">
        <v>103</v>
      </c>
      <c r="E71" s="431">
        <v>42</v>
      </c>
      <c r="F71" s="431">
        <v>61</v>
      </c>
      <c r="G71" s="431">
        <v>54</v>
      </c>
      <c r="H71" s="431">
        <v>54</v>
      </c>
      <c r="I71" s="432">
        <v>0</v>
      </c>
      <c r="J71" s="432">
        <v>0</v>
      </c>
      <c r="K71" s="432">
        <v>0</v>
      </c>
      <c r="L71" s="432">
        <v>0</v>
      </c>
      <c r="M71" s="432">
        <v>7</v>
      </c>
      <c r="N71" s="432">
        <v>0</v>
      </c>
      <c r="O71" s="432">
        <v>1</v>
      </c>
      <c r="P71" s="432">
        <v>0</v>
      </c>
      <c r="Q71" s="432">
        <v>1</v>
      </c>
      <c r="R71" s="431">
        <v>70</v>
      </c>
      <c r="S71" s="431">
        <v>18</v>
      </c>
      <c r="T71" s="431">
        <v>7</v>
      </c>
      <c r="U71" s="431">
        <v>4</v>
      </c>
      <c r="V71" s="431">
        <v>3</v>
      </c>
      <c r="W71" s="431">
        <v>2</v>
      </c>
      <c r="X71" s="431">
        <v>0</v>
      </c>
      <c r="Y71" s="431">
        <v>0</v>
      </c>
      <c r="Z71" s="431">
        <v>0</v>
      </c>
      <c r="AA71" s="431">
        <v>0</v>
      </c>
      <c r="AB71" s="431">
        <v>0</v>
      </c>
      <c r="AC71" s="431">
        <v>41</v>
      </c>
      <c r="AD71" s="431">
        <v>3</v>
      </c>
      <c r="AE71" s="431">
        <v>15</v>
      </c>
      <c r="AF71" s="431">
        <v>4</v>
      </c>
      <c r="AG71" s="431">
        <v>17</v>
      </c>
      <c r="AH71" s="431">
        <v>1</v>
      </c>
      <c r="AI71" s="431">
        <v>1</v>
      </c>
      <c r="AJ71" s="431">
        <v>0</v>
      </c>
      <c r="AK71" s="431">
        <v>0</v>
      </c>
      <c r="AL71" s="431">
        <v>0</v>
      </c>
      <c r="AM71" s="431">
        <v>0</v>
      </c>
      <c r="AN71" s="431">
        <v>50</v>
      </c>
      <c r="AO71" s="431">
        <v>13</v>
      </c>
      <c r="AP71" s="431">
        <v>15</v>
      </c>
      <c r="AQ71" s="431">
        <v>1</v>
      </c>
      <c r="AR71" s="431">
        <v>1</v>
      </c>
      <c r="AS71" s="431">
        <v>1</v>
      </c>
      <c r="AT71" s="431">
        <v>2</v>
      </c>
      <c r="AU71" s="431">
        <v>4</v>
      </c>
      <c r="AV71" s="431">
        <v>3</v>
      </c>
      <c r="AW71" s="431">
        <v>3</v>
      </c>
      <c r="AX71" s="431">
        <v>3</v>
      </c>
      <c r="AY71" s="431">
        <v>3</v>
      </c>
      <c r="AZ71" s="431">
        <v>2</v>
      </c>
      <c r="BA71" s="431">
        <v>2</v>
      </c>
    </row>
    <row r="72" spans="1:53" ht="16.5" customHeight="1">
      <c r="A72" s="433" t="s">
        <v>1584</v>
      </c>
      <c r="B72" s="431">
        <v>87</v>
      </c>
      <c r="C72" s="431">
        <v>606</v>
      </c>
      <c r="D72" s="431">
        <v>87</v>
      </c>
      <c r="E72" s="431">
        <v>29</v>
      </c>
      <c r="F72" s="431">
        <v>58</v>
      </c>
      <c r="G72" s="431">
        <v>56</v>
      </c>
      <c r="H72" s="431">
        <v>56</v>
      </c>
      <c r="I72" s="432">
        <v>0</v>
      </c>
      <c r="J72" s="432">
        <v>0</v>
      </c>
      <c r="K72" s="432">
        <v>0</v>
      </c>
      <c r="L72" s="432">
        <v>0</v>
      </c>
      <c r="M72" s="432">
        <v>2</v>
      </c>
      <c r="N72" s="432">
        <v>0</v>
      </c>
      <c r="O72" s="432">
        <v>0</v>
      </c>
      <c r="P72" s="432">
        <v>0</v>
      </c>
      <c r="Q72" s="432">
        <v>0</v>
      </c>
      <c r="R72" s="431">
        <v>55</v>
      </c>
      <c r="S72" s="431">
        <v>18</v>
      </c>
      <c r="T72" s="431">
        <v>8</v>
      </c>
      <c r="U72" s="431">
        <v>2</v>
      </c>
      <c r="V72" s="431">
        <v>3</v>
      </c>
      <c r="W72" s="431">
        <v>0</v>
      </c>
      <c r="X72" s="431">
        <v>1</v>
      </c>
      <c r="Y72" s="431">
        <v>0</v>
      </c>
      <c r="Z72" s="431">
        <v>0</v>
      </c>
      <c r="AA72" s="431">
        <v>0</v>
      </c>
      <c r="AB72" s="431">
        <v>0</v>
      </c>
      <c r="AC72" s="431">
        <v>43</v>
      </c>
      <c r="AD72" s="431">
        <v>0</v>
      </c>
      <c r="AE72" s="431">
        <v>19</v>
      </c>
      <c r="AF72" s="431">
        <v>3</v>
      </c>
      <c r="AG72" s="431">
        <v>15</v>
      </c>
      <c r="AH72" s="431">
        <v>4</v>
      </c>
      <c r="AI72" s="431">
        <v>1</v>
      </c>
      <c r="AJ72" s="431">
        <v>0</v>
      </c>
      <c r="AK72" s="431">
        <v>0</v>
      </c>
      <c r="AL72" s="431">
        <v>0</v>
      </c>
      <c r="AM72" s="431">
        <v>0</v>
      </c>
      <c r="AN72" s="431">
        <v>41</v>
      </c>
      <c r="AO72" s="431">
        <v>12</v>
      </c>
      <c r="AP72" s="431">
        <v>5</v>
      </c>
      <c r="AQ72" s="431">
        <v>3</v>
      </c>
      <c r="AR72" s="431">
        <v>1</v>
      </c>
      <c r="AS72" s="431">
        <v>3</v>
      </c>
      <c r="AT72" s="431">
        <v>7</v>
      </c>
      <c r="AU72" s="431">
        <v>4</v>
      </c>
      <c r="AV72" s="431">
        <v>2</v>
      </c>
      <c r="AW72" s="431">
        <v>1</v>
      </c>
      <c r="AX72" s="431">
        <v>2</v>
      </c>
      <c r="AY72" s="431">
        <v>2</v>
      </c>
      <c r="AZ72" s="431">
        <v>1</v>
      </c>
      <c r="BA72" s="431">
        <v>3</v>
      </c>
    </row>
    <row r="73" spans="1:53" ht="16.5" customHeight="1">
      <c r="A73" s="436" t="s">
        <v>1583</v>
      </c>
      <c r="B73" s="434">
        <v>378</v>
      </c>
      <c r="C73" s="434">
        <v>3673</v>
      </c>
      <c r="D73" s="434">
        <v>365</v>
      </c>
      <c r="E73" s="434">
        <v>148</v>
      </c>
      <c r="F73" s="434">
        <v>217</v>
      </c>
      <c r="G73" s="434">
        <v>194</v>
      </c>
      <c r="H73" s="434">
        <v>192</v>
      </c>
      <c r="I73" s="434">
        <v>1</v>
      </c>
      <c r="J73" s="435">
        <v>1</v>
      </c>
      <c r="K73" s="435">
        <v>0</v>
      </c>
      <c r="L73" s="435">
        <v>0</v>
      </c>
      <c r="M73" s="435">
        <v>23</v>
      </c>
      <c r="N73" s="435">
        <v>0</v>
      </c>
      <c r="O73" s="435">
        <v>13</v>
      </c>
      <c r="P73" s="435">
        <v>1</v>
      </c>
      <c r="Q73" s="435">
        <v>12</v>
      </c>
      <c r="R73" s="434">
        <v>244</v>
      </c>
      <c r="S73" s="434">
        <v>74</v>
      </c>
      <c r="T73" s="434">
        <v>29</v>
      </c>
      <c r="U73" s="434">
        <v>11</v>
      </c>
      <c r="V73" s="434">
        <v>10</v>
      </c>
      <c r="W73" s="434">
        <v>4</v>
      </c>
      <c r="X73" s="434">
        <v>4</v>
      </c>
      <c r="Y73" s="434">
        <v>1</v>
      </c>
      <c r="Z73" s="434">
        <v>1</v>
      </c>
      <c r="AA73" s="434">
        <v>0</v>
      </c>
      <c r="AB73" s="434">
        <v>0</v>
      </c>
      <c r="AC73" s="434">
        <v>160</v>
      </c>
      <c r="AD73" s="434">
        <v>6</v>
      </c>
      <c r="AE73" s="434">
        <v>71</v>
      </c>
      <c r="AF73" s="434">
        <v>8</v>
      </c>
      <c r="AG73" s="434">
        <v>66</v>
      </c>
      <c r="AH73" s="434">
        <v>5</v>
      </c>
      <c r="AI73" s="434">
        <v>4</v>
      </c>
      <c r="AJ73" s="434">
        <v>0</v>
      </c>
      <c r="AK73" s="434">
        <v>0</v>
      </c>
      <c r="AL73" s="434">
        <v>0</v>
      </c>
      <c r="AM73" s="434">
        <v>0</v>
      </c>
      <c r="AN73" s="434">
        <v>198</v>
      </c>
      <c r="AO73" s="434">
        <v>58</v>
      </c>
      <c r="AP73" s="434">
        <v>36</v>
      </c>
      <c r="AQ73" s="434">
        <v>6</v>
      </c>
      <c r="AR73" s="434">
        <v>3</v>
      </c>
      <c r="AS73" s="434">
        <v>7</v>
      </c>
      <c r="AT73" s="434">
        <v>9</v>
      </c>
      <c r="AU73" s="434">
        <v>7</v>
      </c>
      <c r="AV73" s="434">
        <v>9</v>
      </c>
      <c r="AW73" s="434">
        <v>8</v>
      </c>
      <c r="AX73" s="434">
        <v>7</v>
      </c>
      <c r="AY73" s="434">
        <v>3</v>
      </c>
      <c r="AZ73" s="434">
        <v>4</v>
      </c>
      <c r="BA73" s="434">
        <v>10</v>
      </c>
    </row>
    <row r="74" spans="1:53" ht="16.5" customHeight="1">
      <c r="A74" s="433" t="s">
        <v>1582</v>
      </c>
      <c r="B74" s="431">
        <v>112</v>
      </c>
      <c r="C74" s="431">
        <v>616</v>
      </c>
      <c r="D74" s="431">
        <v>109</v>
      </c>
      <c r="E74" s="431">
        <v>45</v>
      </c>
      <c r="F74" s="431">
        <v>64</v>
      </c>
      <c r="G74" s="431">
        <v>61</v>
      </c>
      <c r="H74" s="431">
        <v>61</v>
      </c>
      <c r="I74" s="432">
        <v>0</v>
      </c>
      <c r="J74" s="432">
        <v>0</v>
      </c>
      <c r="K74" s="432">
        <v>0</v>
      </c>
      <c r="L74" s="432">
        <v>0</v>
      </c>
      <c r="M74" s="432">
        <v>3</v>
      </c>
      <c r="N74" s="432">
        <v>0</v>
      </c>
      <c r="O74" s="432">
        <v>3</v>
      </c>
      <c r="P74" s="432">
        <v>0</v>
      </c>
      <c r="Q74" s="432">
        <v>3</v>
      </c>
      <c r="R74" s="431">
        <v>85</v>
      </c>
      <c r="S74" s="431">
        <v>16</v>
      </c>
      <c r="T74" s="431">
        <v>6</v>
      </c>
      <c r="U74" s="431">
        <v>2</v>
      </c>
      <c r="V74" s="431">
        <v>2</v>
      </c>
      <c r="W74" s="431">
        <v>0</v>
      </c>
      <c r="X74" s="431">
        <v>1</v>
      </c>
      <c r="Y74" s="431">
        <v>0</v>
      </c>
      <c r="Z74" s="431">
        <v>0</v>
      </c>
      <c r="AA74" s="431">
        <v>0</v>
      </c>
      <c r="AB74" s="431">
        <v>0</v>
      </c>
      <c r="AC74" s="431">
        <v>57</v>
      </c>
      <c r="AD74" s="431">
        <v>2</v>
      </c>
      <c r="AE74" s="431">
        <v>24</v>
      </c>
      <c r="AF74" s="431">
        <v>4</v>
      </c>
      <c r="AG74" s="431">
        <v>25</v>
      </c>
      <c r="AH74" s="431">
        <v>1</v>
      </c>
      <c r="AI74" s="431">
        <v>1</v>
      </c>
      <c r="AJ74" s="431">
        <v>0</v>
      </c>
      <c r="AK74" s="431">
        <v>0</v>
      </c>
      <c r="AL74" s="431">
        <v>0</v>
      </c>
      <c r="AM74" s="431">
        <v>0</v>
      </c>
      <c r="AN74" s="431">
        <v>64</v>
      </c>
      <c r="AO74" s="431">
        <v>20</v>
      </c>
      <c r="AP74" s="431">
        <v>10</v>
      </c>
      <c r="AQ74" s="431">
        <v>1</v>
      </c>
      <c r="AR74" s="431">
        <v>1</v>
      </c>
      <c r="AS74" s="431">
        <v>1</v>
      </c>
      <c r="AT74" s="431">
        <v>2</v>
      </c>
      <c r="AU74" s="431">
        <v>3</v>
      </c>
      <c r="AV74" s="431">
        <v>2</v>
      </c>
      <c r="AW74" s="431">
        <v>1</v>
      </c>
      <c r="AX74" s="431">
        <v>1</v>
      </c>
      <c r="AY74" s="431">
        <v>0</v>
      </c>
      <c r="AZ74" s="431">
        <v>1</v>
      </c>
      <c r="BA74" s="431">
        <v>2</v>
      </c>
    </row>
    <row r="75" spans="1:53" ht="16.5" customHeight="1">
      <c r="A75" s="433" t="s">
        <v>1581</v>
      </c>
      <c r="B75" s="431">
        <v>86</v>
      </c>
      <c r="C75" s="431">
        <v>737</v>
      </c>
      <c r="D75" s="431">
        <v>83</v>
      </c>
      <c r="E75" s="431">
        <v>35</v>
      </c>
      <c r="F75" s="431">
        <v>48</v>
      </c>
      <c r="G75" s="431">
        <v>47</v>
      </c>
      <c r="H75" s="431">
        <v>46</v>
      </c>
      <c r="I75" s="432">
        <v>0</v>
      </c>
      <c r="J75" s="432">
        <v>1</v>
      </c>
      <c r="K75" s="432">
        <v>0</v>
      </c>
      <c r="L75" s="432">
        <v>0</v>
      </c>
      <c r="M75" s="432">
        <v>1</v>
      </c>
      <c r="N75" s="432">
        <v>0</v>
      </c>
      <c r="O75" s="432">
        <v>3</v>
      </c>
      <c r="P75" s="432">
        <v>0</v>
      </c>
      <c r="Q75" s="432">
        <v>3</v>
      </c>
      <c r="R75" s="431">
        <v>47</v>
      </c>
      <c r="S75" s="431">
        <v>25</v>
      </c>
      <c r="T75" s="431">
        <v>8</v>
      </c>
      <c r="U75" s="431">
        <v>2</v>
      </c>
      <c r="V75" s="431">
        <v>3</v>
      </c>
      <c r="W75" s="431">
        <v>0</v>
      </c>
      <c r="X75" s="431">
        <v>1</v>
      </c>
      <c r="Y75" s="431">
        <v>0</v>
      </c>
      <c r="Z75" s="431">
        <v>0</v>
      </c>
      <c r="AA75" s="431">
        <v>0</v>
      </c>
      <c r="AB75" s="431">
        <v>0</v>
      </c>
      <c r="AC75" s="431">
        <v>36</v>
      </c>
      <c r="AD75" s="431">
        <v>2</v>
      </c>
      <c r="AE75" s="431">
        <v>18</v>
      </c>
      <c r="AF75" s="431">
        <v>2</v>
      </c>
      <c r="AG75" s="431">
        <v>12</v>
      </c>
      <c r="AH75" s="431">
        <v>1</v>
      </c>
      <c r="AI75" s="431">
        <v>1</v>
      </c>
      <c r="AJ75" s="431">
        <v>0</v>
      </c>
      <c r="AK75" s="431">
        <v>0</v>
      </c>
      <c r="AL75" s="431">
        <v>0</v>
      </c>
      <c r="AM75" s="431">
        <v>0</v>
      </c>
      <c r="AN75" s="431">
        <v>40</v>
      </c>
      <c r="AO75" s="431">
        <v>13</v>
      </c>
      <c r="AP75" s="431">
        <v>10</v>
      </c>
      <c r="AQ75" s="431">
        <v>0</v>
      </c>
      <c r="AR75" s="431">
        <v>1</v>
      </c>
      <c r="AS75" s="431">
        <v>1</v>
      </c>
      <c r="AT75" s="431">
        <v>2</v>
      </c>
      <c r="AU75" s="431">
        <v>2</v>
      </c>
      <c r="AV75" s="431">
        <v>3</v>
      </c>
      <c r="AW75" s="431">
        <v>3</v>
      </c>
      <c r="AX75" s="431">
        <v>1</v>
      </c>
      <c r="AY75" s="431">
        <v>1</v>
      </c>
      <c r="AZ75" s="431">
        <v>2</v>
      </c>
      <c r="BA75" s="431">
        <v>4</v>
      </c>
    </row>
    <row r="76" spans="1:53" ht="16.5" customHeight="1">
      <c r="A76" s="433" t="s">
        <v>1580</v>
      </c>
      <c r="B76" s="431">
        <v>53</v>
      </c>
      <c r="C76" s="431">
        <v>1141</v>
      </c>
      <c r="D76" s="431">
        <v>52</v>
      </c>
      <c r="E76" s="431">
        <v>22</v>
      </c>
      <c r="F76" s="431">
        <v>30</v>
      </c>
      <c r="G76" s="431">
        <v>17</v>
      </c>
      <c r="H76" s="431">
        <v>16</v>
      </c>
      <c r="I76" s="431">
        <v>1</v>
      </c>
      <c r="J76" s="432">
        <v>0</v>
      </c>
      <c r="K76" s="432">
        <v>0</v>
      </c>
      <c r="L76" s="432">
        <v>0</v>
      </c>
      <c r="M76" s="432">
        <v>13</v>
      </c>
      <c r="N76" s="432">
        <v>0</v>
      </c>
      <c r="O76" s="432">
        <v>1</v>
      </c>
      <c r="P76" s="432">
        <v>0</v>
      </c>
      <c r="Q76" s="432">
        <v>1</v>
      </c>
      <c r="R76" s="431">
        <v>29</v>
      </c>
      <c r="S76" s="431">
        <v>12</v>
      </c>
      <c r="T76" s="431">
        <v>4</v>
      </c>
      <c r="U76" s="431">
        <v>3</v>
      </c>
      <c r="V76" s="431">
        <v>1</v>
      </c>
      <c r="W76" s="431">
        <v>2</v>
      </c>
      <c r="X76" s="431">
        <v>0</v>
      </c>
      <c r="Y76" s="431">
        <v>1</v>
      </c>
      <c r="Z76" s="431">
        <v>1</v>
      </c>
      <c r="AA76" s="431">
        <v>0</v>
      </c>
      <c r="AB76" s="431">
        <v>0</v>
      </c>
      <c r="AC76" s="431">
        <v>11</v>
      </c>
      <c r="AD76" s="431">
        <v>1</v>
      </c>
      <c r="AE76" s="431">
        <v>8</v>
      </c>
      <c r="AF76" s="431">
        <v>0</v>
      </c>
      <c r="AG76" s="431">
        <v>2</v>
      </c>
      <c r="AH76" s="431">
        <v>0</v>
      </c>
      <c r="AI76" s="431">
        <v>0</v>
      </c>
      <c r="AJ76" s="431">
        <v>0</v>
      </c>
      <c r="AK76" s="431">
        <v>0</v>
      </c>
      <c r="AL76" s="431">
        <v>0</v>
      </c>
      <c r="AM76" s="431">
        <v>0</v>
      </c>
      <c r="AN76" s="431">
        <v>30</v>
      </c>
      <c r="AO76" s="431">
        <v>4</v>
      </c>
      <c r="AP76" s="431">
        <v>4</v>
      </c>
      <c r="AQ76" s="431">
        <v>1</v>
      </c>
      <c r="AR76" s="431">
        <v>0</v>
      </c>
      <c r="AS76" s="431">
        <v>2</v>
      </c>
      <c r="AT76" s="431">
        <v>0</v>
      </c>
      <c r="AU76" s="431">
        <v>1</v>
      </c>
      <c r="AV76" s="431">
        <v>2</v>
      </c>
      <c r="AW76" s="431">
        <v>0</v>
      </c>
      <c r="AX76" s="431">
        <v>5</v>
      </c>
      <c r="AY76" s="431">
        <v>0</v>
      </c>
      <c r="AZ76" s="431">
        <v>1</v>
      </c>
      <c r="BA76" s="431">
        <v>2</v>
      </c>
    </row>
    <row r="77" spans="1:53" ht="16.5" customHeight="1">
      <c r="A77" s="433" t="s">
        <v>1579</v>
      </c>
      <c r="B77" s="431">
        <v>127</v>
      </c>
      <c r="C77" s="431">
        <v>1179</v>
      </c>
      <c r="D77" s="431">
        <v>121</v>
      </c>
      <c r="E77" s="431">
        <v>46</v>
      </c>
      <c r="F77" s="431">
        <v>75</v>
      </c>
      <c r="G77" s="431">
        <v>69</v>
      </c>
      <c r="H77" s="431">
        <v>69</v>
      </c>
      <c r="I77" s="432">
        <v>0</v>
      </c>
      <c r="J77" s="432">
        <v>0</v>
      </c>
      <c r="K77" s="432">
        <v>0</v>
      </c>
      <c r="L77" s="432">
        <v>0</v>
      </c>
      <c r="M77" s="432">
        <v>6</v>
      </c>
      <c r="N77" s="432">
        <v>0</v>
      </c>
      <c r="O77" s="432">
        <v>6</v>
      </c>
      <c r="P77" s="432">
        <v>1</v>
      </c>
      <c r="Q77" s="432">
        <v>5</v>
      </c>
      <c r="R77" s="431">
        <v>83</v>
      </c>
      <c r="S77" s="431">
        <v>21</v>
      </c>
      <c r="T77" s="431">
        <v>11</v>
      </c>
      <c r="U77" s="431">
        <v>4</v>
      </c>
      <c r="V77" s="431">
        <v>4</v>
      </c>
      <c r="W77" s="431">
        <v>2</v>
      </c>
      <c r="X77" s="431">
        <v>2</v>
      </c>
      <c r="Y77" s="431">
        <v>0</v>
      </c>
      <c r="Z77" s="431">
        <v>0</v>
      </c>
      <c r="AA77" s="431">
        <v>0</v>
      </c>
      <c r="AB77" s="431">
        <v>0</v>
      </c>
      <c r="AC77" s="431">
        <v>56</v>
      </c>
      <c r="AD77" s="431">
        <v>1</v>
      </c>
      <c r="AE77" s="431">
        <v>21</v>
      </c>
      <c r="AF77" s="431">
        <v>2</v>
      </c>
      <c r="AG77" s="431">
        <v>27</v>
      </c>
      <c r="AH77" s="431">
        <v>3</v>
      </c>
      <c r="AI77" s="431">
        <v>2</v>
      </c>
      <c r="AJ77" s="431">
        <v>0</v>
      </c>
      <c r="AK77" s="431">
        <v>0</v>
      </c>
      <c r="AL77" s="431">
        <v>0</v>
      </c>
      <c r="AM77" s="431">
        <v>0</v>
      </c>
      <c r="AN77" s="431">
        <v>64</v>
      </c>
      <c r="AO77" s="431">
        <v>21</v>
      </c>
      <c r="AP77" s="431">
        <v>12</v>
      </c>
      <c r="AQ77" s="431">
        <v>4</v>
      </c>
      <c r="AR77" s="431">
        <v>1</v>
      </c>
      <c r="AS77" s="431">
        <v>3</v>
      </c>
      <c r="AT77" s="431">
        <v>5</v>
      </c>
      <c r="AU77" s="431">
        <v>1</v>
      </c>
      <c r="AV77" s="431">
        <v>2</v>
      </c>
      <c r="AW77" s="431">
        <v>4</v>
      </c>
      <c r="AX77" s="431">
        <v>0</v>
      </c>
      <c r="AY77" s="431">
        <v>2</v>
      </c>
      <c r="AZ77" s="431">
        <v>0</v>
      </c>
      <c r="BA77" s="431">
        <v>2</v>
      </c>
    </row>
    <row r="78" spans="1:53" ht="16.5" customHeight="1">
      <c r="A78" s="436" t="s">
        <v>1578</v>
      </c>
      <c r="B78" s="434">
        <v>143</v>
      </c>
      <c r="C78" s="434">
        <v>1689</v>
      </c>
      <c r="D78" s="434">
        <v>136</v>
      </c>
      <c r="E78" s="434">
        <v>46</v>
      </c>
      <c r="F78" s="434">
        <v>89</v>
      </c>
      <c r="G78" s="434">
        <v>86</v>
      </c>
      <c r="H78" s="434">
        <v>85</v>
      </c>
      <c r="I78" s="435">
        <v>0</v>
      </c>
      <c r="J78" s="435">
        <v>0</v>
      </c>
      <c r="K78" s="435">
        <v>1</v>
      </c>
      <c r="L78" s="435">
        <v>0</v>
      </c>
      <c r="M78" s="435">
        <v>3</v>
      </c>
      <c r="N78" s="435">
        <v>1</v>
      </c>
      <c r="O78" s="435">
        <v>7</v>
      </c>
      <c r="P78" s="435">
        <v>0</v>
      </c>
      <c r="Q78" s="435">
        <v>7</v>
      </c>
      <c r="R78" s="434">
        <v>79</v>
      </c>
      <c r="S78" s="434">
        <v>29</v>
      </c>
      <c r="T78" s="434">
        <v>10</v>
      </c>
      <c r="U78" s="434">
        <v>9</v>
      </c>
      <c r="V78" s="434">
        <v>10</v>
      </c>
      <c r="W78" s="434">
        <v>4</v>
      </c>
      <c r="X78" s="434">
        <v>1</v>
      </c>
      <c r="Y78" s="434">
        <v>1</v>
      </c>
      <c r="Z78" s="434">
        <v>0</v>
      </c>
      <c r="AA78" s="434">
        <v>0</v>
      </c>
      <c r="AB78" s="434">
        <v>0</v>
      </c>
      <c r="AC78" s="434">
        <v>67</v>
      </c>
      <c r="AD78" s="434">
        <v>2</v>
      </c>
      <c r="AE78" s="434">
        <v>24</v>
      </c>
      <c r="AF78" s="434">
        <v>6</v>
      </c>
      <c r="AG78" s="434">
        <v>28</v>
      </c>
      <c r="AH78" s="434">
        <v>4</v>
      </c>
      <c r="AI78" s="434">
        <v>2</v>
      </c>
      <c r="AJ78" s="434">
        <v>1</v>
      </c>
      <c r="AK78" s="434">
        <v>0</v>
      </c>
      <c r="AL78" s="434">
        <v>0</v>
      </c>
      <c r="AM78" s="434">
        <v>0</v>
      </c>
      <c r="AN78" s="434">
        <v>60</v>
      </c>
      <c r="AO78" s="434">
        <v>27</v>
      </c>
      <c r="AP78" s="434">
        <v>11</v>
      </c>
      <c r="AQ78" s="434">
        <v>2</v>
      </c>
      <c r="AR78" s="434">
        <v>6</v>
      </c>
      <c r="AS78" s="434">
        <v>5</v>
      </c>
      <c r="AT78" s="434">
        <v>4</v>
      </c>
      <c r="AU78" s="434">
        <v>5</v>
      </c>
      <c r="AV78" s="434">
        <v>3</v>
      </c>
      <c r="AW78" s="434">
        <v>1</v>
      </c>
      <c r="AX78" s="434">
        <v>7</v>
      </c>
      <c r="AY78" s="434">
        <v>1</v>
      </c>
      <c r="AZ78" s="434">
        <v>1</v>
      </c>
      <c r="BA78" s="434">
        <v>3</v>
      </c>
    </row>
    <row r="79" spans="1:53" ht="16.5" customHeight="1">
      <c r="A79" s="433" t="s">
        <v>1577</v>
      </c>
      <c r="B79" s="431">
        <v>48</v>
      </c>
      <c r="C79" s="431">
        <v>968</v>
      </c>
      <c r="D79" s="431">
        <v>43</v>
      </c>
      <c r="E79" s="431">
        <v>13</v>
      </c>
      <c r="F79" s="431">
        <v>29</v>
      </c>
      <c r="G79" s="431">
        <v>28</v>
      </c>
      <c r="H79" s="431">
        <v>27</v>
      </c>
      <c r="I79" s="432">
        <v>0</v>
      </c>
      <c r="J79" s="432">
        <v>0</v>
      </c>
      <c r="K79" s="432">
        <v>1</v>
      </c>
      <c r="L79" s="432">
        <v>0</v>
      </c>
      <c r="M79" s="432">
        <v>1</v>
      </c>
      <c r="N79" s="432">
        <v>1</v>
      </c>
      <c r="O79" s="432">
        <v>5</v>
      </c>
      <c r="P79" s="432">
        <v>0</v>
      </c>
      <c r="Q79" s="432">
        <v>5</v>
      </c>
      <c r="R79" s="431">
        <v>21</v>
      </c>
      <c r="S79" s="431">
        <v>7</v>
      </c>
      <c r="T79" s="431">
        <v>4</v>
      </c>
      <c r="U79" s="431">
        <v>7</v>
      </c>
      <c r="V79" s="431">
        <v>4</v>
      </c>
      <c r="W79" s="431">
        <v>4</v>
      </c>
      <c r="X79" s="431">
        <v>0</v>
      </c>
      <c r="Y79" s="431">
        <v>1</v>
      </c>
      <c r="Z79" s="431">
        <v>0</v>
      </c>
      <c r="AA79" s="431">
        <v>0</v>
      </c>
      <c r="AB79" s="431">
        <v>0</v>
      </c>
      <c r="AC79" s="431">
        <v>17</v>
      </c>
      <c r="AD79" s="431">
        <v>1</v>
      </c>
      <c r="AE79" s="431">
        <v>9</v>
      </c>
      <c r="AF79" s="431">
        <v>1</v>
      </c>
      <c r="AG79" s="431">
        <v>5</v>
      </c>
      <c r="AH79" s="431">
        <v>0</v>
      </c>
      <c r="AI79" s="431">
        <v>1</v>
      </c>
      <c r="AJ79" s="431">
        <v>0</v>
      </c>
      <c r="AK79" s="431">
        <v>0</v>
      </c>
      <c r="AL79" s="431">
        <v>0</v>
      </c>
      <c r="AM79" s="431">
        <v>0</v>
      </c>
      <c r="AN79" s="431">
        <v>13</v>
      </c>
      <c r="AO79" s="431">
        <v>8</v>
      </c>
      <c r="AP79" s="431">
        <v>4</v>
      </c>
      <c r="AQ79" s="431">
        <v>1</v>
      </c>
      <c r="AR79" s="431">
        <v>4</v>
      </c>
      <c r="AS79" s="431">
        <v>1</v>
      </c>
      <c r="AT79" s="431">
        <v>1</v>
      </c>
      <c r="AU79" s="431">
        <v>3</v>
      </c>
      <c r="AV79" s="431">
        <v>1</v>
      </c>
      <c r="AW79" s="431">
        <v>0</v>
      </c>
      <c r="AX79" s="431">
        <v>3</v>
      </c>
      <c r="AY79" s="431">
        <v>1</v>
      </c>
      <c r="AZ79" s="431">
        <v>0</v>
      </c>
      <c r="BA79" s="431">
        <v>3</v>
      </c>
    </row>
    <row r="80" spans="1:53" ht="16.5" customHeight="1">
      <c r="A80" s="433" t="s">
        <v>1576</v>
      </c>
      <c r="B80" s="431">
        <v>95</v>
      </c>
      <c r="C80" s="431">
        <v>721</v>
      </c>
      <c r="D80" s="431">
        <v>93</v>
      </c>
      <c r="E80" s="431">
        <v>33</v>
      </c>
      <c r="F80" s="431">
        <v>60</v>
      </c>
      <c r="G80" s="431">
        <v>58</v>
      </c>
      <c r="H80" s="431">
        <v>58</v>
      </c>
      <c r="I80" s="432">
        <v>0</v>
      </c>
      <c r="J80" s="432">
        <v>0</v>
      </c>
      <c r="K80" s="432">
        <v>0</v>
      </c>
      <c r="L80" s="432">
        <v>0</v>
      </c>
      <c r="M80" s="432">
        <v>2</v>
      </c>
      <c r="N80" s="432">
        <v>0</v>
      </c>
      <c r="O80" s="432">
        <v>2</v>
      </c>
      <c r="P80" s="432">
        <v>0</v>
      </c>
      <c r="Q80" s="432">
        <v>2</v>
      </c>
      <c r="R80" s="431">
        <v>58</v>
      </c>
      <c r="S80" s="431">
        <v>22</v>
      </c>
      <c r="T80" s="431">
        <v>6</v>
      </c>
      <c r="U80" s="431">
        <v>2</v>
      </c>
      <c r="V80" s="431">
        <v>6</v>
      </c>
      <c r="W80" s="431">
        <v>0</v>
      </c>
      <c r="X80" s="431">
        <v>1</v>
      </c>
      <c r="Y80" s="431">
        <v>0</v>
      </c>
      <c r="Z80" s="431">
        <v>0</v>
      </c>
      <c r="AA80" s="431">
        <v>0</v>
      </c>
      <c r="AB80" s="431">
        <v>0</v>
      </c>
      <c r="AC80" s="431">
        <v>50</v>
      </c>
      <c r="AD80" s="431">
        <v>1</v>
      </c>
      <c r="AE80" s="431">
        <v>15</v>
      </c>
      <c r="AF80" s="431">
        <v>5</v>
      </c>
      <c r="AG80" s="431">
        <v>23</v>
      </c>
      <c r="AH80" s="431">
        <v>4</v>
      </c>
      <c r="AI80" s="431">
        <v>1</v>
      </c>
      <c r="AJ80" s="431">
        <v>1</v>
      </c>
      <c r="AK80" s="431">
        <v>0</v>
      </c>
      <c r="AL80" s="431">
        <v>0</v>
      </c>
      <c r="AM80" s="431">
        <v>0</v>
      </c>
      <c r="AN80" s="431">
        <v>47</v>
      </c>
      <c r="AO80" s="431">
        <v>19</v>
      </c>
      <c r="AP80" s="431">
        <v>7</v>
      </c>
      <c r="AQ80" s="431">
        <v>1</v>
      </c>
      <c r="AR80" s="431">
        <v>2</v>
      </c>
      <c r="AS80" s="431">
        <v>4</v>
      </c>
      <c r="AT80" s="431">
        <v>3</v>
      </c>
      <c r="AU80" s="431">
        <v>2</v>
      </c>
      <c r="AV80" s="431">
        <v>2</v>
      </c>
      <c r="AW80" s="431">
        <v>1</v>
      </c>
      <c r="AX80" s="431">
        <v>4</v>
      </c>
      <c r="AY80" s="431">
        <v>0</v>
      </c>
      <c r="AZ80" s="431">
        <v>1</v>
      </c>
      <c r="BA80" s="431">
        <v>0</v>
      </c>
    </row>
    <row r="81" spans="1:53" ht="16.5" customHeight="1">
      <c r="A81" s="436" t="s">
        <v>1575</v>
      </c>
      <c r="B81" s="434">
        <v>820</v>
      </c>
      <c r="C81" s="434">
        <v>4649</v>
      </c>
      <c r="D81" s="434">
        <v>809</v>
      </c>
      <c r="E81" s="434">
        <v>357</v>
      </c>
      <c r="F81" s="434">
        <v>451</v>
      </c>
      <c r="G81" s="434">
        <v>431</v>
      </c>
      <c r="H81" s="434">
        <v>428</v>
      </c>
      <c r="I81" s="434">
        <v>3</v>
      </c>
      <c r="J81" s="435">
        <v>0</v>
      </c>
      <c r="K81" s="435">
        <v>0</v>
      </c>
      <c r="L81" s="435">
        <v>0</v>
      </c>
      <c r="M81" s="435">
        <v>20</v>
      </c>
      <c r="N81" s="435">
        <v>1</v>
      </c>
      <c r="O81" s="435">
        <v>11</v>
      </c>
      <c r="P81" s="435">
        <v>2</v>
      </c>
      <c r="Q81" s="435">
        <v>9</v>
      </c>
      <c r="R81" s="434">
        <v>546</v>
      </c>
      <c r="S81" s="434">
        <v>165</v>
      </c>
      <c r="T81" s="434">
        <v>68</v>
      </c>
      <c r="U81" s="434">
        <v>22</v>
      </c>
      <c r="V81" s="434">
        <v>8</v>
      </c>
      <c r="W81" s="434">
        <v>7</v>
      </c>
      <c r="X81" s="434">
        <v>2</v>
      </c>
      <c r="Y81" s="434">
        <v>0</v>
      </c>
      <c r="Z81" s="434">
        <v>0</v>
      </c>
      <c r="AA81" s="434">
        <v>0</v>
      </c>
      <c r="AB81" s="434">
        <v>2</v>
      </c>
      <c r="AC81" s="434">
        <v>289</v>
      </c>
      <c r="AD81" s="434">
        <v>8</v>
      </c>
      <c r="AE81" s="434">
        <v>120</v>
      </c>
      <c r="AF81" s="434">
        <v>33</v>
      </c>
      <c r="AG81" s="434">
        <v>116</v>
      </c>
      <c r="AH81" s="434">
        <v>9</v>
      </c>
      <c r="AI81" s="434">
        <v>2</v>
      </c>
      <c r="AJ81" s="434">
        <v>1</v>
      </c>
      <c r="AK81" s="434">
        <v>0</v>
      </c>
      <c r="AL81" s="434">
        <v>0</v>
      </c>
      <c r="AM81" s="434">
        <v>0</v>
      </c>
      <c r="AN81" s="434">
        <v>352</v>
      </c>
      <c r="AO81" s="434">
        <v>135</v>
      </c>
      <c r="AP81" s="434">
        <v>97</v>
      </c>
      <c r="AQ81" s="434">
        <v>24</v>
      </c>
      <c r="AR81" s="434">
        <v>13</v>
      </c>
      <c r="AS81" s="434">
        <v>19</v>
      </c>
      <c r="AT81" s="434">
        <v>23</v>
      </c>
      <c r="AU81" s="434">
        <v>25</v>
      </c>
      <c r="AV81" s="434">
        <v>27</v>
      </c>
      <c r="AW81" s="434">
        <v>27</v>
      </c>
      <c r="AX81" s="434">
        <v>17</v>
      </c>
      <c r="AY81" s="434">
        <v>25</v>
      </c>
      <c r="AZ81" s="434">
        <v>13</v>
      </c>
      <c r="BA81" s="434">
        <v>12</v>
      </c>
    </row>
    <row r="82" spans="1:53" ht="16.5" customHeight="1">
      <c r="A82" s="433" t="s">
        <v>1574</v>
      </c>
      <c r="B82" s="431">
        <v>139</v>
      </c>
      <c r="C82" s="431">
        <v>826</v>
      </c>
      <c r="D82" s="431">
        <v>134</v>
      </c>
      <c r="E82" s="431">
        <v>52</v>
      </c>
      <c r="F82" s="431">
        <v>82</v>
      </c>
      <c r="G82" s="431">
        <v>79</v>
      </c>
      <c r="H82" s="431">
        <v>78</v>
      </c>
      <c r="I82" s="431">
        <v>1</v>
      </c>
      <c r="J82" s="432">
        <v>0</v>
      </c>
      <c r="K82" s="432">
        <v>0</v>
      </c>
      <c r="L82" s="432">
        <v>0</v>
      </c>
      <c r="M82" s="432">
        <v>3</v>
      </c>
      <c r="N82" s="432">
        <v>0</v>
      </c>
      <c r="O82" s="432">
        <v>5</v>
      </c>
      <c r="P82" s="432">
        <v>2</v>
      </c>
      <c r="Q82" s="432">
        <v>3</v>
      </c>
      <c r="R82" s="431">
        <v>92</v>
      </c>
      <c r="S82" s="431">
        <v>25</v>
      </c>
      <c r="T82" s="431">
        <v>14</v>
      </c>
      <c r="U82" s="431">
        <v>5</v>
      </c>
      <c r="V82" s="431">
        <v>2</v>
      </c>
      <c r="W82" s="431">
        <v>1</v>
      </c>
      <c r="X82" s="431">
        <v>0</v>
      </c>
      <c r="Y82" s="431">
        <v>0</v>
      </c>
      <c r="Z82" s="431">
        <v>0</v>
      </c>
      <c r="AA82" s="431">
        <v>0</v>
      </c>
      <c r="AB82" s="431">
        <v>0</v>
      </c>
      <c r="AC82" s="431">
        <v>57</v>
      </c>
      <c r="AD82" s="431">
        <v>1</v>
      </c>
      <c r="AE82" s="431">
        <v>21</v>
      </c>
      <c r="AF82" s="431">
        <v>10</v>
      </c>
      <c r="AG82" s="431">
        <v>23</v>
      </c>
      <c r="AH82" s="431">
        <v>2</v>
      </c>
      <c r="AI82" s="431">
        <v>0</v>
      </c>
      <c r="AJ82" s="431">
        <v>0</v>
      </c>
      <c r="AK82" s="431">
        <v>0</v>
      </c>
      <c r="AL82" s="431">
        <v>0</v>
      </c>
      <c r="AM82" s="431">
        <v>0</v>
      </c>
      <c r="AN82" s="431">
        <v>73</v>
      </c>
      <c r="AO82" s="431">
        <v>19</v>
      </c>
      <c r="AP82" s="431">
        <v>10</v>
      </c>
      <c r="AQ82" s="431">
        <v>3</v>
      </c>
      <c r="AR82" s="431">
        <v>3</v>
      </c>
      <c r="AS82" s="431">
        <v>5</v>
      </c>
      <c r="AT82" s="431">
        <v>5</v>
      </c>
      <c r="AU82" s="431">
        <v>3</v>
      </c>
      <c r="AV82" s="431">
        <v>2</v>
      </c>
      <c r="AW82" s="431">
        <v>2</v>
      </c>
      <c r="AX82" s="431">
        <v>1</v>
      </c>
      <c r="AY82" s="431">
        <v>6</v>
      </c>
      <c r="AZ82" s="431">
        <v>2</v>
      </c>
      <c r="BA82" s="431">
        <v>0</v>
      </c>
    </row>
    <row r="83" spans="1:53" ht="16.5" customHeight="1">
      <c r="A83" s="433" t="s">
        <v>1573</v>
      </c>
      <c r="B83" s="431">
        <v>76</v>
      </c>
      <c r="C83" s="431">
        <v>351</v>
      </c>
      <c r="D83" s="431">
        <v>76</v>
      </c>
      <c r="E83" s="431">
        <v>27</v>
      </c>
      <c r="F83" s="431">
        <v>49</v>
      </c>
      <c r="G83" s="431">
        <v>48</v>
      </c>
      <c r="H83" s="431">
        <v>48</v>
      </c>
      <c r="I83" s="432">
        <v>0</v>
      </c>
      <c r="J83" s="432">
        <v>0</v>
      </c>
      <c r="K83" s="432">
        <v>0</v>
      </c>
      <c r="L83" s="432">
        <v>0</v>
      </c>
      <c r="M83" s="432">
        <v>1</v>
      </c>
      <c r="N83" s="432">
        <v>0</v>
      </c>
      <c r="O83" s="432">
        <v>0</v>
      </c>
      <c r="P83" s="432">
        <v>0</v>
      </c>
      <c r="Q83" s="432">
        <v>0</v>
      </c>
      <c r="R83" s="431">
        <v>54</v>
      </c>
      <c r="S83" s="431">
        <v>15</v>
      </c>
      <c r="T83" s="431">
        <v>5</v>
      </c>
      <c r="U83" s="431">
        <v>1</v>
      </c>
      <c r="V83" s="431">
        <v>0</v>
      </c>
      <c r="W83" s="431">
        <v>1</v>
      </c>
      <c r="X83" s="431">
        <v>0</v>
      </c>
      <c r="Y83" s="431">
        <v>0</v>
      </c>
      <c r="Z83" s="431">
        <v>0</v>
      </c>
      <c r="AA83" s="431">
        <v>0</v>
      </c>
      <c r="AB83" s="431">
        <v>0</v>
      </c>
      <c r="AC83" s="431">
        <v>41</v>
      </c>
      <c r="AD83" s="431">
        <v>2</v>
      </c>
      <c r="AE83" s="431">
        <v>16</v>
      </c>
      <c r="AF83" s="431">
        <v>2</v>
      </c>
      <c r="AG83" s="431">
        <v>17</v>
      </c>
      <c r="AH83" s="431">
        <v>4</v>
      </c>
      <c r="AI83" s="431">
        <v>0</v>
      </c>
      <c r="AJ83" s="431">
        <v>0</v>
      </c>
      <c r="AK83" s="431">
        <v>0</v>
      </c>
      <c r="AL83" s="431">
        <v>0</v>
      </c>
      <c r="AM83" s="431">
        <v>0</v>
      </c>
      <c r="AN83" s="431">
        <v>41</v>
      </c>
      <c r="AO83" s="431">
        <v>19</v>
      </c>
      <c r="AP83" s="431">
        <v>5</v>
      </c>
      <c r="AQ83" s="431">
        <v>4</v>
      </c>
      <c r="AR83" s="431">
        <v>0</v>
      </c>
      <c r="AS83" s="431">
        <v>1</v>
      </c>
      <c r="AT83" s="431">
        <v>0</v>
      </c>
      <c r="AU83" s="431">
        <v>1</v>
      </c>
      <c r="AV83" s="431">
        <v>2</v>
      </c>
      <c r="AW83" s="431">
        <v>1</v>
      </c>
      <c r="AX83" s="431">
        <v>0</v>
      </c>
      <c r="AY83" s="431">
        <v>1</v>
      </c>
      <c r="AZ83" s="431">
        <v>0</v>
      </c>
      <c r="BA83" s="431">
        <v>1</v>
      </c>
    </row>
    <row r="84" spans="1:53" ht="16.5" customHeight="1">
      <c r="A84" s="433" t="s">
        <v>1572</v>
      </c>
      <c r="B84" s="431">
        <v>74</v>
      </c>
      <c r="C84" s="431">
        <v>422</v>
      </c>
      <c r="D84" s="431">
        <v>73</v>
      </c>
      <c r="E84" s="431">
        <v>37</v>
      </c>
      <c r="F84" s="431">
        <v>36</v>
      </c>
      <c r="G84" s="431">
        <v>35</v>
      </c>
      <c r="H84" s="431">
        <v>34</v>
      </c>
      <c r="I84" s="431">
        <v>1</v>
      </c>
      <c r="J84" s="432">
        <v>0</v>
      </c>
      <c r="K84" s="432">
        <v>0</v>
      </c>
      <c r="L84" s="432">
        <v>0</v>
      </c>
      <c r="M84" s="432">
        <v>1</v>
      </c>
      <c r="N84" s="432">
        <v>0</v>
      </c>
      <c r="O84" s="432">
        <v>1</v>
      </c>
      <c r="P84" s="432">
        <v>0</v>
      </c>
      <c r="Q84" s="432">
        <v>1</v>
      </c>
      <c r="R84" s="431">
        <v>56</v>
      </c>
      <c r="S84" s="431">
        <v>12</v>
      </c>
      <c r="T84" s="431">
        <v>4</v>
      </c>
      <c r="U84" s="431">
        <v>0</v>
      </c>
      <c r="V84" s="431">
        <v>0</v>
      </c>
      <c r="W84" s="431">
        <v>1</v>
      </c>
      <c r="X84" s="431">
        <v>1</v>
      </c>
      <c r="Y84" s="431">
        <v>0</v>
      </c>
      <c r="Z84" s="431">
        <v>0</v>
      </c>
      <c r="AA84" s="431">
        <v>0</v>
      </c>
      <c r="AB84" s="431">
        <v>0</v>
      </c>
      <c r="AC84" s="431">
        <v>27</v>
      </c>
      <c r="AD84" s="431">
        <v>2</v>
      </c>
      <c r="AE84" s="431">
        <v>13</v>
      </c>
      <c r="AF84" s="431">
        <v>5</v>
      </c>
      <c r="AG84" s="431">
        <v>7</v>
      </c>
      <c r="AH84" s="431">
        <v>0</v>
      </c>
      <c r="AI84" s="431">
        <v>0</v>
      </c>
      <c r="AJ84" s="431">
        <v>0</v>
      </c>
      <c r="AK84" s="431">
        <v>0</v>
      </c>
      <c r="AL84" s="431">
        <v>0</v>
      </c>
      <c r="AM84" s="431">
        <v>0</v>
      </c>
      <c r="AN84" s="431">
        <v>30</v>
      </c>
      <c r="AO84" s="431">
        <v>10</v>
      </c>
      <c r="AP84" s="431">
        <v>14</v>
      </c>
      <c r="AQ84" s="431">
        <v>3</v>
      </c>
      <c r="AR84" s="431">
        <v>1</v>
      </c>
      <c r="AS84" s="431">
        <v>0</v>
      </c>
      <c r="AT84" s="431">
        <v>3</v>
      </c>
      <c r="AU84" s="431">
        <v>1</v>
      </c>
      <c r="AV84" s="431">
        <v>4</v>
      </c>
      <c r="AW84" s="431">
        <v>3</v>
      </c>
      <c r="AX84" s="431">
        <v>1</v>
      </c>
      <c r="AY84" s="431">
        <v>1</v>
      </c>
      <c r="AZ84" s="431">
        <v>2</v>
      </c>
      <c r="BA84" s="431">
        <v>0</v>
      </c>
    </row>
    <row r="85" spans="1:53" ht="16.5" customHeight="1">
      <c r="A85" s="433" t="s">
        <v>1571</v>
      </c>
      <c r="B85" s="431">
        <v>73</v>
      </c>
      <c r="C85" s="431">
        <v>490</v>
      </c>
      <c r="D85" s="431">
        <v>73</v>
      </c>
      <c r="E85" s="431">
        <v>24</v>
      </c>
      <c r="F85" s="431">
        <v>49</v>
      </c>
      <c r="G85" s="431">
        <v>47</v>
      </c>
      <c r="H85" s="431">
        <v>47</v>
      </c>
      <c r="I85" s="432">
        <v>0</v>
      </c>
      <c r="J85" s="432">
        <v>0</v>
      </c>
      <c r="K85" s="432">
        <v>0</v>
      </c>
      <c r="L85" s="432">
        <v>0</v>
      </c>
      <c r="M85" s="432">
        <v>2</v>
      </c>
      <c r="N85" s="432">
        <v>0</v>
      </c>
      <c r="O85" s="432">
        <v>0</v>
      </c>
      <c r="P85" s="432">
        <v>0</v>
      </c>
      <c r="Q85" s="432">
        <v>0</v>
      </c>
      <c r="R85" s="431">
        <v>46</v>
      </c>
      <c r="S85" s="431">
        <v>16</v>
      </c>
      <c r="T85" s="431">
        <v>7</v>
      </c>
      <c r="U85" s="431">
        <v>0</v>
      </c>
      <c r="V85" s="431">
        <v>3</v>
      </c>
      <c r="W85" s="431">
        <v>1</v>
      </c>
      <c r="X85" s="431">
        <v>0</v>
      </c>
      <c r="Y85" s="431">
        <v>0</v>
      </c>
      <c r="Z85" s="431">
        <v>0</v>
      </c>
      <c r="AA85" s="431">
        <v>0</v>
      </c>
      <c r="AB85" s="431">
        <v>0</v>
      </c>
      <c r="AC85" s="431">
        <v>39</v>
      </c>
      <c r="AD85" s="431">
        <v>0</v>
      </c>
      <c r="AE85" s="431">
        <v>11</v>
      </c>
      <c r="AF85" s="431">
        <v>5</v>
      </c>
      <c r="AG85" s="431">
        <v>21</v>
      </c>
      <c r="AH85" s="431">
        <v>1</v>
      </c>
      <c r="AI85" s="431">
        <v>1</v>
      </c>
      <c r="AJ85" s="431">
        <v>0</v>
      </c>
      <c r="AK85" s="431">
        <v>0</v>
      </c>
      <c r="AL85" s="431">
        <v>0</v>
      </c>
      <c r="AM85" s="431">
        <v>0</v>
      </c>
      <c r="AN85" s="431">
        <v>23</v>
      </c>
      <c r="AO85" s="431">
        <v>21</v>
      </c>
      <c r="AP85" s="431">
        <v>10</v>
      </c>
      <c r="AQ85" s="431">
        <v>3</v>
      </c>
      <c r="AR85" s="431">
        <v>2</v>
      </c>
      <c r="AS85" s="431">
        <v>2</v>
      </c>
      <c r="AT85" s="431">
        <v>2</v>
      </c>
      <c r="AU85" s="431">
        <v>3</v>
      </c>
      <c r="AV85" s="431">
        <v>4</v>
      </c>
      <c r="AW85" s="431">
        <v>0</v>
      </c>
      <c r="AX85" s="431">
        <v>1</v>
      </c>
      <c r="AY85" s="431">
        <v>1</v>
      </c>
      <c r="AZ85" s="431">
        <v>0</v>
      </c>
      <c r="BA85" s="431">
        <v>1</v>
      </c>
    </row>
    <row r="86" spans="1:53" ht="16.5" customHeight="1">
      <c r="A86" s="433" t="s">
        <v>1570</v>
      </c>
      <c r="B86" s="431">
        <v>270</v>
      </c>
      <c r="C86" s="431">
        <v>1359</v>
      </c>
      <c r="D86" s="431">
        <v>268</v>
      </c>
      <c r="E86" s="431">
        <v>150</v>
      </c>
      <c r="F86" s="431">
        <v>118</v>
      </c>
      <c r="G86" s="431">
        <v>114</v>
      </c>
      <c r="H86" s="431">
        <v>113</v>
      </c>
      <c r="I86" s="431">
        <v>1</v>
      </c>
      <c r="J86" s="432">
        <v>0</v>
      </c>
      <c r="K86" s="432">
        <v>0</v>
      </c>
      <c r="L86" s="432">
        <v>0</v>
      </c>
      <c r="M86" s="432">
        <v>4</v>
      </c>
      <c r="N86" s="432">
        <v>0</v>
      </c>
      <c r="O86" s="432">
        <v>2</v>
      </c>
      <c r="P86" s="432">
        <v>0</v>
      </c>
      <c r="Q86" s="432">
        <v>2</v>
      </c>
      <c r="R86" s="431">
        <v>182</v>
      </c>
      <c r="S86" s="431">
        <v>57</v>
      </c>
      <c r="T86" s="431">
        <v>17</v>
      </c>
      <c r="U86" s="431">
        <v>10</v>
      </c>
      <c r="V86" s="431">
        <v>2</v>
      </c>
      <c r="W86" s="431">
        <v>1</v>
      </c>
      <c r="X86" s="431">
        <v>0</v>
      </c>
      <c r="Y86" s="431">
        <v>0</v>
      </c>
      <c r="Z86" s="431">
        <v>0</v>
      </c>
      <c r="AA86" s="431">
        <v>0</v>
      </c>
      <c r="AB86" s="431">
        <v>1</v>
      </c>
      <c r="AC86" s="431">
        <v>63</v>
      </c>
      <c r="AD86" s="431">
        <v>3</v>
      </c>
      <c r="AE86" s="431">
        <v>32</v>
      </c>
      <c r="AF86" s="431">
        <v>3</v>
      </c>
      <c r="AG86" s="431">
        <v>23</v>
      </c>
      <c r="AH86" s="431">
        <v>1</v>
      </c>
      <c r="AI86" s="431">
        <v>0</v>
      </c>
      <c r="AJ86" s="431">
        <v>1</v>
      </c>
      <c r="AK86" s="431">
        <v>0</v>
      </c>
      <c r="AL86" s="431">
        <v>0</v>
      </c>
      <c r="AM86" s="431">
        <v>0</v>
      </c>
      <c r="AN86" s="431">
        <v>106</v>
      </c>
      <c r="AO86" s="431">
        <v>47</v>
      </c>
      <c r="AP86" s="431">
        <v>36</v>
      </c>
      <c r="AQ86" s="431">
        <v>3</v>
      </c>
      <c r="AR86" s="431">
        <v>4</v>
      </c>
      <c r="AS86" s="431">
        <v>2</v>
      </c>
      <c r="AT86" s="431">
        <v>7</v>
      </c>
      <c r="AU86" s="431">
        <v>9</v>
      </c>
      <c r="AV86" s="431">
        <v>10</v>
      </c>
      <c r="AW86" s="431">
        <v>13</v>
      </c>
      <c r="AX86" s="431">
        <v>9</v>
      </c>
      <c r="AY86" s="431">
        <v>12</v>
      </c>
      <c r="AZ86" s="431">
        <v>6</v>
      </c>
      <c r="BA86" s="431">
        <v>4</v>
      </c>
    </row>
    <row r="87" spans="1:53" ht="16.5" customHeight="1">
      <c r="A87" s="433" t="s">
        <v>1569</v>
      </c>
      <c r="B87" s="431">
        <v>188</v>
      </c>
      <c r="C87" s="431">
        <v>1201</v>
      </c>
      <c r="D87" s="431">
        <v>185</v>
      </c>
      <c r="E87" s="431">
        <v>67</v>
      </c>
      <c r="F87" s="431">
        <v>117</v>
      </c>
      <c r="G87" s="431">
        <v>108</v>
      </c>
      <c r="H87" s="431">
        <v>108</v>
      </c>
      <c r="I87" s="432">
        <v>0</v>
      </c>
      <c r="J87" s="432">
        <v>0</v>
      </c>
      <c r="K87" s="432">
        <v>0</v>
      </c>
      <c r="L87" s="432">
        <v>0</v>
      </c>
      <c r="M87" s="432">
        <v>9</v>
      </c>
      <c r="N87" s="432">
        <v>1</v>
      </c>
      <c r="O87" s="432">
        <v>3</v>
      </c>
      <c r="P87" s="432">
        <v>0</v>
      </c>
      <c r="Q87" s="432">
        <v>3</v>
      </c>
      <c r="R87" s="431">
        <v>116</v>
      </c>
      <c r="S87" s="431">
        <v>40</v>
      </c>
      <c r="T87" s="431">
        <v>21</v>
      </c>
      <c r="U87" s="431">
        <v>6</v>
      </c>
      <c r="V87" s="431">
        <v>1</v>
      </c>
      <c r="W87" s="431">
        <v>2</v>
      </c>
      <c r="X87" s="431">
        <v>1</v>
      </c>
      <c r="Y87" s="431">
        <v>0</v>
      </c>
      <c r="Z87" s="431">
        <v>0</v>
      </c>
      <c r="AA87" s="431">
        <v>0</v>
      </c>
      <c r="AB87" s="431">
        <v>1</v>
      </c>
      <c r="AC87" s="431">
        <v>62</v>
      </c>
      <c r="AD87" s="431">
        <v>0</v>
      </c>
      <c r="AE87" s="431">
        <v>27</v>
      </c>
      <c r="AF87" s="431">
        <v>8</v>
      </c>
      <c r="AG87" s="431">
        <v>25</v>
      </c>
      <c r="AH87" s="431">
        <v>1</v>
      </c>
      <c r="AI87" s="431">
        <v>1</v>
      </c>
      <c r="AJ87" s="431">
        <v>0</v>
      </c>
      <c r="AK87" s="431">
        <v>0</v>
      </c>
      <c r="AL87" s="431">
        <v>0</v>
      </c>
      <c r="AM87" s="431">
        <v>0</v>
      </c>
      <c r="AN87" s="431">
        <v>79</v>
      </c>
      <c r="AO87" s="431">
        <v>19</v>
      </c>
      <c r="AP87" s="431">
        <v>22</v>
      </c>
      <c r="AQ87" s="431">
        <v>8</v>
      </c>
      <c r="AR87" s="431">
        <v>3</v>
      </c>
      <c r="AS87" s="431">
        <v>9</v>
      </c>
      <c r="AT87" s="431">
        <v>6</v>
      </c>
      <c r="AU87" s="431">
        <v>8</v>
      </c>
      <c r="AV87" s="431">
        <v>5</v>
      </c>
      <c r="AW87" s="431">
        <v>8</v>
      </c>
      <c r="AX87" s="431">
        <v>5</v>
      </c>
      <c r="AY87" s="431">
        <v>4</v>
      </c>
      <c r="AZ87" s="431">
        <v>3</v>
      </c>
      <c r="BA87" s="431">
        <v>6</v>
      </c>
    </row>
    <row r="88" spans="1:53" ht="16.5" customHeight="1">
      <c r="A88" s="436" t="s">
        <v>1568</v>
      </c>
      <c r="B88" s="434">
        <v>471</v>
      </c>
      <c r="C88" s="434">
        <v>2240</v>
      </c>
      <c r="D88" s="434">
        <v>461</v>
      </c>
      <c r="E88" s="434">
        <v>223</v>
      </c>
      <c r="F88" s="434">
        <v>237</v>
      </c>
      <c r="G88" s="434">
        <v>215</v>
      </c>
      <c r="H88" s="434">
        <v>207</v>
      </c>
      <c r="I88" s="434">
        <v>8</v>
      </c>
      <c r="J88" s="435">
        <v>0</v>
      </c>
      <c r="K88" s="435">
        <v>0</v>
      </c>
      <c r="L88" s="435">
        <v>0</v>
      </c>
      <c r="M88" s="435">
        <v>22</v>
      </c>
      <c r="N88" s="435">
        <v>1</v>
      </c>
      <c r="O88" s="435">
        <v>10</v>
      </c>
      <c r="P88" s="435">
        <v>0</v>
      </c>
      <c r="Q88" s="435">
        <v>10</v>
      </c>
      <c r="R88" s="434">
        <v>368</v>
      </c>
      <c r="S88" s="434">
        <v>64</v>
      </c>
      <c r="T88" s="434">
        <v>21</v>
      </c>
      <c r="U88" s="434">
        <v>7</v>
      </c>
      <c r="V88" s="434">
        <v>8</v>
      </c>
      <c r="W88" s="434">
        <v>2</v>
      </c>
      <c r="X88" s="434">
        <v>0</v>
      </c>
      <c r="Y88" s="434">
        <v>1</v>
      </c>
      <c r="Z88" s="434">
        <v>0</v>
      </c>
      <c r="AA88" s="434">
        <v>0</v>
      </c>
      <c r="AB88" s="434">
        <v>0</v>
      </c>
      <c r="AC88" s="434">
        <v>188</v>
      </c>
      <c r="AD88" s="434">
        <v>14</v>
      </c>
      <c r="AE88" s="434">
        <v>84</v>
      </c>
      <c r="AF88" s="434">
        <v>15</v>
      </c>
      <c r="AG88" s="434">
        <v>70</v>
      </c>
      <c r="AH88" s="434">
        <v>1</v>
      </c>
      <c r="AI88" s="434">
        <v>2</v>
      </c>
      <c r="AJ88" s="434">
        <v>0</v>
      </c>
      <c r="AK88" s="434">
        <v>1</v>
      </c>
      <c r="AL88" s="434">
        <v>0</v>
      </c>
      <c r="AM88" s="434">
        <v>0</v>
      </c>
      <c r="AN88" s="434">
        <v>238</v>
      </c>
      <c r="AO88" s="434">
        <v>100</v>
      </c>
      <c r="AP88" s="434">
        <v>40</v>
      </c>
      <c r="AQ88" s="434">
        <v>8</v>
      </c>
      <c r="AR88" s="434">
        <v>9</v>
      </c>
      <c r="AS88" s="434">
        <v>4</v>
      </c>
      <c r="AT88" s="434">
        <v>12</v>
      </c>
      <c r="AU88" s="434">
        <v>7</v>
      </c>
      <c r="AV88" s="434">
        <v>15</v>
      </c>
      <c r="AW88" s="434">
        <v>10</v>
      </c>
      <c r="AX88" s="434">
        <v>3</v>
      </c>
      <c r="AY88" s="434">
        <v>4</v>
      </c>
      <c r="AZ88" s="434">
        <v>3</v>
      </c>
      <c r="BA88" s="434">
        <v>8</v>
      </c>
    </row>
    <row r="89" spans="1:53" ht="16.5" customHeight="1">
      <c r="A89" s="433" t="s">
        <v>1567</v>
      </c>
      <c r="B89" s="431">
        <v>180</v>
      </c>
      <c r="C89" s="431">
        <v>1084</v>
      </c>
      <c r="D89" s="431">
        <v>178</v>
      </c>
      <c r="E89" s="431">
        <v>83</v>
      </c>
      <c r="F89" s="431">
        <v>95</v>
      </c>
      <c r="G89" s="431">
        <v>86</v>
      </c>
      <c r="H89" s="431">
        <v>84</v>
      </c>
      <c r="I89" s="431">
        <v>2</v>
      </c>
      <c r="J89" s="432">
        <v>0</v>
      </c>
      <c r="K89" s="432">
        <v>0</v>
      </c>
      <c r="L89" s="432">
        <v>0</v>
      </c>
      <c r="M89" s="432">
        <v>9</v>
      </c>
      <c r="N89" s="432">
        <v>0</v>
      </c>
      <c r="O89" s="432">
        <v>2</v>
      </c>
      <c r="P89" s="432">
        <v>0</v>
      </c>
      <c r="Q89" s="432">
        <v>2</v>
      </c>
      <c r="R89" s="431">
        <v>135</v>
      </c>
      <c r="S89" s="431">
        <v>28</v>
      </c>
      <c r="T89" s="431">
        <v>8</v>
      </c>
      <c r="U89" s="431">
        <v>4</v>
      </c>
      <c r="V89" s="431">
        <v>3</v>
      </c>
      <c r="W89" s="431">
        <v>1</v>
      </c>
      <c r="X89" s="431">
        <v>0</v>
      </c>
      <c r="Y89" s="431">
        <v>1</v>
      </c>
      <c r="Z89" s="431">
        <v>0</v>
      </c>
      <c r="AA89" s="431">
        <v>0</v>
      </c>
      <c r="AB89" s="431">
        <v>0</v>
      </c>
      <c r="AC89" s="431">
        <v>72</v>
      </c>
      <c r="AD89" s="431">
        <v>3</v>
      </c>
      <c r="AE89" s="431">
        <v>30</v>
      </c>
      <c r="AF89" s="431">
        <v>5</v>
      </c>
      <c r="AG89" s="431">
        <v>33</v>
      </c>
      <c r="AH89" s="431">
        <v>0</v>
      </c>
      <c r="AI89" s="431">
        <v>0</v>
      </c>
      <c r="AJ89" s="431">
        <v>0</v>
      </c>
      <c r="AK89" s="431">
        <v>1</v>
      </c>
      <c r="AL89" s="431">
        <v>0</v>
      </c>
      <c r="AM89" s="431">
        <v>0</v>
      </c>
      <c r="AN89" s="431">
        <v>92</v>
      </c>
      <c r="AO89" s="431">
        <v>38</v>
      </c>
      <c r="AP89" s="431">
        <v>16</v>
      </c>
      <c r="AQ89" s="431">
        <v>4</v>
      </c>
      <c r="AR89" s="431">
        <v>3</v>
      </c>
      <c r="AS89" s="431">
        <v>1</v>
      </c>
      <c r="AT89" s="431">
        <v>3</v>
      </c>
      <c r="AU89" s="431">
        <v>3</v>
      </c>
      <c r="AV89" s="431">
        <v>8</v>
      </c>
      <c r="AW89" s="431">
        <v>3</v>
      </c>
      <c r="AX89" s="431">
        <v>2</v>
      </c>
      <c r="AY89" s="431">
        <v>1</v>
      </c>
      <c r="AZ89" s="431">
        <v>1</v>
      </c>
      <c r="BA89" s="431">
        <v>3</v>
      </c>
    </row>
    <row r="90" spans="1:53" ht="16.5" customHeight="1">
      <c r="A90" s="433" t="s">
        <v>1566</v>
      </c>
      <c r="B90" s="431">
        <v>68</v>
      </c>
      <c r="C90" s="431">
        <v>309</v>
      </c>
      <c r="D90" s="431">
        <v>64</v>
      </c>
      <c r="E90" s="431">
        <v>30</v>
      </c>
      <c r="F90" s="431">
        <v>34</v>
      </c>
      <c r="G90" s="431">
        <v>32</v>
      </c>
      <c r="H90" s="431">
        <v>29</v>
      </c>
      <c r="I90" s="431">
        <v>3</v>
      </c>
      <c r="J90" s="432">
        <v>0</v>
      </c>
      <c r="K90" s="432">
        <v>0</v>
      </c>
      <c r="L90" s="432">
        <v>0</v>
      </c>
      <c r="M90" s="432">
        <v>2</v>
      </c>
      <c r="N90" s="432">
        <v>0</v>
      </c>
      <c r="O90" s="432">
        <v>4</v>
      </c>
      <c r="P90" s="432">
        <v>0</v>
      </c>
      <c r="Q90" s="432">
        <v>4</v>
      </c>
      <c r="R90" s="431">
        <v>52</v>
      </c>
      <c r="S90" s="431">
        <v>9</v>
      </c>
      <c r="T90" s="431">
        <v>4</v>
      </c>
      <c r="U90" s="431">
        <v>2</v>
      </c>
      <c r="V90" s="431">
        <v>1</v>
      </c>
      <c r="W90" s="431">
        <v>0</v>
      </c>
      <c r="X90" s="431">
        <v>0</v>
      </c>
      <c r="Y90" s="431">
        <v>0</v>
      </c>
      <c r="Z90" s="431">
        <v>0</v>
      </c>
      <c r="AA90" s="431">
        <v>0</v>
      </c>
      <c r="AB90" s="431">
        <v>0</v>
      </c>
      <c r="AC90" s="431">
        <v>25</v>
      </c>
      <c r="AD90" s="431">
        <v>2</v>
      </c>
      <c r="AE90" s="431">
        <v>11</v>
      </c>
      <c r="AF90" s="431">
        <v>3</v>
      </c>
      <c r="AG90" s="431">
        <v>8</v>
      </c>
      <c r="AH90" s="431">
        <v>0</v>
      </c>
      <c r="AI90" s="431">
        <v>1</v>
      </c>
      <c r="AJ90" s="431">
        <v>0</v>
      </c>
      <c r="AK90" s="431">
        <v>0</v>
      </c>
      <c r="AL90" s="431">
        <v>0</v>
      </c>
      <c r="AM90" s="431">
        <v>0</v>
      </c>
      <c r="AN90" s="431">
        <v>35</v>
      </c>
      <c r="AO90" s="431">
        <v>10</v>
      </c>
      <c r="AP90" s="431">
        <v>2</v>
      </c>
      <c r="AQ90" s="431">
        <v>2</v>
      </c>
      <c r="AR90" s="431">
        <v>3</v>
      </c>
      <c r="AS90" s="431">
        <v>1</v>
      </c>
      <c r="AT90" s="431">
        <v>3</v>
      </c>
      <c r="AU90" s="431">
        <v>1</v>
      </c>
      <c r="AV90" s="431">
        <v>1</v>
      </c>
      <c r="AW90" s="431">
        <v>3</v>
      </c>
      <c r="AX90" s="431">
        <v>0</v>
      </c>
      <c r="AY90" s="431">
        <v>0</v>
      </c>
      <c r="AZ90" s="431">
        <v>1</v>
      </c>
      <c r="BA90" s="431">
        <v>2</v>
      </c>
    </row>
    <row r="91" spans="1:53" ht="16.5" customHeight="1">
      <c r="A91" s="433" t="s">
        <v>1565</v>
      </c>
      <c r="B91" s="431">
        <v>134</v>
      </c>
      <c r="C91" s="431">
        <v>472</v>
      </c>
      <c r="D91" s="431">
        <v>134</v>
      </c>
      <c r="E91" s="431">
        <v>71</v>
      </c>
      <c r="F91" s="431">
        <v>62</v>
      </c>
      <c r="G91" s="431">
        <v>56</v>
      </c>
      <c r="H91" s="431">
        <v>55</v>
      </c>
      <c r="I91" s="431">
        <v>1</v>
      </c>
      <c r="J91" s="432">
        <v>0</v>
      </c>
      <c r="K91" s="432">
        <v>0</v>
      </c>
      <c r="L91" s="432">
        <v>0</v>
      </c>
      <c r="M91" s="432">
        <v>6</v>
      </c>
      <c r="N91" s="432">
        <v>1</v>
      </c>
      <c r="O91" s="432">
        <v>0</v>
      </c>
      <c r="P91" s="432">
        <v>0</v>
      </c>
      <c r="Q91" s="432">
        <v>0</v>
      </c>
      <c r="R91" s="431">
        <v>109</v>
      </c>
      <c r="S91" s="431">
        <v>16</v>
      </c>
      <c r="T91" s="431">
        <v>7</v>
      </c>
      <c r="U91" s="431">
        <v>1</v>
      </c>
      <c r="V91" s="431">
        <v>0</v>
      </c>
      <c r="W91" s="431">
        <v>1</v>
      </c>
      <c r="X91" s="431">
        <v>0</v>
      </c>
      <c r="Y91" s="431">
        <v>0</v>
      </c>
      <c r="Z91" s="431">
        <v>0</v>
      </c>
      <c r="AA91" s="431">
        <v>0</v>
      </c>
      <c r="AB91" s="431">
        <v>0</v>
      </c>
      <c r="AC91" s="431">
        <v>53</v>
      </c>
      <c r="AD91" s="431">
        <v>4</v>
      </c>
      <c r="AE91" s="431">
        <v>26</v>
      </c>
      <c r="AF91" s="431">
        <v>4</v>
      </c>
      <c r="AG91" s="431">
        <v>17</v>
      </c>
      <c r="AH91" s="431">
        <v>1</v>
      </c>
      <c r="AI91" s="431">
        <v>1</v>
      </c>
      <c r="AJ91" s="431">
        <v>0</v>
      </c>
      <c r="AK91" s="431">
        <v>0</v>
      </c>
      <c r="AL91" s="431">
        <v>0</v>
      </c>
      <c r="AM91" s="431">
        <v>0</v>
      </c>
      <c r="AN91" s="431">
        <v>68</v>
      </c>
      <c r="AO91" s="431">
        <v>32</v>
      </c>
      <c r="AP91" s="431">
        <v>13</v>
      </c>
      <c r="AQ91" s="431">
        <v>1</v>
      </c>
      <c r="AR91" s="431">
        <v>1</v>
      </c>
      <c r="AS91" s="431">
        <v>2</v>
      </c>
      <c r="AT91" s="431">
        <v>4</v>
      </c>
      <c r="AU91" s="431">
        <v>3</v>
      </c>
      <c r="AV91" s="431">
        <v>2</v>
      </c>
      <c r="AW91" s="431">
        <v>2</v>
      </c>
      <c r="AX91" s="431">
        <v>0</v>
      </c>
      <c r="AY91" s="431">
        <v>3</v>
      </c>
      <c r="AZ91" s="431">
        <v>0</v>
      </c>
      <c r="BA91" s="431">
        <v>3</v>
      </c>
    </row>
    <row r="92" spans="1:53" ht="16.5" customHeight="1">
      <c r="A92" s="433" t="s">
        <v>1564</v>
      </c>
      <c r="B92" s="431">
        <v>89</v>
      </c>
      <c r="C92" s="431">
        <v>375</v>
      </c>
      <c r="D92" s="431">
        <v>85</v>
      </c>
      <c r="E92" s="431">
        <v>39</v>
      </c>
      <c r="F92" s="431">
        <v>46</v>
      </c>
      <c r="G92" s="431">
        <v>41</v>
      </c>
      <c r="H92" s="431">
        <v>39</v>
      </c>
      <c r="I92" s="431">
        <v>2</v>
      </c>
      <c r="J92" s="432">
        <v>0</v>
      </c>
      <c r="K92" s="432">
        <v>0</v>
      </c>
      <c r="L92" s="432">
        <v>0</v>
      </c>
      <c r="M92" s="432">
        <v>5</v>
      </c>
      <c r="N92" s="432">
        <v>0</v>
      </c>
      <c r="O92" s="432">
        <v>4</v>
      </c>
      <c r="P92" s="432">
        <v>0</v>
      </c>
      <c r="Q92" s="432">
        <v>4</v>
      </c>
      <c r="R92" s="431">
        <v>72</v>
      </c>
      <c r="S92" s="431">
        <v>11</v>
      </c>
      <c r="T92" s="431">
        <v>2</v>
      </c>
      <c r="U92" s="431">
        <v>0</v>
      </c>
      <c r="V92" s="431">
        <v>4</v>
      </c>
      <c r="W92" s="431">
        <v>0</v>
      </c>
      <c r="X92" s="431">
        <v>0</v>
      </c>
      <c r="Y92" s="431">
        <v>0</v>
      </c>
      <c r="Z92" s="431">
        <v>0</v>
      </c>
      <c r="AA92" s="431">
        <v>0</v>
      </c>
      <c r="AB92" s="431">
        <v>0</v>
      </c>
      <c r="AC92" s="431">
        <v>38</v>
      </c>
      <c r="AD92" s="431">
        <v>5</v>
      </c>
      <c r="AE92" s="431">
        <v>17</v>
      </c>
      <c r="AF92" s="431">
        <v>3</v>
      </c>
      <c r="AG92" s="431">
        <v>12</v>
      </c>
      <c r="AH92" s="431">
        <v>0</v>
      </c>
      <c r="AI92" s="431">
        <v>0</v>
      </c>
      <c r="AJ92" s="431">
        <v>0</v>
      </c>
      <c r="AK92" s="431">
        <v>0</v>
      </c>
      <c r="AL92" s="431">
        <v>0</v>
      </c>
      <c r="AM92" s="431">
        <v>0</v>
      </c>
      <c r="AN92" s="431">
        <v>43</v>
      </c>
      <c r="AO92" s="431">
        <v>20</v>
      </c>
      <c r="AP92" s="431">
        <v>9</v>
      </c>
      <c r="AQ92" s="431">
        <v>1</v>
      </c>
      <c r="AR92" s="431">
        <v>2</v>
      </c>
      <c r="AS92" s="431">
        <v>0</v>
      </c>
      <c r="AT92" s="431">
        <v>2</v>
      </c>
      <c r="AU92" s="431">
        <v>0</v>
      </c>
      <c r="AV92" s="431">
        <v>4</v>
      </c>
      <c r="AW92" s="431">
        <v>2</v>
      </c>
      <c r="AX92" s="431">
        <v>1</v>
      </c>
      <c r="AY92" s="431">
        <v>0</v>
      </c>
      <c r="AZ92" s="431">
        <v>1</v>
      </c>
      <c r="BA92" s="431">
        <v>0</v>
      </c>
    </row>
    <row r="93" spans="1:53" ht="16.5" customHeight="1">
      <c r="A93" s="436" t="s">
        <v>1563</v>
      </c>
      <c r="B93" s="434">
        <v>349</v>
      </c>
      <c r="C93" s="434">
        <v>1461</v>
      </c>
      <c r="D93" s="434">
        <v>343</v>
      </c>
      <c r="E93" s="434">
        <v>196</v>
      </c>
      <c r="F93" s="434">
        <v>147</v>
      </c>
      <c r="G93" s="434">
        <v>138</v>
      </c>
      <c r="H93" s="434">
        <v>137</v>
      </c>
      <c r="I93" s="435">
        <v>0</v>
      </c>
      <c r="J93" s="435">
        <v>1</v>
      </c>
      <c r="K93" s="435">
        <v>0</v>
      </c>
      <c r="L93" s="435">
        <v>0</v>
      </c>
      <c r="M93" s="435">
        <v>9</v>
      </c>
      <c r="N93" s="435">
        <v>0</v>
      </c>
      <c r="O93" s="435">
        <v>6</v>
      </c>
      <c r="P93" s="435">
        <v>0</v>
      </c>
      <c r="Q93" s="435">
        <v>6</v>
      </c>
      <c r="R93" s="434">
        <v>276</v>
      </c>
      <c r="S93" s="434">
        <v>44</v>
      </c>
      <c r="T93" s="434">
        <v>19</v>
      </c>
      <c r="U93" s="434">
        <v>7</v>
      </c>
      <c r="V93" s="434">
        <v>1</v>
      </c>
      <c r="W93" s="434">
        <v>2</v>
      </c>
      <c r="X93" s="434">
        <v>0</v>
      </c>
      <c r="Y93" s="434">
        <v>0</v>
      </c>
      <c r="Z93" s="434">
        <v>0</v>
      </c>
      <c r="AA93" s="434">
        <v>0</v>
      </c>
      <c r="AB93" s="434">
        <v>0</v>
      </c>
      <c r="AC93" s="434">
        <v>122</v>
      </c>
      <c r="AD93" s="434">
        <v>5</v>
      </c>
      <c r="AE93" s="434">
        <v>59</v>
      </c>
      <c r="AF93" s="434">
        <v>7</v>
      </c>
      <c r="AG93" s="434">
        <v>41</v>
      </c>
      <c r="AH93" s="434">
        <v>6</v>
      </c>
      <c r="AI93" s="434">
        <v>1</v>
      </c>
      <c r="AJ93" s="434">
        <v>0</v>
      </c>
      <c r="AK93" s="434">
        <v>1</v>
      </c>
      <c r="AL93" s="434">
        <v>0</v>
      </c>
      <c r="AM93" s="434">
        <v>0</v>
      </c>
      <c r="AN93" s="434">
        <v>169</v>
      </c>
      <c r="AO93" s="434">
        <v>60</v>
      </c>
      <c r="AP93" s="434">
        <v>36</v>
      </c>
      <c r="AQ93" s="434">
        <v>4</v>
      </c>
      <c r="AR93" s="434">
        <v>4</v>
      </c>
      <c r="AS93" s="434">
        <v>11</v>
      </c>
      <c r="AT93" s="434">
        <v>3</v>
      </c>
      <c r="AU93" s="434">
        <v>16</v>
      </c>
      <c r="AV93" s="434">
        <v>6</v>
      </c>
      <c r="AW93" s="434">
        <v>4</v>
      </c>
      <c r="AX93" s="434">
        <v>10</v>
      </c>
      <c r="AY93" s="434">
        <v>10</v>
      </c>
      <c r="AZ93" s="434">
        <v>6</v>
      </c>
      <c r="BA93" s="434">
        <v>4</v>
      </c>
    </row>
    <row r="94" spans="1:53" ht="16.5" customHeight="1">
      <c r="A94" s="433" t="s">
        <v>1562</v>
      </c>
      <c r="B94" s="431">
        <v>80</v>
      </c>
      <c r="C94" s="431">
        <v>317</v>
      </c>
      <c r="D94" s="431">
        <v>78</v>
      </c>
      <c r="E94" s="431">
        <v>47</v>
      </c>
      <c r="F94" s="431">
        <v>31</v>
      </c>
      <c r="G94" s="431">
        <v>29</v>
      </c>
      <c r="H94" s="431">
        <v>29</v>
      </c>
      <c r="I94" s="432">
        <v>0</v>
      </c>
      <c r="J94" s="432">
        <v>0</v>
      </c>
      <c r="K94" s="432">
        <v>0</v>
      </c>
      <c r="L94" s="432">
        <v>0</v>
      </c>
      <c r="M94" s="432">
        <v>2</v>
      </c>
      <c r="N94" s="432">
        <v>0</v>
      </c>
      <c r="O94" s="432">
        <v>2</v>
      </c>
      <c r="P94" s="432">
        <v>0</v>
      </c>
      <c r="Q94" s="432">
        <v>2</v>
      </c>
      <c r="R94" s="431">
        <v>64</v>
      </c>
      <c r="S94" s="431">
        <v>10</v>
      </c>
      <c r="T94" s="431">
        <v>3</v>
      </c>
      <c r="U94" s="431">
        <v>2</v>
      </c>
      <c r="V94" s="431">
        <v>1</v>
      </c>
      <c r="W94" s="431">
        <v>0</v>
      </c>
      <c r="X94" s="431">
        <v>0</v>
      </c>
      <c r="Y94" s="431">
        <v>0</v>
      </c>
      <c r="Z94" s="431">
        <v>0</v>
      </c>
      <c r="AA94" s="431">
        <v>0</v>
      </c>
      <c r="AB94" s="431">
        <v>0</v>
      </c>
      <c r="AC94" s="431">
        <v>26</v>
      </c>
      <c r="AD94" s="431">
        <v>2</v>
      </c>
      <c r="AE94" s="431">
        <v>11</v>
      </c>
      <c r="AF94" s="431">
        <v>2</v>
      </c>
      <c r="AG94" s="431">
        <v>10</v>
      </c>
      <c r="AH94" s="431">
        <v>0</v>
      </c>
      <c r="AI94" s="431">
        <v>0</v>
      </c>
      <c r="AJ94" s="431">
        <v>0</v>
      </c>
      <c r="AK94" s="431">
        <v>0</v>
      </c>
      <c r="AL94" s="431">
        <v>0</v>
      </c>
      <c r="AM94" s="431">
        <v>0</v>
      </c>
      <c r="AN94" s="431">
        <v>40</v>
      </c>
      <c r="AO94" s="431">
        <v>13</v>
      </c>
      <c r="AP94" s="431">
        <v>5</v>
      </c>
      <c r="AQ94" s="431">
        <v>0</v>
      </c>
      <c r="AR94" s="431">
        <v>1</v>
      </c>
      <c r="AS94" s="431">
        <v>2</v>
      </c>
      <c r="AT94" s="431">
        <v>1</v>
      </c>
      <c r="AU94" s="431">
        <v>7</v>
      </c>
      <c r="AV94" s="431">
        <v>1</v>
      </c>
      <c r="AW94" s="431">
        <v>2</v>
      </c>
      <c r="AX94" s="431">
        <v>3</v>
      </c>
      <c r="AY94" s="431">
        <v>1</v>
      </c>
      <c r="AZ94" s="431">
        <v>1</v>
      </c>
      <c r="BA94" s="431">
        <v>1</v>
      </c>
    </row>
    <row r="95" spans="1:53" ht="16.5" customHeight="1">
      <c r="A95" s="433" t="s">
        <v>1561</v>
      </c>
      <c r="B95" s="431">
        <v>89</v>
      </c>
      <c r="C95" s="431">
        <v>347</v>
      </c>
      <c r="D95" s="431">
        <v>89</v>
      </c>
      <c r="E95" s="431">
        <v>46</v>
      </c>
      <c r="F95" s="431">
        <v>43</v>
      </c>
      <c r="G95" s="431">
        <v>42</v>
      </c>
      <c r="H95" s="431">
        <v>41</v>
      </c>
      <c r="I95" s="432">
        <v>0</v>
      </c>
      <c r="J95" s="432">
        <v>1</v>
      </c>
      <c r="K95" s="432">
        <v>0</v>
      </c>
      <c r="L95" s="432">
        <v>0</v>
      </c>
      <c r="M95" s="432">
        <v>1</v>
      </c>
      <c r="N95" s="432">
        <v>0</v>
      </c>
      <c r="O95" s="432">
        <v>0</v>
      </c>
      <c r="P95" s="432">
        <v>0</v>
      </c>
      <c r="Q95" s="432">
        <v>0</v>
      </c>
      <c r="R95" s="431">
        <v>73</v>
      </c>
      <c r="S95" s="431">
        <v>10</v>
      </c>
      <c r="T95" s="431">
        <v>4</v>
      </c>
      <c r="U95" s="431">
        <v>1</v>
      </c>
      <c r="V95" s="431">
        <v>0</v>
      </c>
      <c r="W95" s="431">
        <v>1</v>
      </c>
      <c r="X95" s="431">
        <v>0</v>
      </c>
      <c r="Y95" s="431">
        <v>0</v>
      </c>
      <c r="Z95" s="431">
        <v>0</v>
      </c>
      <c r="AA95" s="431">
        <v>0</v>
      </c>
      <c r="AB95" s="431">
        <v>0</v>
      </c>
      <c r="AC95" s="431">
        <v>41</v>
      </c>
      <c r="AD95" s="431">
        <v>1</v>
      </c>
      <c r="AE95" s="431">
        <v>17</v>
      </c>
      <c r="AF95" s="431">
        <v>2</v>
      </c>
      <c r="AG95" s="431">
        <v>13</v>
      </c>
      <c r="AH95" s="431">
        <v>6</v>
      </c>
      <c r="AI95" s="431">
        <v>1</v>
      </c>
      <c r="AJ95" s="431">
        <v>0</v>
      </c>
      <c r="AK95" s="431">
        <v>1</v>
      </c>
      <c r="AL95" s="431">
        <v>0</v>
      </c>
      <c r="AM95" s="431">
        <v>0</v>
      </c>
      <c r="AN95" s="431">
        <v>53</v>
      </c>
      <c r="AO95" s="431">
        <v>16</v>
      </c>
      <c r="AP95" s="431">
        <v>8</v>
      </c>
      <c r="AQ95" s="431">
        <v>0</v>
      </c>
      <c r="AR95" s="431">
        <v>1</v>
      </c>
      <c r="AS95" s="431">
        <v>2</v>
      </c>
      <c r="AT95" s="431">
        <v>0</v>
      </c>
      <c r="AU95" s="431">
        <v>1</v>
      </c>
      <c r="AV95" s="431">
        <v>2</v>
      </c>
      <c r="AW95" s="431">
        <v>0</v>
      </c>
      <c r="AX95" s="431">
        <v>2</v>
      </c>
      <c r="AY95" s="431">
        <v>1</v>
      </c>
      <c r="AZ95" s="431">
        <v>2</v>
      </c>
      <c r="BA95" s="431">
        <v>1</v>
      </c>
    </row>
    <row r="96" spans="1:53" ht="16.5" customHeight="1">
      <c r="A96" s="433" t="s">
        <v>1560</v>
      </c>
      <c r="B96" s="431">
        <v>180</v>
      </c>
      <c r="C96" s="431">
        <v>797</v>
      </c>
      <c r="D96" s="431">
        <v>176</v>
      </c>
      <c r="E96" s="431">
        <v>103</v>
      </c>
      <c r="F96" s="431">
        <v>73</v>
      </c>
      <c r="G96" s="431">
        <v>67</v>
      </c>
      <c r="H96" s="431">
        <v>67</v>
      </c>
      <c r="I96" s="432">
        <v>0</v>
      </c>
      <c r="J96" s="432">
        <v>0</v>
      </c>
      <c r="K96" s="432">
        <v>0</v>
      </c>
      <c r="L96" s="432">
        <v>0</v>
      </c>
      <c r="M96" s="432">
        <v>6</v>
      </c>
      <c r="N96" s="432">
        <v>0</v>
      </c>
      <c r="O96" s="432">
        <v>4</v>
      </c>
      <c r="P96" s="432">
        <v>0</v>
      </c>
      <c r="Q96" s="432">
        <v>4</v>
      </c>
      <c r="R96" s="431">
        <v>139</v>
      </c>
      <c r="S96" s="431">
        <v>24</v>
      </c>
      <c r="T96" s="431">
        <v>12</v>
      </c>
      <c r="U96" s="431">
        <v>4</v>
      </c>
      <c r="V96" s="431">
        <v>0</v>
      </c>
      <c r="W96" s="431">
        <v>1</v>
      </c>
      <c r="X96" s="431">
        <v>0</v>
      </c>
      <c r="Y96" s="431">
        <v>0</v>
      </c>
      <c r="Z96" s="431">
        <v>0</v>
      </c>
      <c r="AA96" s="431">
        <v>0</v>
      </c>
      <c r="AB96" s="431">
        <v>0</v>
      </c>
      <c r="AC96" s="431">
        <v>55</v>
      </c>
      <c r="AD96" s="431">
        <v>2</v>
      </c>
      <c r="AE96" s="431">
        <v>31</v>
      </c>
      <c r="AF96" s="431">
        <v>3</v>
      </c>
      <c r="AG96" s="431">
        <v>18</v>
      </c>
      <c r="AH96" s="431">
        <v>0</v>
      </c>
      <c r="AI96" s="431">
        <v>0</v>
      </c>
      <c r="AJ96" s="431">
        <v>0</v>
      </c>
      <c r="AK96" s="431">
        <v>0</v>
      </c>
      <c r="AL96" s="431">
        <v>0</v>
      </c>
      <c r="AM96" s="431">
        <v>0</v>
      </c>
      <c r="AN96" s="431">
        <v>76</v>
      </c>
      <c r="AO96" s="431">
        <v>31</v>
      </c>
      <c r="AP96" s="431">
        <v>23</v>
      </c>
      <c r="AQ96" s="431">
        <v>4</v>
      </c>
      <c r="AR96" s="431">
        <v>2</v>
      </c>
      <c r="AS96" s="431">
        <v>7</v>
      </c>
      <c r="AT96" s="431">
        <v>2</v>
      </c>
      <c r="AU96" s="431">
        <v>8</v>
      </c>
      <c r="AV96" s="431">
        <v>3</v>
      </c>
      <c r="AW96" s="431">
        <v>2</v>
      </c>
      <c r="AX96" s="431">
        <v>5</v>
      </c>
      <c r="AY96" s="431">
        <v>8</v>
      </c>
      <c r="AZ96" s="431">
        <v>3</v>
      </c>
      <c r="BA96" s="431">
        <v>2</v>
      </c>
    </row>
    <row r="97" spans="1:53" ht="16.5" customHeight="1">
      <c r="A97" s="436" t="s">
        <v>1559</v>
      </c>
      <c r="B97" s="434">
        <v>219</v>
      </c>
      <c r="C97" s="434">
        <v>1201</v>
      </c>
      <c r="D97" s="434">
        <v>214</v>
      </c>
      <c r="E97" s="434">
        <v>104</v>
      </c>
      <c r="F97" s="434">
        <v>110</v>
      </c>
      <c r="G97" s="434">
        <v>99</v>
      </c>
      <c r="H97" s="434">
        <v>99</v>
      </c>
      <c r="I97" s="435">
        <v>0</v>
      </c>
      <c r="J97" s="435">
        <v>0</v>
      </c>
      <c r="K97" s="435">
        <v>0</v>
      </c>
      <c r="L97" s="435">
        <v>0</v>
      </c>
      <c r="M97" s="435">
        <v>11</v>
      </c>
      <c r="N97" s="435">
        <v>0</v>
      </c>
      <c r="O97" s="435">
        <v>5</v>
      </c>
      <c r="P97" s="435">
        <v>0</v>
      </c>
      <c r="Q97" s="435">
        <v>5</v>
      </c>
      <c r="R97" s="434">
        <v>169</v>
      </c>
      <c r="S97" s="434">
        <v>25</v>
      </c>
      <c r="T97" s="434">
        <v>12</v>
      </c>
      <c r="U97" s="434">
        <v>4</v>
      </c>
      <c r="V97" s="434">
        <v>6</v>
      </c>
      <c r="W97" s="434">
        <v>3</v>
      </c>
      <c r="X97" s="434">
        <v>0</v>
      </c>
      <c r="Y97" s="434">
        <v>0</v>
      </c>
      <c r="Z97" s="434">
        <v>0</v>
      </c>
      <c r="AA97" s="434">
        <v>0</v>
      </c>
      <c r="AB97" s="434">
        <v>0</v>
      </c>
      <c r="AC97" s="434">
        <v>76</v>
      </c>
      <c r="AD97" s="434">
        <v>3</v>
      </c>
      <c r="AE97" s="434">
        <v>34</v>
      </c>
      <c r="AF97" s="434">
        <v>6</v>
      </c>
      <c r="AG97" s="434">
        <v>32</v>
      </c>
      <c r="AH97" s="434">
        <v>1</v>
      </c>
      <c r="AI97" s="434">
        <v>0</v>
      </c>
      <c r="AJ97" s="434">
        <v>0</v>
      </c>
      <c r="AK97" s="434">
        <v>0</v>
      </c>
      <c r="AL97" s="434">
        <v>0</v>
      </c>
      <c r="AM97" s="434">
        <v>0</v>
      </c>
      <c r="AN97" s="434">
        <v>102</v>
      </c>
      <c r="AO97" s="434">
        <v>38</v>
      </c>
      <c r="AP97" s="434">
        <v>27</v>
      </c>
      <c r="AQ97" s="434">
        <v>1</v>
      </c>
      <c r="AR97" s="434">
        <v>6</v>
      </c>
      <c r="AS97" s="434">
        <v>3</v>
      </c>
      <c r="AT97" s="434">
        <v>4</v>
      </c>
      <c r="AU97" s="434">
        <v>2</v>
      </c>
      <c r="AV97" s="434">
        <v>4</v>
      </c>
      <c r="AW97" s="434">
        <v>13</v>
      </c>
      <c r="AX97" s="434">
        <v>7</v>
      </c>
      <c r="AY97" s="434">
        <v>2</v>
      </c>
      <c r="AZ97" s="434">
        <v>2</v>
      </c>
      <c r="BA97" s="434">
        <v>3</v>
      </c>
    </row>
    <row r="98" spans="1:53" ht="16.5" customHeight="1">
      <c r="A98" s="433" t="s">
        <v>1558</v>
      </c>
      <c r="B98" s="431">
        <v>69</v>
      </c>
      <c r="C98" s="431">
        <v>440</v>
      </c>
      <c r="D98" s="431">
        <v>68</v>
      </c>
      <c r="E98" s="431">
        <v>31</v>
      </c>
      <c r="F98" s="431">
        <v>37</v>
      </c>
      <c r="G98" s="431">
        <v>32</v>
      </c>
      <c r="H98" s="431">
        <v>32</v>
      </c>
      <c r="I98" s="432">
        <v>0</v>
      </c>
      <c r="J98" s="432">
        <v>0</v>
      </c>
      <c r="K98" s="432">
        <v>0</v>
      </c>
      <c r="L98" s="432">
        <v>0</v>
      </c>
      <c r="M98" s="432">
        <v>5</v>
      </c>
      <c r="N98" s="432">
        <v>0</v>
      </c>
      <c r="O98" s="432">
        <v>1</v>
      </c>
      <c r="P98" s="432">
        <v>0</v>
      </c>
      <c r="Q98" s="432">
        <v>1</v>
      </c>
      <c r="R98" s="431">
        <v>48</v>
      </c>
      <c r="S98" s="431">
        <v>10</v>
      </c>
      <c r="T98" s="431">
        <v>6</v>
      </c>
      <c r="U98" s="431">
        <v>2</v>
      </c>
      <c r="V98" s="431">
        <v>2</v>
      </c>
      <c r="W98" s="431">
        <v>1</v>
      </c>
      <c r="X98" s="431">
        <v>0</v>
      </c>
      <c r="Y98" s="431">
        <v>0</v>
      </c>
      <c r="Z98" s="431">
        <v>0</v>
      </c>
      <c r="AA98" s="431">
        <v>0</v>
      </c>
      <c r="AB98" s="431">
        <v>0</v>
      </c>
      <c r="AC98" s="431">
        <v>25</v>
      </c>
      <c r="AD98" s="431">
        <v>1</v>
      </c>
      <c r="AE98" s="431">
        <v>9</v>
      </c>
      <c r="AF98" s="431">
        <v>3</v>
      </c>
      <c r="AG98" s="431">
        <v>12</v>
      </c>
      <c r="AH98" s="431">
        <v>0</v>
      </c>
      <c r="AI98" s="431">
        <v>0</v>
      </c>
      <c r="AJ98" s="431">
        <v>0</v>
      </c>
      <c r="AK98" s="431">
        <v>0</v>
      </c>
      <c r="AL98" s="431">
        <v>0</v>
      </c>
      <c r="AM98" s="431">
        <v>0</v>
      </c>
      <c r="AN98" s="431">
        <v>34</v>
      </c>
      <c r="AO98" s="431">
        <v>11</v>
      </c>
      <c r="AP98" s="431">
        <v>9</v>
      </c>
      <c r="AQ98" s="431">
        <v>0</v>
      </c>
      <c r="AR98" s="431">
        <v>1</v>
      </c>
      <c r="AS98" s="431">
        <v>1</v>
      </c>
      <c r="AT98" s="431">
        <v>2</v>
      </c>
      <c r="AU98" s="431">
        <v>0</v>
      </c>
      <c r="AV98" s="431">
        <v>1</v>
      </c>
      <c r="AW98" s="431">
        <v>6</v>
      </c>
      <c r="AX98" s="431">
        <v>3</v>
      </c>
      <c r="AY98" s="431">
        <v>0</v>
      </c>
      <c r="AZ98" s="431">
        <v>0</v>
      </c>
      <c r="BA98" s="431">
        <v>0</v>
      </c>
    </row>
    <row r="99" spans="1:53" ht="16.5" customHeight="1">
      <c r="A99" s="433" t="s">
        <v>1557</v>
      </c>
      <c r="B99" s="431">
        <v>84</v>
      </c>
      <c r="C99" s="431">
        <v>368</v>
      </c>
      <c r="D99" s="431">
        <v>84</v>
      </c>
      <c r="E99" s="431">
        <v>41</v>
      </c>
      <c r="F99" s="431">
        <v>43</v>
      </c>
      <c r="G99" s="431">
        <v>39</v>
      </c>
      <c r="H99" s="431">
        <v>39</v>
      </c>
      <c r="I99" s="432">
        <v>0</v>
      </c>
      <c r="J99" s="432">
        <v>0</v>
      </c>
      <c r="K99" s="432">
        <v>0</v>
      </c>
      <c r="L99" s="432">
        <v>0</v>
      </c>
      <c r="M99" s="432">
        <v>4</v>
      </c>
      <c r="N99" s="432">
        <v>0</v>
      </c>
      <c r="O99" s="432">
        <v>0</v>
      </c>
      <c r="P99" s="432">
        <v>0</v>
      </c>
      <c r="Q99" s="432">
        <v>0</v>
      </c>
      <c r="R99" s="431">
        <v>67</v>
      </c>
      <c r="S99" s="431">
        <v>11</v>
      </c>
      <c r="T99" s="431">
        <v>2</v>
      </c>
      <c r="U99" s="431">
        <v>2</v>
      </c>
      <c r="V99" s="431">
        <v>2</v>
      </c>
      <c r="W99" s="431">
        <v>0</v>
      </c>
      <c r="X99" s="431">
        <v>0</v>
      </c>
      <c r="Y99" s="431">
        <v>0</v>
      </c>
      <c r="Z99" s="431">
        <v>0</v>
      </c>
      <c r="AA99" s="431">
        <v>0</v>
      </c>
      <c r="AB99" s="431">
        <v>0</v>
      </c>
      <c r="AC99" s="431">
        <v>27</v>
      </c>
      <c r="AD99" s="431">
        <v>0</v>
      </c>
      <c r="AE99" s="431">
        <v>16</v>
      </c>
      <c r="AF99" s="431">
        <v>3</v>
      </c>
      <c r="AG99" s="431">
        <v>8</v>
      </c>
      <c r="AH99" s="431">
        <v>0</v>
      </c>
      <c r="AI99" s="431">
        <v>0</v>
      </c>
      <c r="AJ99" s="431">
        <v>0</v>
      </c>
      <c r="AK99" s="431">
        <v>0</v>
      </c>
      <c r="AL99" s="431">
        <v>0</v>
      </c>
      <c r="AM99" s="431">
        <v>0</v>
      </c>
      <c r="AN99" s="431">
        <v>40</v>
      </c>
      <c r="AO99" s="431">
        <v>20</v>
      </c>
      <c r="AP99" s="431">
        <v>8</v>
      </c>
      <c r="AQ99" s="431">
        <v>1</v>
      </c>
      <c r="AR99" s="431">
        <v>3</v>
      </c>
      <c r="AS99" s="431">
        <v>1</v>
      </c>
      <c r="AT99" s="431">
        <v>1</v>
      </c>
      <c r="AU99" s="431">
        <v>1</v>
      </c>
      <c r="AV99" s="431">
        <v>1</v>
      </c>
      <c r="AW99" s="431">
        <v>4</v>
      </c>
      <c r="AX99" s="431">
        <v>2</v>
      </c>
      <c r="AY99" s="431">
        <v>0</v>
      </c>
      <c r="AZ99" s="431">
        <v>1</v>
      </c>
      <c r="BA99" s="431">
        <v>1</v>
      </c>
    </row>
    <row r="100" spans="1:53" ht="16.5" customHeight="1">
      <c r="A100" s="433" t="s">
        <v>1556</v>
      </c>
      <c r="B100" s="431">
        <v>66</v>
      </c>
      <c r="C100" s="431">
        <v>393</v>
      </c>
      <c r="D100" s="431">
        <v>62</v>
      </c>
      <c r="E100" s="431">
        <v>32</v>
      </c>
      <c r="F100" s="431">
        <v>30</v>
      </c>
      <c r="G100" s="431">
        <v>28</v>
      </c>
      <c r="H100" s="431">
        <v>28</v>
      </c>
      <c r="I100" s="432">
        <v>0</v>
      </c>
      <c r="J100" s="432">
        <v>0</v>
      </c>
      <c r="K100" s="432">
        <v>0</v>
      </c>
      <c r="L100" s="432">
        <v>0</v>
      </c>
      <c r="M100" s="432">
        <v>2</v>
      </c>
      <c r="N100" s="432">
        <v>0</v>
      </c>
      <c r="O100" s="432">
        <v>4</v>
      </c>
      <c r="P100" s="432">
        <v>0</v>
      </c>
      <c r="Q100" s="432">
        <v>4</v>
      </c>
      <c r="R100" s="431">
        <v>54</v>
      </c>
      <c r="S100" s="431">
        <v>4</v>
      </c>
      <c r="T100" s="431">
        <v>4</v>
      </c>
      <c r="U100" s="431">
        <v>0</v>
      </c>
      <c r="V100" s="431">
        <v>2</v>
      </c>
      <c r="W100" s="431">
        <v>2</v>
      </c>
      <c r="X100" s="431">
        <v>0</v>
      </c>
      <c r="Y100" s="431">
        <v>0</v>
      </c>
      <c r="Z100" s="431">
        <v>0</v>
      </c>
      <c r="AA100" s="431">
        <v>0</v>
      </c>
      <c r="AB100" s="431">
        <v>0</v>
      </c>
      <c r="AC100" s="431">
        <v>24</v>
      </c>
      <c r="AD100" s="431">
        <v>2</v>
      </c>
      <c r="AE100" s="431">
        <v>9</v>
      </c>
      <c r="AF100" s="431">
        <v>0</v>
      </c>
      <c r="AG100" s="431">
        <v>12</v>
      </c>
      <c r="AH100" s="431">
        <v>1</v>
      </c>
      <c r="AI100" s="431">
        <v>0</v>
      </c>
      <c r="AJ100" s="431">
        <v>0</v>
      </c>
      <c r="AK100" s="431">
        <v>0</v>
      </c>
      <c r="AL100" s="431">
        <v>0</v>
      </c>
      <c r="AM100" s="431">
        <v>0</v>
      </c>
      <c r="AN100" s="431">
        <v>28</v>
      </c>
      <c r="AO100" s="431">
        <v>7</v>
      </c>
      <c r="AP100" s="431">
        <v>10</v>
      </c>
      <c r="AQ100" s="431">
        <v>0</v>
      </c>
      <c r="AR100" s="431">
        <v>2</v>
      </c>
      <c r="AS100" s="431">
        <v>1</v>
      </c>
      <c r="AT100" s="431">
        <v>1</v>
      </c>
      <c r="AU100" s="431">
        <v>1</v>
      </c>
      <c r="AV100" s="431">
        <v>2</v>
      </c>
      <c r="AW100" s="431">
        <v>3</v>
      </c>
      <c r="AX100" s="431">
        <v>2</v>
      </c>
      <c r="AY100" s="431">
        <v>2</v>
      </c>
      <c r="AZ100" s="431">
        <v>1</v>
      </c>
      <c r="BA100" s="431">
        <v>2</v>
      </c>
    </row>
    <row r="101" spans="1:53" ht="16.5" customHeight="1">
      <c r="A101" s="436" t="s">
        <v>1555</v>
      </c>
      <c r="B101" s="434">
        <v>621</v>
      </c>
      <c r="C101" s="434">
        <v>3632</v>
      </c>
      <c r="D101" s="434">
        <v>614</v>
      </c>
      <c r="E101" s="434">
        <v>240</v>
      </c>
      <c r="F101" s="434">
        <v>374</v>
      </c>
      <c r="G101" s="434">
        <v>363</v>
      </c>
      <c r="H101" s="434">
        <v>358</v>
      </c>
      <c r="I101" s="434">
        <v>4</v>
      </c>
      <c r="J101" s="435">
        <v>1</v>
      </c>
      <c r="K101" s="435">
        <v>0</v>
      </c>
      <c r="L101" s="435">
        <v>0</v>
      </c>
      <c r="M101" s="435">
        <v>11</v>
      </c>
      <c r="N101" s="435">
        <v>0</v>
      </c>
      <c r="O101" s="435">
        <v>7</v>
      </c>
      <c r="P101" s="435">
        <v>0</v>
      </c>
      <c r="Q101" s="435">
        <v>7</v>
      </c>
      <c r="R101" s="434">
        <v>418</v>
      </c>
      <c r="S101" s="434">
        <v>110</v>
      </c>
      <c r="T101" s="434">
        <v>60</v>
      </c>
      <c r="U101" s="434">
        <v>10</v>
      </c>
      <c r="V101" s="434">
        <v>12</v>
      </c>
      <c r="W101" s="434">
        <v>7</v>
      </c>
      <c r="X101" s="434">
        <v>0</v>
      </c>
      <c r="Y101" s="434">
        <v>0</v>
      </c>
      <c r="Z101" s="434">
        <v>0</v>
      </c>
      <c r="AA101" s="434">
        <v>0</v>
      </c>
      <c r="AB101" s="434">
        <v>4</v>
      </c>
      <c r="AC101" s="434">
        <v>257</v>
      </c>
      <c r="AD101" s="434">
        <v>14</v>
      </c>
      <c r="AE101" s="434">
        <v>99</v>
      </c>
      <c r="AF101" s="434">
        <v>24</v>
      </c>
      <c r="AG101" s="434">
        <v>104</v>
      </c>
      <c r="AH101" s="434">
        <v>10</v>
      </c>
      <c r="AI101" s="434">
        <v>3</v>
      </c>
      <c r="AJ101" s="434">
        <v>2</v>
      </c>
      <c r="AK101" s="434">
        <v>0</v>
      </c>
      <c r="AL101" s="434">
        <v>0</v>
      </c>
      <c r="AM101" s="434">
        <v>0</v>
      </c>
      <c r="AN101" s="434">
        <v>245</v>
      </c>
      <c r="AO101" s="434">
        <v>118</v>
      </c>
      <c r="AP101" s="434">
        <v>78</v>
      </c>
      <c r="AQ101" s="434">
        <v>20</v>
      </c>
      <c r="AR101" s="434">
        <v>8</v>
      </c>
      <c r="AS101" s="434">
        <v>19</v>
      </c>
      <c r="AT101" s="434">
        <v>25</v>
      </c>
      <c r="AU101" s="434">
        <v>14</v>
      </c>
      <c r="AV101" s="434">
        <v>13</v>
      </c>
      <c r="AW101" s="434">
        <v>22</v>
      </c>
      <c r="AX101" s="434">
        <v>17</v>
      </c>
      <c r="AY101" s="434">
        <v>12</v>
      </c>
      <c r="AZ101" s="434">
        <v>6</v>
      </c>
      <c r="BA101" s="434">
        <v>17</v>
      </c>
    </row>
    <row r="102" spans="1:53" ht="16.5" customHeight="1">
      <c r="A102" s="433" t="s">
        <v>1554</v>
      </c>
      <c r="B102" s="431">
        <v>95</v>
      </c>
      <c r="C102" s="431">
        <v>531</v>
      </c>
      <c r="D102" s="431">
        <v>95</v>
      </c>
      <c r="E102" s="431">
        <v>39</v>
      </c>
      <c r="F102" s="431">
        <v>56</v>
      </c>
      <c r="G102" s="431">
        <v>54</v>
      </c>
      <c r="H102" s="431">
        <v>54</v>
      </c>
      <c r="I102" s="432">
        <v>0</v>
      </c>
      <c r="J102" s="432">
        <v>0</v>
      </c>
      <c r="K102" s="432">
        <v>0</v>
      </c>
      <c r="L102" s="432">
        <v>0</v>
      </c>
      <c r="M102" s="432">
        <v>2</v>
      </c>
      <c r="N102" s="432">
        <v>0</v>
      </c>
      <c r="O102" s="432">
        <v>0</v>
      </c>
      <c r="P102" s="432">
        <v>0</v>
      </c>
      <c r="Q102" s="432">
        <v>0</v>
      </c>
      <c r="R102" s="431">
        <v>67</v>
      </c>
      <c r="S102" s="431">
        <v>15</v>
      </c>
      <c r="T102" s="431">
        <v>8</v>
      </c>
      <c r="U102" s="431">
        <v>2</v>
      </c>
      <c r="V102" s="431">
        <v>1</v>
      </c>
      <c r="W102" s="431">
        <v>2</v>
      </c>
      <c r="X102" s="431">
        <v>0</v>
      </c>
      <c r="Y102" s="431">
        <v>0</v>
      </c>
      <c r="Z102" s="431">
        <v>0</v>
      </c>
      <c r="AA102" s="431">
        <v>0</v>
      </c>
      <c r="AB102" s="431">
        <v>0</v>
      </c>
      <c r="AC102" s="431">
        <v>37</v>
      </c>
      <c r="AD102" s="431">
        <v>0</v>
      </c>
      <c r="AE102" s="431">
        <v>15</v>
      </c>
      <c r="AF102" s="431">
        <v>3</v>
      </c>
      <c r="AG102" s="431">
        <v>15</v>
      </c>
      <c r="AH102" s="431">
        <v>1</v>
      </c>
      <c r="AI102" s="431">
        <v>1</v>
      </c>
      <c r="AJ102" s="431">
        <v>2</v>
      </c>
      <c r="AK102" s="431">
        <v>0</v>
      </c>
      <c r="AL102" s="431">
        <v>0</v>
      </c>
      <c r="AM102" s="431">
        <v>0</v>
      </c>
      <c r="AN102" s="431">
        <v>40</v>
      </c>
      <c r="AO102" s="431">
        <v>23</v>
      </c>
      <c r="AP102" s="431">
        <v>10</v>
      </c>
      <c r="AQ102" s="431">
        <v>3</v>
      </c>
      <c r="AR102" s="431">
        <v>3</v>
      </c>
      <c r="AS102" s="431">
        <v>1</v>
      </c>
      <c r="AT102" s="431">
        <v>2</v>
      </c>
      <c r="AU102" s="431">
        <v>3</v>
      </c>
      <c r="AV102" s="431">
        <v>2</v>
      </c>
      <c r="AW102" s="431">
        <v>2</v>
      </c>
      <c r="AX102" s="431">
        <v>4</v>
      </c>
      <c r="AY102" s="431">
        <v>2</v>
      </c>
      <c r="AZ102" s="431">
        <v>0</v>
      </c>
      <c r="BA102" s="431">
        <v>0</v>
      </c>
    </row>
    <row r="103" spans="1:53" ht="16.5" customHeight="1">
      <c r="A103" s="433" t="s">
        <v>1553</v>
      </c>
      <c r="B103" s="431">
        <v>44</v>
      </c>
      <c r="C103" s="431">
        <v>332</v>
      </c>
      <c r="D103" s="431">
        <v>44</v>
      </c>
      <c r="E103" s="431">
        <v>12</v>
      </c>
      <c r="F103" s="431">
        <v>32</v>
      </c>
      <c r="G103" s="431">
        <v>31</v>
      </c>
      <c r="H103" s="431">
        <v>31</v>
      </c>
      <c r="I103" s="432">
        <v>0</v>
      </c>
      <c r="J103" s="432">
        <v>0</v>
      </c>
      <c r="K103" s="432">
        <v>0</v>
      </c>
      <c r="L103" s="432">
        <v>0</v>
      </c>
      <c r="M103" s="432">
        <v>1</v>
      </c>
      <c r="N103" s="432">
        <v>0</v>
      </c>
      <c r="O103" s="432">
        <v>0</v>
      </c>
      <c r="P103" s="432">
        <v>0</v>
      </c>
      <c r="Q103" s="432">
        <v>0</v>
      </c>
      <c r="R103" s="431">
        <v>23</v>
      </c>
      <c r="S103" s="431">
        <v>12</v>
      </c>
      <c r="T103" s="431">
        <v>4</v>
      </c>
      <c r="U103" s="431">
        <v>2</v>
      </c>
      <c r="V103" s="431">
        <v>1</v>
      </c>
      <c r="W103" s="431">
        <v>1</v>
      </c>
      <c r="X103" s="431">
        <v>0</v>
      </c>
      <c r="Y103" s="431">
        <v>0</v>
      </c>
      <c r="Z103" s="431">
        <v>0</v>
      </c>
      <c r="AA103" s="431">
        <v>0</v>
      </c>
      <c r="AB103" s="431">
        <v>1</v>
      </c>
      <c r="AC103" s="431">
        <v>25</v>
      </c>
      <c r="AD103" s="431">
        <v>0</v>
      </c>
      <c r="AE103" s="431">
        <v>5</v>
      </c>
      <c r="AF103" s="431">
        <v>3</v>
      </c>
      <c r="AG103" s="431">
        <v>15</v>
      </c>
      <c r="AH103" s="431">
        <v>2</v>
      </c>
      <c r="AI103" s="431">
        <v>0</v>
      </c>
      <c r="AJ103" s="431">
        <v>0</v>
      </c>
      <c r="AK103" s="431">
        <v>0</v>
      </c>
      <c r="AL103" s="431">
        <v>0</v>
      </c>
      <c r="AM103" s="431">
        <v>0</v>
      </c>
      <c r="AN103" s="431">
        <v>18</v>
      </c>
      <c r="AO103" s="431">
        <v>7</v>
      </c>
      <c r="AP103" s="431">
        <v>9</v>
      </c>
      <c r="AQ103" s="431">
        <v>1</v>
      </c>
      <c r="AR103" s="431">
        <v>0</v>
      </c>
      <c r="AS103" s="431">
        <v>0</v>
      </c>
      <c r="AT103" s="431">
        <v>3</v>
      </c>
      <c r="AU103" s="431">
        <v>0</v>
      </c>
      <c r="AV103" s="431">
        <v>0</v>
      </c>
      <c r="AW103" s="431">
        <v>1</v>
      </c>
      <c r="AX103" s="431">
        <v>4</v>
      </c>
      <c r="AY103" s="431">
        <v>1</v>
      </c>
      <c r="AZ103" s="431">
        <v>0</v>
      </c>
      <c r="BA103" s="431">
        <v>0</v>
      </c>
    </row>
    <row r="104" spans="1:53" ht="16.5" customHeight="1">
      <c r="A104" s="433" t="s">
        <v>1552</v>
      </c>
      <c r="B104" s="431">
        <v>259</v>
      </c>
      <c r="C104" s="431">
        <v>1534</v>
      </c>
      <c r="D104" s="431">
        <v>254</v>
      </c>
      <c r="E104" s="431">
        <v>119</v>
      </c>
      <c r="F104" s="431">
        <v>135</v>
      </c>
      <c r="G104" s="431">
        <v>130</v>
      </c>
      <c r="H104" s="431">
        <v>126</v>
      </c>
      <c r="I104" s="431">
        <v>3</v>
      </c>
      <c r="J104" s="432">
        <v>1</v>
      </c>
      <c r="K104" s="432">
        <v>0</v>
      </c>
      <c r="L104" s="432">
        <v>0</v>
      </c>
      <c r="M104" s="432">
        <v>5</v>
      </c>
      <c r="N104" s="432">
        <v>0</v>
      </c>
      <c r="O104" s="432">
        <v>5</v>
      </c>
      <c r="P104" s="432">
        <v>0</v>
      </c>
      <c r="Q104" s="432">
        <v>5</v>
      </c>
      <c r="R104" s="431">
        <v>172</v>
      </c>
      <c r="S104" s="431">
        <v>48</v>
      </c>
      <c r="T104" s="431">
        <v>27</v>
      </c>
      <c r="U104" s="431">
        <v>4</v>
      </c>
      <c r="V104" s="431">
        <v>5</v>
      </c>
      <c r="W104" s="431">
        <v>2</v>
      </c>
      <c r="X104" s="431">
        <v>0</v>
      </c>
      <c r="Y104" s="431">
        <v>0</v>
      </c>
      <c r="Z104" s="431">
        <v>0</v>
      </c>
      <c r="AA104" s="431">
        <v>0</v>
      </c>
      <c r="AB104" s="431">
        <v>1</v>
      </c>
      <c r="AC104" s="431">
        <v>66</v>
      </c>
      <c r="AD104" s="431">
        <v>5</v>
      </c>
      <c r="AE104" s="431">
        <v>26</v>
      </c>
      <c r="AF104" s="431">
        <v>7</v>
      </c>
      <c r="AG104" s="431">
        <v>25</v>
      </c>
      <c r="AH104" s="431">
        <v>2</v>
      </c>
      <c r="AI104" s="431">
        <v>1</v>
      </c>
      <c r="AJ104" s="431">
        <v>0</v>
      </c>
      <c r="AK104" s="431">
        <v>0</v>
      </c>
      <c r="AL104" s="431">
        <v>0</v>
      </c>
      <c r="AM104" s="431">
        <v>0</v>
      </c>
      <c r="AN104" s="431">
        <v>95</v>
      </c>
      <c r="AO104" s="431">
        <v>40</v>
      </c>
      <c r="AP104" s="431">
        <v>32</v>
      </c>
      <c r="AQ104" s="431">
        <v>10</v>
      </c>
      <c r="AR104" s="431">
        <v>4</v>
      </c>
      <c r="AS104" s="431">
        <v>12</v>
      </c>
      <c r="AT104" s="431">
        <v>14</v>
      </c>
      <c r="AU104" s="431">
        <v>7</v>
      </c>
      <c r="AV104" s="431">
        <v>7</v>
      </c>
      <c r="AW104" s="431">
        <v>9</v>
      </c>
      <c r="AX104" s="431">
        <v>5</v>
      </c>
      <c r="AY104" s="431">
        <v>3</v>
      </c>
      <c r="AZ104" s="431">
        <v>3</v>
      </c>
      <c r="BA104" s="431">
        <v>13</v>
      </c>
    </row>
    <row r="105" spans="1:53" ht="16.5" customHeight="1">
      <c r="A105" s="433" t="s">
        <v>1551</v>
      </c>
      <c r="B105" s="431">
        <v>104</v>
      </c>
      <c r="C105" s="431">
        <v>596</v>
      </c>
      <c r="D105" s="431">
        <v>103</v>
      </c>
      <c r="E105" s="431">
        <v>39</v>
      </c>
      <c r="F105" s="431">
        <v>64</v>
      </c>
      <c r="G105" s="431">
        <v>61</v>
      </c>
      <c r="H105" s="431">
        <v>60</v>
      </c>
      <c r="I105" s="431">
        <v>1</v>
      </c>
      <c r="J105" s="432">
        <v>0</v>
      </c>
      <c r="K105" s="432">
        <v>0</v>
      </c>
      <c r="L105" s="432">
        <v>0</v>
      </c>
      <c r="M105" s="432">
        <v>3</v>
      </c>
      <c r="N105" s="432">
        <v>0</v>
      </c>
      <c r="O105" s="432">
        <v>1</v>
      </c>
      <c r="P105" s="432">
        <v>0</v>
      </c>
      <c r="Q105" s="432">
        <v>1</v>
      </c>
      <c r="R105" s="431">
        <v>70</v>
      </c>
      <c r="S105" s="431">
        <v>17</v>
      </c>
      <c r="T105" s="431">
        <v>12</v>
      </c>
      <c r="U105" s="431">
        <v>1</v>
      </c>
      <c r="V105" s="431">
        <v>2</v>
      </c>
      <c r="W105" s="431">
        <v>1</v>
      </c>
      <c r="X105" s="431">
        <v>0</v>
      </c>
      <c r="Y105" s="431">
        <v>0</v>
      </c>
      <c r="Z105" s="431">
        <v>0</v>
      </c>
      <c r="AA105" s="431">
        <v>0</v>
      </c>
      <c r="AB105" s="431">
        <v>1</v>
      </c>
      <c r="AC105" s="431">
        <v>47</v>
      </c>
      <c r="AD105" s="431">
        <v>2</v>
      </c>
      <c r="AE105" s="431">
        <v>24</v>
      </c>
      <c r="AF105" s="431">
        <v>5</v>
      </c>
      <c r="AG105" s="431">
        <v>13</v>
      </c>
      <c r="AH105" s="431">
        <v>2</v>
      </c>
      <c r="AI105" s="431">
        <v>1</v>
      </c>
      <c r="AJ105" s="431">
        <v>0</v>
      </c>
      <c r="AK105" s="431">
        <v>0</v>
      </c>
      <c r="AL105" s="431">
        <v>0</v>
      </c>
      <c r="AM105" s="431">
        <v>0</v>
      </c>
      <c r="AN105" s="431">
        <v>43</v>
      </c>
      <c r="AO105" s="431">
        <v>23</v>
      </c>
      <c r="AP105" s="431">
        <v>8</v>
      </c>
      <c r="AQ105" s="431">
        <v>4</v>
      </c>
      <c r="AR105" s="431">
        <v>1</v>
      </c>
      <c r="AS105" s="431">
        <v>2</v>
      </c>
      <c r="AT105" s="431">
        <v>3</v>
      </c>
      <c r="AU105" s="431">
        <v>2</v>
      </c>
      <c r="AV105" s="431">
        <v>1</v>
      </c>
      <c r="AW105" s="431">
        <v>6</v>
      </c>
      <c r="AX105" s="431">
        <v>1</v>
      </c>
      <c r="AY105" s="431">
        <v>4</v>
      </c>
      <c r="AZ105" s="431">
        <v>1</v>
      </c>
      <c r="BA105" s="431">
        <v>4</v>
      </c>
    </row>
    <row r="106" spans="1:53" ht="16.5" customHeight="1">
      <c r="A106" s="433" t="s">
        <v>1550</v>
      </c>
      <c r="B106" s="431">
        <v>54</v>
      </c>
      <c r="C106" s="431">
        <v>323</v>
      </c>
      <c r="D106" s="431">
        <v>53</v>
      </c>
      <c r="E106" s="431">
        <v>14</v>
      </c>
      <c r="F106" s="431">
        <v>39</v>
      </c>
      <c r="G106" s="431">
        <v>39</v>
      </c>
      <c r="H106" s="431">
        <v>39</v>
      </c>
      <c r="I106" s="432">
        <v>0</v>
      </c>
      <c r="J106" s="432">
        <v>0</v>
      </c>
      <c r="K106" s="432">
        <v>0</v>
      </c>
      <c r="L106" s="432">
        <v>0</v>
      </c>
      <c r="M106" s="432">
        <v>0</v>
      </c>
      <c r="N106" s="432">
        <v>0</v>
      </c>
      <c r="O106" s="432">
        <v>1</v>
      </c>
      <c r="P106" s="432">
        <v>0</v>
      </c>
      <c r="Q106" s="432">
        <v>1</v>
      </c>
      <c r="R106" s="431">
        <v>40</v>
      </c>
      <c r="S106" s="431">
        <v>8</v>
      </c>
      <c r="T106" s="431">
        <v>3</v>
      </c>
      <c r="U106" s="431">
        <v>0</v>
      </c>
      <c r="V106" s="431">
        <v>2</v>
      </c>
      <c r="W106" s="431">
        <v>1</v>
      </c>
      <c r="X106" s="431">
        <v>0</v>
      </c>
      <c r="Y106" s="431">
        <v>0</v>
      </c>
      <c r="Z106" s="431">
        <v>0</v>
      </c>
      <c r="AA106" s="431">
        <v>0</v>
      </c>
      <c r="AB106" s="431">
        <v>0</v>
      </c>
      <c r="AC106" s="431">
        <v>36</v>
      </c>
      <c r="AD106" s="431">
        <v>4</v>
      </c>
      <c r="AE106" s="431">
        <v>14</v>
      </c>
      <c r="AF106" s="431">
        <v>1</v>
      </c>
      <c r="AG106" s="431">
        <v>15</v>
      </c>
      <c r="AH106" s="431">
        <v>2</v>
      </c>
      <c r="AI106" s="431">
        <v>0</v>
      </c>
      <c r="AJ106" s="431">
        <v>0</v>
      </c>
      <c r="AK106" s="431">
        <v>0</v>
      </c>
      <c r="AL106" s="431">
        <v>0</v>
      </c>
      <c r="AM106" s="431">
        <v>0</v>
      </c>
      <c r="AN106" s="431">
        <v>22</v>
      </c>
      <c r="AO106" s="431">
        <v>13</v>
      </c>
      <c r="AP106" s="431">
        <v>9</v>
      </c>
      <c r="AQ106" s="431">
        <v>1</v>
      </c>
      <c r="AR106" s="431">
        <v>0</v>
      </c>
      <c r="AS106" s="431">
        <v>0</v>
      </c>
      <c r="AT106" s="431">
        <v>1</v>
      </c>
      <c r="AU106" s="431">
        <v>1</v>
      </c>
      <c r="AV106" s="431">
        <v>2</v>
      </c>
      <c r="AW106" s="431">
        <v>1</v>
      </c>
      <c r="AX106" s="431">
        <v>2</v>
      </c>
      <c r="AY106" s="431">
        <v>1</v>
      </c>
      <c r="AZ106" s="431">
        <v>0</v>
      </c>
      <c r="BA106" s="431">
        <v>0</v>
      </c>
    </row>
    <row r="107" spans="1:53" ht="16.5" customHeight="1">
      <c r="A107" s="433" t="s">
        <v>1549</v>
      </c>
      <c r="B107" s="431">
        <v>65</v>
      </c>
      <c r="C107" s="431">
        <v>316</v>
      </c>
      <c r="D107" s="431">
        <v>65</v>
      </c>
      <c r="E107" s="431">
        <v>17</v>
      </c>
      <c r="F107" s="431">
        <v>48</v>
      </c>
      <c r="G107" s="431">
        <v>48</v>
      </c>
      <c r="H107" s="431">
        <v>48</v>
      </c>
      <c r="I107" s="432">
        <v>0</v>
      </c>
      <c r="J107" s="432">
        <v>0</v>
      </c>
      <c r="K107" s="432">
        <v>0</v>
      </c>
      <c r="L107" s="432">
        <v>0</v>
      </c>
      <c r="M107" s="432">
        <v>0</v>
      </c>
      <c r="N107" s="432">
        <v>0</v>
      </c>
      <c r="O107" s="432">
        <v>0</v>
      </c>
      <c r="P107" s="432">
        <v>0</v>
      </c>
      <c r="Q107" s="432">
        <v>0</v>
      </c>
      <c r="R107" s="431">
        <v>46</v>
      </c>
      <c r="S107" s="431">
        <v>10</v>
      </c>
      <c r="T107" s="431">
        <v>6</v>
      </c>
      <c r="U107" s="431">
        <v>1</v>
      </c>
      <c r="V107" s="431">
        <v>1</v>
      </c>
      <c r="W107" s="431">
        <v>0</v>
      </c>
      <c r="X107" s="431">
        <v>0</v>
      </c>
      <c r="Y107" s="431">
        <v>0</v>
      </c>
      <c r="Z107" s="431">
        <v>0</v>
      </c>
      <c r="AA107" s="431">
        <v>0</v>
      </c>
      <c r="AB107" s="431">
        <v>1</v>
      </c>
      <c r="AC107" s="431">
        <v>46</v>
      </c>
      <c r="AD107" s="431">
        <v>3</v>
      </c>
      <c r="AE107" s="431">
        <v>15</v>
      </c>
      <c r="AF107" s="431">
        <v>5</v>
      </c>
      <c r="AG107" s="431">
        <v>21</v>
      </c>
      <c r="AH107" s="431">
        <v>1</v>
      </c>
      <c r="AI107" s="431">
        <v>0</v>
      </c>
      <c r="AJ107" s="431">
        <v>0</v>
      </c>
      <c r="AK107" s="431">
        <v>0</v>
      </c>
      <c r="AL107" s="431">
        <v>0</v>
      </c>
      <c r="AM107" s="431">
        <v>0</v>
      </c>
      <c r="AN107" s="431">
        <v>27</v>
      </c>
      <c r="AO107" s="431">
        <v>12</v>
      </c>
      <c r="AP107" s="431">
        <v>10</v>
      </c>
      <c r="AQ107" s="431">
        <v>1</v>
      </c>
      <c r="AR107" s="431">
        <v>0</v>
      </c>
      <c r="AS107" s="431">
        <v>4</v>
      </c>
      <c r="AT107" s="431">
        <v>2</v>
      </c>
      <c r="AU107" s="431">
        <v>1</v>
      </c>
      <c r="AV107" s="431">
        <v>1</v>
      </c>
      <c r="AW107" s="431">
        <v>3</v>
      </c>
      <c r="AX107" s="431">
        <v>1</v>
      </c>
      <c r="AY107" s="431">
        <v>1</v>
      </c>
      <c r="AZ107" s="431">
        <v>2</v>
      </c>
      <c r="BA107" s="431">
        <v>0</v>
      </c>
    </row>
    <row r="108" spans="1:53" ht="16.5" customHeight="1">
      <c r="A108" s="436" t="s">
        <v>1548</v>
      </c>
      <c r="B108" s="434">
        <v>302</v>
      </c>
      <c r="C108" s="434">
        <v>2190</v>
      </c>
      <c r="D108" s="434">
        <v>288</v>
      </c>
      <c r="E108" s="434">
        <v>96</v>
      </c>
      <c r="F108" s="434">
        <v>192</v>
      </c>
      <c r="G108" s="434">
        <v>179</v>
      </c>
      <c r="H108" s="434">
        <v>179</v>
      </c>
      <c r="I108" s="435">
        <v>0</v>
      </c>
      <c r="J108" s="435">
        <v>0</v>
      </c>
      <c r="K108" s="435">
        <v>0</v>
      </c>
      <c r="L108" s="435">
        <v>0</v>
      </c>
      <c r="M108" s="435">
        <v>13</v>
      </c>
      <c r="N108" s="435">
        <v>0</v>
      </c>
      <c r="O108" s="435">
        <v>14</v>
      </c>
      <c r="P108" s="435">
        <v>0</v>
      </c>
      <c r="Q108" s="435">
        <v>14</v>
      </c>
      <c r="R108" s="434">
        <v>203</v>
      </c>
      <c r="S108" s="434">
        <v>50</v>
      </c>
      <c r="T108" s="434">
        <v>24</v>
      </c>
      <c r="U108" s="434">
        <v>13</v>
      </c>
      <c r="V108" s="434">
        <v>6</v>
      </c>
      <c r="W108" s="434">
        <v>3</v>
      </c>
      <c r="X108" s="434">
        <v>3</v>
      </c>
      <c r="Y108" s="434">
        <v>0</v>
      </c>
      <c r="Z108" s="434">
        <v>0</v>
      </c>
      <c r="AA108" s="434">
        <v>0</v>
      </c>
      <c r="AB108" s="434">
        <v>0</v>
      </c>
      <c r="AC108" s="434">
        <v>147</v>
      </c>
      <c r="AD108" s="434">
        <v>5</v>
      </c>
      <c r="AE108" s="434">
        <v>75</v>
      </c>
      <c r="AF108" s="434">
        <v>11</v>
      </c>
      <c r="AG108" s="434">
        <v>50</v>
      </c>
      <c r="AH108" s="434">
        <v>2</v>
      </c>
      <c r="AI108" s="434">
        <v>0</v>
      </c>
      <c r="AJ108" s="434">
        <v>3</v>
      </c>
      <c r="AK108" s="434">
        <v>0</v>
      </c>
      <c r="AL108" s="434">
        <v>0</v>
      </c>
      <c r="AM108" s="434">
        <v>0</v>
      </c>
      <c r="AN108" s="434">
        <v>101</v>
      </c>
      <c r="AO108" s="434">
        <v>59</v>
      </c>
      <c r="AP108" s="434">
        <v>31</v>
      </c>
      <c r="AQ108" s="434">
        <v>13</v>
      </c>
      <c r="AR108" s="434">
        <v>10</v>
      </c>
      <c r="AS108" s="434">
        <v>11</v>
      </c>
      <c r="AT108" s="434">
        <v>7</v>
      </c>
      <c r="AU108" s="434">
        <v>8</v>
      </c>
      <c r="AV108" s="434">
        <v>15</v>
      </c>
      <c r="AW108" s="434">
        <v>8</v>
      </c>
      <c r="AX108" s="434">
        <v>5</v>
      </c>
      <c r="AY108" s="434">
        <v>4</v>
      </c>
      <c r="AZ108" s="434">
        <v>7</v>
      </c>
      <c r="BA108" s="434">
        <v>9</v>
      </c>
    </row>
    <row r="109" spans="1:53" ht="16.5" customHeight="1">
      <c r="A109" s="433" t="s">
        <v>1547</v>
      </c>
      <c r="B109" s="431">
        <v>39</v>
      </c>
      <c r="C109" s="431">
        <v>212</v>
      </c>
      <c r="D109" s="431">
        <v>38</v>
      </c>
      <c r="E109" s="431">
        <v>10</v>
      </c>
      <c r="F109" s="431">
        <v>28</v>
      </c>
      <c r="G109" s="431">
        <v>26</v>
      </c>
      <c r="H109" s="431">
        <v>26</v>
      </c>
      <c r="I109" s="432">
        <v>0</v>
      </c>
      <c r="J109" s="432">
        <v>0</v>
      </c>
      <c r="K109" s="432">
        <v>0</v>
      </c>
      <c r="L109" s="432">
        <v>0</v>
      </c>
      <c r="M109" s="432">
        <v>2</v>
      </c>
      <c r="N109" s="432">
        <v>0</v>
      </c>
      <c r="O109" s="432">
        <v>1</v>
      </c>
      <c r="P109" s="432">
        <v>0</v>
      </c>
      <c r="Q109" s="432">
        <v>1</v>
      </c>
      <c r="R109" s="431">
        <v>26</v>
      </c>
      <c r="S109" s="431">
        <v>8</v>
      </c>
      <c r="T109" s="431">
        <v>2</v>
      </c>
      <c r="U109" s="431">
        <v>3</v>
      </c>
      <c r="V109" s="431">
        <v>0</v>
      </c>
      <c r="W109" s="431">
        <v>0</v>
      </c>
      <c r="X109" s="431">
        <v>0</v>
      </c>
      <c r="Y109" s="431">
        <v>0</v>
      </c>
      <c r="Z109" s="431">
        <v>0</v>
      </c>
      <c r="AA109" s="431">
        <v>0</v>
      </c>
      <c r="AB109" s="431">
        <v>0</v>
      </c>
      <c r="AC109" s="431">
        <v>21</v>
      </c>
      <c r="AD109" s="431">
        <v>0</v>
      </c>
      <c r="AE109" s="431">
        <v>11</v>
      </c>
      <c r="AF109" s="431">
        <v>1</v>
      </c>
      <c r="AG109" s="431">
        <v>7</v>
      </c>
      <c r="AH109" s="431">
        <v>1</v>
      </c>
      <c r="AI109" s="431">
        <v>0</v>
      </c>
      <c r="AJ109" s="431">
        <v>1</v>
      </c>
      <c r="AK109" s="431">
        <v>0</v>
      </c>
      <c r="AL109" s="431">
        <v>0</v>
      </c>
      <c r="AM109" s="431">
        <v>0</v>
      </c>
      <c r="AN109" s="431">
        <v>15</v>
      </c>
      <c r="AO109" s="431">
        <v>6</v>
      </c>
      <c r="AP109" s="431">
        <v>4</v>
      </c>
      <c r="AQ109" s="431">
        <v>2</v>
      </c>
      <c r="AR109" s="431">
        <v>0</v>
      </c>
      <c r="AS109" s="431">
        <v>1</v>
      </c>
      <c r="AT109" s="431">
        <v>1</v>
      </c>
      <c r="AU109" s="431">
        <v>3</v>
      </c>
      <c r="AV109" s="431">
        <v>1</v>
      </c>
      <c r="AW109" s="431">
        <v>2</v>
      </c>
      <c r="AX109" s="431">
        <v>0</v>
      </c>
      <c r="AY109" s="431">
        <v>1</v>
      </c>
      <c r="AZ109" s="431">
        <v>1</v>
      </c>
      <c r="BA109" s="431">
        <v>1</v>
      </c>
    </row>
    <row r="110" spans="1:53" ht="16.5" customHeight="1">
      <c r="A110" s="433" t="s">
        <v>1546</v>
      </c>
      <c r="B110" s="431">
        <v>40</v>
      </c>
      <c r="C110" s="431">
        <v>295</v>
      </c>
      <c r="D110" s="431">
        <v>39</v>
      </c>
      <c r="E110" s="431">
        <v>6</v>
      </c>
      <c r="F110" s="431">
        <v>33</v>
      </c>
      <c r="G110" s="431">
        <v>33</v>
      </c>
      <c r="H110" s="431">
        <v>33</v>
      </c>
      <c r="I110" s="432">
        <v>0</v>
      </c>
      <c r="J110" s="432">
        <v>0</v>
      </c>
      <c r="K110" s="432">
        <v>0</v>
      </c>
      <c r="L110" s="432">
        <v>0</v>
      </c>
      <c r="M110" s="432">
        <v>0</v>
      </c>
      <c r="N110" s="432">
        <v>0</v>
      </c>
      <c r="O110" s="432">
        <v>1</v>
      </c>
      <c r="P110" s="432">
        <v>0</v>
      </c>
      <c r="Q110" s="432">
        <v>1</v>
      </c>
      <c r="R110" s="431">
        <v>28</v>
      </c>
      <c r="S110" s="431">
        <v>6</v>
      </c>
      <c r="T110" s="431">
        <v>2</v>
      </c>
      <c r="U110" s="431">
        <v>2</v>
      </c>
      <c r="V110" s="431">
        <v>0</v>
      </c>
      <c r="W110" s="431">
        <v>2</v>
      </c>
      <c r="X110" s="431">
        <v>0</v>
      </c>
      <c r="Y110" s="431">
        <v>0</v>
      </c>
      <c r="Z110" s="431">
        <v>0</v>
      </c>
      <c r="AA110" s="431">
        <v>0</v>
      </c>
      <c r="AB110" s="431">
        <v>0</v>
      </c>
      <c r="AC110" s="431">
        <v>29</v>
      </c>
      <c r="AD110" s="431">
        <v>2</v>
      </c>
      <c r="AE110" s="431">
        <v>16</v>
      </c>
      <c r="AF110" s="431">
        <v>2</v>
      </c>
      <c r="AG110" s="431">
        <v>8</v>
      </c>
      <c r="AH110" s="431">
        <v>1</v>
      </c>
      <c r="AI110" s="431">
        <v>0</v>
      </c>
      <c r="AJ110" s="431">
        <v>0</v>
      </c>
      <c r="AK110" s="431">
        <v>0</v>
      </c>
      <c r="AL110" s="431">
        <v>0</v>
      </c>
      <c r="AM110" s="431">
        <v>0</v>
      </c>
      <c r="AN110" s="431">
        <v>9</v>
      </c>
      <c r="AO110" s="431">
        <v>10</v>
      </c>
      <c r="AP110" s="431">
        <v>7</v>
      </c>
      <c r="AQ110" s="431">
        <v>2</v>
      </c>
      <c r="AR110" s="431">
        <v>1</v>
      </c>
      <c r="AS110" s="431">
        <v>1</v>
      </c>
      <c r="AT110" s="431">
        <v>1</v>
      </c>
      <c r="AU110" s="431">
        <v>1</v>
      </c>
      <c r="AV110" s="431">
        <v>3</v>
      </c>
      <c r="AW110" s="431">
        <v>1</v>
      </c>
      <c r="AX110" s="431">
        <v>1</v>
      </c>
      <c r="AY110" s="431">
        <v>0</v>
      </c>
      <c r="AZ110" s="431">
        <v>0</v>
      </c>
      <c r="BA110" s="431">
        <v>2</v>
      </c>
    </row>
    <row r="111" spans="1:53" ht="16.5" customHeight="1">
      <c r="A111" s="433" t="s">
        <v>1545</v>
      </c>
      <c r="B111" s="431">
        <v>60</v>
      </c>
      <c r="C111" s="431">
        <v>574</v>
      </c>
      <c r="D111" s="431">
        <v>57</v>
      </c>
      <c r="E111" s="431">
        <v>11</v>
      </c>
      <c r="F111" s="431">
        <v>46</v>
      </c>
      <c r="G111" s="431">
        <v>38</v>
      </c>
      <c r="H111" s="431">
        <v>38</v>
      </c>
      <c r="I111" s="432">
        <v>0</v>
      </c>
      <c r="J111" s="432">
        <v>0</v>
      </c>
      <c r="K111" s="432">
        <v>0</v>
      </c>
      <c r="L111" s="432">
        <v>0</v>
      </c>
      <c r="M111" s="432">
        <v>8</v>
      </c>
      <c r="N111" s="432">
        <v>0</v>
      </c>
      <c r="O111" s="432">
        <v>3</v>
      </c>
      <c r="P111" s="432">
        <v>0</v>
      </c>
      <c r="Q111" s="432">
        <v>3</v>
      </c>
      <c r="R111" s="431">
        <v>36</v>
      </c>
      <c r="S111" s="431">
        <v>12</v>
      </c>
      <c r="T111" s="431">
        <v>6</v>
      </c>
      <c r="U111" s="431">
        <v>2</v>
      </c>
      <c r="V111" s="431">
        <v>3</v>
      </c>
      <c r="W111" s="431">
        <v>0</v>
      </c>
      <c r="X111" s="431">
        <v>1</v>
      </c>
      <c r="Y111" s="431">
        <v>0</v>
      </c>
      <c r="Z111" s="431">
        <v>0</v>
      </c>
      <c r="AA111" s="431">
        <v>0</v>
      </c>
      <c r="AB111" s="431">
        <v>0</v>
      </c>
      <c r="AC111" s="431">
        <v>29</v>
      </c>
      <c r="AD111" s="431">
        <v>0</v>
      </c>
      <c r="AE111" s="431">
        <v>12</v>
      </c>
      <c r="AF111" s="431">
        <v>3</v>
      </c>
      <c r="AG111" s="431">
        <v>13</v>
      </c>
      <c r="AH111" s="431">
        <v>0</v>
      </c>
      <c r="AI111" s="431">
        <v>0</v>
      </c>
      <c r="AJ111" s="431">
        <v>1</v>
      </c>
      <c r="AK111" s="431">
        <v>0</v>
      </c>
      <c r="AL111" s="431">
        <v>0</v>
      </c>
      <c r="AM111" s="431">
        <v>0</v>
      </c>
      <c r="AN111" s="431">
        <v>16</v>
      </c>
      <c r="AO111" s="431">
        <v>11</v>
      </c>
      <c r="AP111" s="431">
        <v>8</v>
      </c>
      <c r="AQ111" s="431">
        <v>3</v>
      </c>
      <c r="AR111" s="431">
        <v>2</v>
      </c>
      <c r="AS111" s="431">
        <v>3</v>
      </c>
      <c r="AT111" s="431">
        <v>2</v>
      </c>
      <c r="AU111" s="431">
        <v>0</v>
      </c>
      <c r="AV111" s="431">
        <v>3</v>
      </c>
      <c r="AW111" s="431">
        <v>0</v>
      </c>
      <c r="AX111" s="431">
        <v>2</v>
      </c>
      <c r="AY111" s="431">
        <v>1</v>
      </c>
      <c r="AZ111" s="431">
        <v>3</v>
      </c>
      <c r="BA111" s="431">
        <v>3</v>
      </c>
    </row>
    <row r="112" spans="1:53" ht="16.5" customHeight="1">
      <c r="A112" s="433" t="s">
        <v>1544</v>
      </c>
      <c r="B112" s="431">
        <v>90</v>
      </c>
      <c r="C112" s="431">
        <v>441</v>
      </c>
      <c r="D112" s="431">
        <v>88</v>
      </c>
      <c r="E112" s="431">
        <v>49</v>
      </c>
      <c r="F112" s="431">
        <v>39</v>
      </c>
      <c r="G112" s="431">
        <v>37</v>
      </c>
      <c r="H112" s="431">
        <v>37</v>
      </c>
      <c r="I112" s="432">
        <v>0</v>
      </c>
      <c r="J112" s="432">
        <v>0</v>
      </c>
      <c r="K112" s="432">
        <v>0</v>
      </c>
      <c r="L112" s="432">
        <v>0</v>
      </c>
      <c r="M112" s="432">
        <v>2</v>
      </c>
      <c r="N112" s="432">
        <v>0</v>
      </c>
      <c r="O112" s="432">
        <v>2</v>
      </c>
      <c r="P112" s="432">
        <v>0</v>
      </c>
      <c r="Q112" s="432">
        <v>2</v>
      </c>
      <c r="R112" s="431">
        <v>64</v>
      </c>
      <c r="S112" s="431">
        <v>13</v>
      </c>
      <c r="T112" s="431">
        <v>9</v>
      </c>
      <c r="U112" s="431">
        <v>3</v>
      </c>
      <c r="V112" s="431">
        <v>1</v>
      </c>
      <c r="W112" s="431">
        <v>0</v>
      </c>
      <c r="X112" s="431">
        <v>0</v>
      </c>
      <c r="Y112" s="431">
        <v>0</v>
      </c>
      <c r="Z112" s="431">
        <v>0</v>
      </c>
      <c r="AA112" s="431">
        <v>0</v>
      </c>
      <c r="AB112" s="431">
        <v>0</v>
      </c>
      <c r="AC112" s="431">
        <v>27</v>
      </c>
      <c r="AD112" s="431">
        <v>0</v>
      </c>
      <c r="AE112" s="431">
        <v>15</v>
      </c>
      <c r="AF112" s="431">
        <v>3</v>
      </c>
      <c r="AG112" s="431">
        <v>7</v>
      </c>
      <c r="AH112" s="431">
        <v>0</v>
      </c>
      <c r="AI112" s="431">
        <v>0</v>
      </c>
      <c r="AJ112" s="431">
        <v>1</v>
      </c>
      <c r="AK112" s="431">
        <v>0</v>
      </c>
      <c r="AL112" s="431">
        <v>0</v>
      </c>
      <c r="AM112" s="431">
        <v>0</v>
      </c>
      <c r="AN112" s="431">
        <v>32</v>
      </c>
      <c r="AO112" s="431">
        <v>19</v>
      </c>
      <c r="AP112" s="431">
        <v>7</v>
      </c>
      <c r="AQ112" s="431">
        <v>4</v>
      </c>
      <c r="AR112" s="431">
        <v>4</v>
      </c>
      <c r="AS112" s="431">
        <v>2</v>
      </c>
      <c r="AT112" s="431">
        <v>2</v>
      </c>
      <c r="AU112" s="431">
        <v>2</v>
      </c>
      <c r="AV112" s="431">
        <v>5</v>
      </c>
      <c r="AW112" s="431">
        <v>5</v>
      </c>
      <c r="AX112" s="431">
        <v>2</v>
      </c>
      <c r="AY112" s="431">
        <v>1</v>
      </c>
      <c r="AZ112" s="431">
        <v>1</v>
      </c>
      <c r="BA112" s="431">
        <v>2</v>
      </c>
    </row>
    <row r="113" spans="1:53" ht="16.5" customHeight="1" thickBot="1">
      <c r="A113" s="430" t="s">
        <v>1543</v>
      </c>
      <c r="B113" s="429">
        <v>73</v>
      </c>
      <c r="C113" s="429">
        <v>668</v>
      </c>
      <c r="D113" s="429">
        <v>66</v>
      </c>
      <c r="E113" s="429">
        <v>20</v>
      </c>
      <c r="F113" s="429">
        <v>46</v>
      </c>
      <c r="G113" s="429">
        <v>45</v>
      </c>
      <c r="H113" s="429">
        <v>45</v>
      </c>
      <c r="I113" s="429">
        <v>0</v>
      </c>
      <c r="J113" s="429">
        <v>0</v>
      </c>
      <c r="K113" s="429">
        <v>0</v>
      </c>
      <c r="L113" s="429">
        <v>0</v>
      </c>
      <c r="M113" s="429">
        <v>1</v>
      </c>
      <c r="N113" s="429">
        <v>0</v>
      </c>
      <c r="O113" s="429">
        <v>7</v>
      </c>
      <c r="P113" s="429">
        <v>0</v>
      </c>
      <c r="Q113" s="429">
        <v>7</v>
      </c>
      <c r="R113" s="429">
        <v>49</v>
      </c>
      <c r="S113" s="429">
        <v>11</v>
      </c>
      <c r="T113" s="429">
        <v>5</v>
      </c>
      <c r="U113" s="429">
        <v>3</v>
      </c>
      <c r="V113" s="429">
        <v>2</v>
      </c>
      <c r="W113" s="429">
        <v>1</v>
      </c>
      <c r="X113" s="429">
        <v>2</v>
      </c>
      <c r="Y113" s="429">
        <v>0</v>
      </c>
      <c r="Z113" s="429">
        <v>0</v>
      </c>
      <c r="AA113" s="429">
        <v>0</v>
      </c>
      <c r="AB113" s="429">
        <v>0</v>
      </c>
      <c r="AC113" s="429">
        <v>41</v>
      </c>
      <c r="AD113" s="429">
        <v>3</v>
      </c>
      <c r="AE113" s="429">
        <v>21</v>
      </c>
      <c r="AF113" s="429">
        <v>2</v>
      </c>
      <c r="AG113" s="429">
        <v>15</v>
      </c>
      <c r="AH113" s="429">
        <v>0</v>
      </c>
      <c r="AI113" s="429">
        <v>0</v>
      </c>
      <c r="AJ113" s="429">
        <v>0</v>
      </c>
      <c r="AK113" s="429">
        <v>0</v>
      </c>
      <c r="AL113" s="429">
        <v>0</v>
      </c>
      <c r="AM113" s="429">
        <v>0</v>
      </c>
      <c r="AN113" s="429">
        <v>29</v>
      </c>
      <c r="AO113" s="429">
        <v>13</v>
      </c>
      <c r="AP113" s="429">
        <v>5</v>
      </c>
      <c r="AQ113" s="429">
        <v>2</v>
      </c>
      <c r="AR113" s="429">
        <v>3</v>
      </c>
      <c r="AS113" s="429">
        <v>4</v>
      </c>
      <c r="AT113" s="429">
        <v>1</v>
      </c>
      <c r="AU113" s="429">
        <v>2</v>
      </c>
      <c r="AV113" s="429">
        <v>3</v>
      </c>
      <c r="AW113" s="429">
        <v>0</v>
      </c>
      <c r="AX113" s="429">
        <v>0</v>
      </c>
      <c r="AY113" s="429">
        <v>1</v>
      </c>
      <c r="AZ113" s="429">
        <v>2</v>
      </c>
      <c r="BA113" s="429">
        <v>1</v>
      </c>
    </row>
    <row r="114" spans="1:8" ht="16.5" customHeight="1">
      <c r="A114" s="120" t="s">
        <v>2861</v>
      </c>
      <c r="B114" s="120"/>
      <c r="C114" s="428"/>
      <c r="D114" s="428"/>
      <c r="E114" s="428"/>
      <c r="F114" s="428"/>
      <c r="G114" s="428"/>
      <c r="H114" s="428"/>
    </row>
    <row r="115" spans="1:8" ht="16.5" customHeight="1">
      <c r="A115" s="120"/>
      <c r="B115" s="428"/>
      <c r="C115" s="428"/>
      <c r="D115" s="428"/>
      <c r="E115" s="428"/>
      <c r="F115" s="428"/>
      <c r="G115" s="428"/>
      <c r="H115" s="428"/>
    </row>
  </sheetData>
  <sheetProtection/>
  <mergeCells count="56">
    <mergeCell ref="R5:R7"/>
    <mergeCell ref="AZ5:AZ7"/>
    <mergeCell ref="R3:AB4"/>
    <mergeCell ref="AC3:AM4"/>
    <mergeCell ref="AV5:AV7"/>
    <mergeCell ref="AW5:AW7"/>
    <mergeCell ref="AN3:BA4"/>
    <mergeCell ref="AD5:AD7"/>
    <mergeCell ref="AH5:AH7"/>
    <mergeCell ref="AG5:AG7"/>
    <mergeCell ref="AE5:AE7"/>
    <mergeCell ref="AA5:AA7"/>
    <mergeCell ref="AB5:AB7"/>
    <mergeCell ref="AC5:AC7"/>
    <mergeCell ref="X5:X7"/>
    <mergeCell ref="Z5:Z7"/>
    <mergeCell ref="AF5:AF7"/>
    <mergeCell ref="O4:Q4"/>
    <mergeCell ref="D3:Q3"/>
    <mergeCell ref="M6:M7"/>
    <mergeCell ref="N5:N7"/>
    <mergeCell ref="G6:G7"/>
    <mergeCell ref="G5:M5"/>
    <mergeCell ref="H6:L6"/>
    <mergeCell ref="O5:O7"/>
    <mergeCell ref="P5:P7"/>
    <mergeCell ref="Q5:Q7"/>
    <mergeCell ref="AL5:AL7"/>
    <mergeCell ref="AK5:AK7"/>
    <mergeCell ref="AJ5:AJ7"/>
    <mergeCell ref="AI5:AI7"/>
    <mergeCell ref="AM5:AM7"/>
    <mergeCell ref="V5:V7"/>
    <mergeCell ref="S5:S7"/>
    <mergeCell ref="W5:W7"/>
    <mergeCell ref="Y5:Y7"/>
    <mergeCell ref="AN5:AN7"/>
    <mergeCell ref="AR5:AR7"/>
    <mergeCell ref="AQ5:AQ7"/>
    <mergeCell ref="AP5:AP7"/>
    <mergeCell ref="AO5:AO7"/>
    <mergeCell ref="BA5:BA7"/>
    <mergeCell ref="AU5:AU7"/>
    <mergeCell ref="AT5:AT7"/>
    <mergeCell ref="AS5:AS7"/>
    <mergeCell ref="AX5:AX7"/>
    <mergeCell ref="AY5:AY7"/>
    <mergeCell ref="A3:A7"/>
    <mergeCell ref="B3:B7"/>
    <mergeCell ref="C3:C7"/>
    <mergeCell ref="D5:D7"/>
    <mergeCell ref="E5:E7"/>
    <mergeCell ref="F5:F7"/>
    <mergeCell ref="D4:N4"/>
    <mergeCell ref="T5:T7"/>
    <mergeCell ref="U5:U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42"/>
  <sheetViews>
    <sheetView showGridLines="0" zoomScalePageLayoutView="0" workbookViewId="0" topLeftCell="A1">
      <selection activeCell="A2" sqref="A2"/>
    </sheetView>
  </sheetViews>
  <sheetFormatPr defaultColWidth="9.00390625" defaultRowHeight="13.5"/>
  <cols>
    <col min="1" max="1" width="81.00390625" style="203" customWidth="1"/>
    <col min="2" max="16384" width="9.00390625" style="203" customWidth="1"/>
  </cols>
  <sheetData>
    <row r="1" ht="18">
      <c r="A1" s="202" t="s">
        <v>176</v>
      </c>
    </row>
    <row r="2" ht="20.25" customHeight="1">
      <c r="A2" s="880" t="s">
        <v>2853</v>
      </c>
    </row>
    <row r="3" ht="13.5">
      <c r="A3" s="204" t="s">
        <v>188</v>
      </c>
    </row>
    <row r="4" ht="8.25" customHeight="1">
      <c r="A4" s="204"/>
    </row>
    <row r="5" ht="15">
      <c r="A5" s="205" t="s">
        <v>177</v>
      </c>
    </row>
    <row r="6" ht="38.25">
      <c r="A6" s="205" t="s">
        <v>268</v>
      </c>
    </row>
    <row r="7" ht="15">
      <c r="A7" s="204" t="s">
        <v>178</v>
      </c>
    </row>
    <row r="8" ht="15">
      <c r="A8" s="205" t="s">
        <v>179</v>
      </c>
    </row>
    <row r="9" ht="13.5">
      <c r="A9" s="204" t="s">
        <v>166</v>
      </c>
    </row>
    <row r="10" ht="13.5">
      <c r="A10" s="206" t="s">
        <v>189</v>
      </c>
    </row>
    <row r="11" ht="13.5">
      <c r="A11" s="204" t="s">
        <v>167</v>
      </c>
    </row>
    <row r="12" ht="13.5">
      <c r="A12" s="206" t="s">
        <v>190</v>
      </c>
    </row>
    <row r="13" ht="13.5">
      <c r="A13" s="204" t="s">
        <v>168</v>
      </c>
    </row>
    <row r="14" ht="48" customHeight="1">
      <c r="A14" s="236" t="s">
        <v>185</v>
      </c>
    </row>
    <row r="15" ht="13.5">
      <c r="A15" s="204" t="s">
        <v>169</v>
      </c>
    </row>
    <row r="16" ht="13.5">
      <c r="A16" s="899" t="s">
        <v>270</v>
      </c>
    </row>
    <row r="17" ht="13.5">
      <c r="A17" s="899"/>
    </row>
    <row r="18" ht="39.75" customHeight="1">
      <c r="A18" s="235" t="s">
        <v>271</v>
      </c>
    </row>
    <row r="19" ht="13.5">
      <c r="A19" s="207" t="s">
        <v>170</v>
      </c>
    </row>
    <row r="20" ht="18" customHeight="1">
      <c r="A20" s="207" t="s">
        <v>269</v>
      </c>
    </row>
    <row r="21" ht="18" customHeight="1">
      <c r="A21" s="207" t="s">
        <v>274</v>
      </c>
    </row>
    <row r="22" ht="13.5">
      <c r="A22" s="207" t="s">
        <v>171</v>
      </c>
    </row>
    <row r="23" ht="18" customHeight="1">
      <c r="A23" s="207" t="s">
        <v>272</v>
      </c>
    </row>
    <row r="24" ht="18" customHeight="1">
      <c r="A24" s="207" t="s">
        <v>273</v>
      </c>
    </row>
    <row r="25" ht="13.5">
      <c r="A25" s="204" t="s">
        <v>172</v>
      </c>
    </row>
    <row r="26" ht="13.5">
      <c r="A26" s="206" t="s">
        <v>180</v>
      </c>
    </row>
    <row r="27" ht="28.5" customHeight="1">
      <c r="A27" s="236" t="s">
        <v>186</v>
      </c>
    </row>
    <row r="28" s="237" customFormat="1" ht="35.25" customHeight="1">
      <c r="A28" s="236" t="s">
        <v>187</v>
      </c>
    </row>
    <row r="29" ht="13.5">
      <c r="A29" s="206" t="s">
        <v>173</v>
      </c>
    </row>
    <row r="30" ht="13.5">
      <c r="A30" s="206" t="s">
        <v>174</v>
      </c>
    </row>
    <row r="31" ht="13.5">
      <c r="A31" s="206" t="s">
        <v>175</v>
      </c>
    </row>
    <row r="32" ht="13.5">
      <c r="A32" s="206" t="s">
        <v>181</v>
      </c>
    </row>
    <row r="33" ht="22.5">
      <c r="A33" s="241" t="s">
        <v>280</v>
      </c>
    </row>
    <row r="34" ht="13.5">
      <c r="A34" s="206" t="s">
        <v>182</v>
      </c>
    </row>
    <row r="35" ht="13.5">
      <c r="A35" s="206" t="s">
        <v>275</v>
      </c>
    </row>
    <row r="36" ht="26.25" customHeight="1">
      <c r="A36" s="241" t="s">
        <v>276</v>
      </c>
    </row>
    <row r="37" ht="26.25" customHeight="1">
      <c r="A37" s="241" t="s">
        <v>277</v>
      </c>
    </row>
    <row r="38" ht="26.25" customHeight="1">
      <c r="A38" s="241" t="s">
        <v>278</v>
      </c>
    </row>
    <row r="39" ht="13.5">
      <c r="A39" s="206" t="s">
        <v>183</v>
      </c>
    </row>
    <row r="40" ht="26.25" customHeight="1">
      <c r="A40" s="241" t="s">
        <v>279</v>
      </c>
    </row>
    <row r="41" ht="13.5">
      <c r="A41" s="206" t="s">
        <v>184</v>
      </c>
    </row>
    <row r="42" ht="40.5" customHeight="1">
      <c r="A42" s="241" t="s">
        <v>281</v>
      </c>
    </row>
  </sheetData>
  <sheetProtection/>
  <mergeCells count="1">
    <mergeCell ref="A16:A17"/>
  </mergeCells>
  <hyperlinks>
    <hyperlink ref="A2" location="目次!A2" display="目次に戻る"/>
  </hyperlinks>
  <printOptions/>
  <pageMargins left="0.787" right="0.787" top="0.984" bottom="0.55" header="0.512" footer="0.4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2"/>
  </sheetPr>
  <dimension ref="A1:ED115"/>
  <sheetViews>
    <sheetView zoomScalePageLayoutView="0" workbookViewId="0" topLeftCell="A1">
      <pane xSplit="1" ySplit="7" topLeftCell="B101" activePane="bottomRight" state="frozen"/>
      <selection pane="topLeft" activeCell="A1" sqref="A1"/>
      <selection pane="topRight" activeCell="A1" sqref="A1"/>
      <selection pane="bottomLeft" activeCell="A1" sqref="A1"/>
      <selection pane="bottomRight" activeCell="CX8" sqref="CX8"/>
    </sheetView>
  </sheetViews>
  <sheetFormatPr defaultColWidth="9.00390625" defaultRowHeight="16.5" customHeight="1"/>
  <cols>
    <col min="1" max="1" width="15.125" style="0" customWidth="1"/>
  </cols>
  <sheetData>
    <row r="1" spans="1:25" ht="16.5" customHeight="1">
      <c r="A1" s="101" t="s">
        <v>1894</v>
      </c>
      <c r="B1" s="516"/>
      <c r="C1" s="516"/>
      <c r="D1" s="516"/>
      <c r="E1" s="516"/>
      <c r="F1" s="464"/>
      <c r="G1" s="464"/>
      <c r="H1" s="464"/>
      <c r="I1" s="464"/>
      <c r="J1" s="463"/>
      <c r="L1" s="463"/>
      <c r="M1" s="463"/>
      <c r="N1" s="463"/>
      <c r="O1" s="463"/>
      <c r="P1" s="463"/>
      <c r="Q1" s="463"/>
      <c r="R1" s="463"/>
      <c r="S1" s="463"/>
      <c r="T1" s="463"/>
      <c r="U1" s="463"/>
      <c r="V1" s="463"/>
      <c r="W1" s="463"/>
      <c r="X1" s="463"/>
      <c r="Y1" s="463"/>
    </row>
    <row r="2" spans="1:25" ht="16.5" customHeight="1" thickBot="1">
      <c r="A2" s="881" t="str">
        <f>HYPERLINK("#目次!A25","目次に戻る")</f>
        <v>目次に戻る</v>
      </c>
      <c r="B2" s="516"/>
      <c r="C2" s="516"/>
      <c r="D2" s="516"/>
      <c r="E2" s="516"/>
      <c r="F2" s="464"/>
      <c r="G2" s="464"/>
      <c r="H2" s="464"/>
      <c r="I2" s="464"/>
      <c r="J2" s="463"/>
      <c r="L2" s="463"/>
      <c r="M2" s="463"/>
      <c r="N2" s="463"/>
      <c r="O2" s="463"/>
      <c r="P2" s="463"/>
      <c r="Q2" s="463"/>
      <c r="R2" s="463"/>
      <c r="S2" s="463"/>
      <c r="T2" s="463"/>
      <c r="U2" s="463"/>
      <c r="V2" s="463"/>
      <c r="W2" s="463"/>
      <c r="X2" s="463"/>
      <c r="Y2" s="463"/>
    </row>
    <row r="3" spans="1:133" ht="16.5" customHeight="1">
      <c r="A3" s="1092" t="s">
        <v>1703</v>
      </c>
      <c r="B3" s="1095" t="s">
        <v>2</v>
      </c>
      <c r="C3" s="1096"/>
      <c r="D3" s="1096" t="s">
        <v>1893</v>
      </c>
      <c r="E3" s="1096"/>
      <c r="F3" s="1101" t="s">
        <v>1892</v>
      </c>
      <c r="G3" s="1101"/>
      <c r="H3" s="1096" t="s">
        <v>1891</v>
      </c>
      <c r="I3" s="1104"/>
      <c r="J3" s="985" t="s">
        <v>1890</v>
      </c>
      <c r="K3" s="985"/>
      <c r="L3" s="985"/>
      <c r="M3" s="985"/>
      <c r="N3" s="985"/>
      <c r="O3" s="985" t="s">
        <v>1889</v>
      </c>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985" t="s">
        <v>1888</v>
      </c>
      <c r="AP3" s="985"/>
      <c r="AQ3" s="985"/>
      <c r="AR3" s="985"/>
      <c r="AS3" s="985"/>
      <c r="AT3" s="985"/>
      <c r="AU3" s="985" t="s">
        <v>1887</v>
      </c>
      <c r="AV3" s="985"/>
      <c r="AW3" s="985"/>
      <c r="AX3" s="985"/>
      <c r="AY3" s="985"/>
      <c r="AZ3" s="985"/>
      <c r="BA3" s="985"/>
      <c r="BB3" s="976" t="s">
        <v>1886</v>
      </c>
      <c r="BC3" s="977"/>
      <c r="BD3" s="977"/>
      <c r="BE3" s="977"/>
      <c r="BF3" s="977"/>
      <c r="BG3" s="977"/>
      <c r="BH3" s="977"/>
      <c r="BI3" s="977"/>
      <c r="BJ3" s="977"/>
      <c r="BK3" s="961"/>
      <c r="BL3" s="985" t="s">
        <v>1885</v>
      </c>
      <c r="BM3" s="985"/>
      <c r="BN3" s="985"/>
      <c r="BO3" s="985"/>
      <c r="BP3" s="985"/>
      <c r="BQ3" s="985"/>
      <c r="BR3" s="985"/>
      <c r="BS3" s="985"/>
      <c r="BT3" s="985"/>
      <c r="BU3" s="985"/>
      <c r="BV3" s="985"/>
      <c r="BW3" s="985"/>
      <c r="BX3" s="985"/>
      <c r="BY3" s="985"/>
      <c r="BZ3" s="985" t="s">
        <v>1884</v>
      </c>
      <c r="CA3" s="1108"/>
      <c r="CB3" s="1108"/>
      <c r="CC3" s="1108"/>
      <c r="CD3" s="1108"/>
      <c r="CE3" s="1108"/>
      <c r="CF3" s="1108"/>
      <c r="CG3" s="1108"/>
      <c r="CH3" s="976" t="s">
        <v>1883</v>
      </c>
      <c r="CI3" s="977"/>
      <c r="CJ3" s="977"/>
      <c r="CK3" s="977"/>
      <c r="CL3" s="961"/>
      <c r="CM3" s="976" t="s">
        <v>1882</v>
      </c>
      <c r="CN3" s="977"/>
      <c r="CO3" s="977"/>
      <c r="CP3" s="977"/>
      <c r="CQ3" s="977"/>
      <c r="CR3" s="961"/>
      <c r="CS3" s="985" t="s">
        <v>1881</v>
      </c>
      <c r="CT3" s="985"/>
      <c r="CU3" s="985"/>
      <c r="CV3" s="985"/>
      <c r="CW3" s="985"/>
      <c r="CX3" s="976" t="s">
        <v>1880</v>
      </c>
      <c r="CY3" s="977"/>
      <c r="CZ3" s="977"/>
      <c r="DA3" s="977"/>
      <c r="DB3" s="961"/>
      <c r="DC3" s="985" t="s">
        <v>1879</v>
      </c>
      <c r="DD3" s="985"/>
      <c r="DE3" s="985"/>
      <c r="DF3" s="985"/>
      <c r="DG3" s="985" t="s">
        <v>1878</v>
      </c>
      <c r="DH3" s="985"/>
      <c r="DI3" s="985"/>
      <c r="DJ3" s="985"/>
      <c r="DK3" s="985"/>
      <c r="DL3" s="985" t="s">
        <v>1877</v>
      </c>
      <c r="DM3" s="985"/>
      <c r="DN3" s="985"/>
      <c r="DO3" s="985"/>
      <c r="DP3" s="985" t="s">
        <v>1876</v>
      </c>
      <c r="DQ3" s="985"/>
      <c r="DR3" s="985"/>
      <c r="DS3" s="985"/>
      <c r="DT3" s="985"/>
      <c r="DU3" s="985"/>
      <c r="DV3" s="985"/>
      <c r="DW3" s="985"/>
      <c r="DX3" s="985"/>
      <c r="DY3" s="985"/>
      <c r="DZ3" s="976" t="s">
        <v>1875</v>
      </c>
      <c r="EA3" s="977"/>
      <c r="EB3" s="977"/>
      <c r="EC3" s="977"/>
    </row>
    <row r="4" spans="1:133" ht="16.5" customHeight="1">
      <c r="A4" s="1093"/>
      <c r="B4" s="1097"/>
      <c r="C4" s="1098"/>
      <c r="D4" s="1098"/>
      <c r="E4" s="1098"/>
      <c r="F4" s="1102"/>
      <c r="G4" s="1102"/>
      <c r="H4" s="1105"/>
      <c r="I4" s="1105"/>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90"/>
      <c r="BA4" s="1090"/>
      <c r="BB4" s="978"/>
      <c r="BC4" s="979"/>
      <c r="BD4" s="979"/>
      <c r="BE4" s="979"/>
      <c r="BF4" s="979"/>
      <c r="BG4" s="979"/>
      <c r="BH4" s="979"/>
      <c r="BI4" s="979"/>
      <c r="BJ4" s="979"/>
      <c r="BK4" s="962"/>
      <c r="BL4" s="1090"/>
      <c r="BM4" s="1090"/>
      <c r="BN4" s="1090"/>
      <c r="BO4" s="1090"/>
      <c r="BP4" s="1090"/>
      <c r="BQ4" s="1090"/>
      <c r="BR4" s="1090"/>
      <c r="BS4" s="1090"/>
      <c r="BT4" s="1090"/>
      <c r="BU4" s="1090"/>
      <c r="BV4" s="1090"/>
      <c r="BW4" s="1090"/>
      <c r="BX4" s="1090"/>
      <c r="BY4" s="1090"/>
      <c r="BZ4" s="1109"/>
      <c r="CA4" s="1109"/>
      <c r="CB4" s="1109"/>
      <c r="CC4" s="1109"/>
      <c r="CD4" s="1109"/>
      <c r="CE4" s="1109"/>
      <c r="CF4" s="1109"/>
      <c r="CG4" s="1109"/>
      <c r="CH4" s="978"/>
      <c r="CI4" s="979"/>
      <c r="CJ4" s="979"/>
      <c r="CK4" s="979"/>
      <c r="CL4" s="962"/>
      <c r="CM4" s="978"/>
      <c r="CN4" s="979"/>
      <c r="CO4" s="979"/>
      <c r="CP4" s="979"/>
      <c r="CQ4" s="979"/>
      <c r="CR4" s="962"/>
      <c r="CS4" s="1090"/>
      <c r="CT4" s="1090"/>
      <c r="CU4" s="1090"/>
      <c r="CV4" s="1090"/>
      <c r="CW4" s="1090"/>
      <c r="CX4" s="978"/>
      <c r="CY4" s="979"/>
      <c r="CZ4" s="979"/>
      <c r="DA4" s="979"/>
      <c r="DB4" s="962"/>
      <c r="DC4" s="1090"/>
      <c r="DD4" s="1090"/>
      <c r="DE4" s="1090"/>
      <c r="DF4" s="1090"/>
      <c r="DG4" s="1090"/>
      <c r="DH4" s="1090"/>
      <c r="DI4" s="1090"/>
      <c r="DJ4" s="1090"/>
      <c r="DK4" s="1090"/>
      <c r="DL4" s="1090"/>
      <c r="DM4" s="1090"/>
      <c r="DN4" s="1090"/>
      <c r="DO4" s="1090"/>
      <c r="DP4" s="1090"/>
      <c r="DQ4" s="1090"/>
      <c r="DR4" s="1090"/>
      <c r="DS4" s="1090"/>
      <c r="DT4" s="1090"/>
      <c r="DU4" s="1090"/>
      <c r="DV4" s="1090"/>
      <c r="DW4" s="1090"/>
      <c r="DX4" s="1090"/>
      <c r="DY4" s="1090"/>
      <c r="DZ4" s="978"/>
      <c r="EA4" s="979"/>
      <c r="EB4" s="979"/>
      <c r="EC4" s="979"/>
    </row>
    <row r="5" spans="1:133" ht="16.5" customHeight="1">
      <c r="A5" s="1093"/>
      <c r="B5" s="1097"/>
      <c r="C5" s="1098"/>
      <c r="D5" s="1100"/>
      <c r="E5" s="1100"/>
      <c r="F5" s="1103"/>
      <c r="G5" s="1103"/>
      <c r="H5" s="1106"/>
      <c r="I5" s="1106"/>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944"/>
      <c r="AM5" s="944"/>
      <c r="AN5" s="944"/>
      <c r="AO5" s="1110"/>
      <c r="AP5" s="1110"/>
      <c r="AQ5" s="1110"/>
      <c r="AR5" s="1110"/>
      <c r="AS5" s="1110"/>
      <c r="AT5" s="1110"/>
      <c r="AU5" s="944"/>
      <c r="AV5" s="944"/>
      <c r="AW5" s="944"/>
      <c r="AX5" s="944"/>
      <c r="AY5" s="944"/>
      <c r="AZ5" s="944"/>
      <c r="BA5" s="944"/>
      <c r="BB5" s="1087"/>
      <c r="BC5" s="1088"/>
      <c r="BD5" s="1088"/>
      <c r="BE5" s="1088"/>
      <c r="BF5" s="1088"/>
      <c r="BG5" s="1088"/>
      <c r="BH5" s="1088"/>
      <c r="BI5" s="1088"/>
      <c r="BJ5" s="1088"/>
      <c r="BK5" s="1089"/>
      <c r="BL5" s="1110"/>
      <c r="BM5" s="1110"/>
      <c r="BN5" s="1110"/>
      <c r="BO5" s="1110"/>
      <c r="BP5" s="1110"/>
      <c r="BQ5" s="1110"/>
      <c r="BR5" s="1110"/>
      <c r="BS5" s="1110"/>
      <c r="BT5" s="1110"/>
      <c r="BU5" s="1110"/>
      <c r="BV5" s="1110"/>
      <c r="BW5" s="1110"/>
      <c r="BX5" s="1110"/>
      <c r="BY5" s="1110"/>
      <c r="BZ5" s="1110"/>
      <c r="CA5" s="1110"/>
      <c r="CB5" s="1110"/>
      <c r="CC5" s="1110"/>
      <c r="CD5" s="1110"/>
      <c r="CE5" s="1110"/>
      <c r="CF5" s="1110"/>
      <c r="CG5" s="1110"/>
      <c r="CH5" s="1087"/>
      <c r="CI5" s="1088"/>
      <c r="CJ5" s="1088"/>
      <c r="CK5" s="1088"/>
      <c r="CL5" s="1089"/>
      <c r="CM5" s="1087"/>
      <c r="CN5" s="1088"/>
      <c r="CO5" s="1088"/>
      <c r="CP5" s="1088"/>
      <c r="CQ5" s="1088"/>
      <c r="CR5" s="1089"/>
      <c r="CS5" s="1110"/>
      <c r="CT5" s="1110"/>
      <c r="CU5" s="1110"/>
      <c r="CV5" s="1110"/>
      <c r="CW5" s="1110"/>
      <c r="CX5" s="1087"/>
      <c r="CY5" s="1088"/>
      <c r="CZ5" s="1088"/>
      <c r="DA5" s="1088"/>
      <c r="DB5" s="1089"/>
      <c r="DC5" s="944"/>
      <c r="DD5" s="944"/>
      <c r="DE5" s="944"/>
      <c r="DF5" s="944"/>
      <c r="DG5" s="1110"/>
      <c r="DH5" s="1110"/>
      <c r="DI5" s="1110"/>
      <c r="DJ5" s="1110"/>
      <c r="DK5" s="1110"/>
      <c r="DL5" s="944"/>
      <c r="DM5" s="944"/>
      <c r="DN5" s="944"/>
      <c r="DO5" s="944"/>
      <c r="DP5" s="944"/>
      <c r="DQ5" s="944"/>
      <c r="DR5" s="944"/>
      <c r="DS5" s="944"/>
      <c r="DT5" s="944"/>
      <c r="DU5" s="944"/>
      <c r="DV5" s="944"/>
      <c r="DW5" s="944"/>
      <c r="DX5" s="944"/>
      <c r="DY5" s="944"/>
      <c r="DZ5" s="1087"/>
      <c r="EA5" s="1088"/>
      <c r="EB5" s="1088"/>
      <c r="EC5" s="1088"/>
    </row>
    <row r="6" spans="1:133" ht="16.5" customHeight="1">
      <c r="A6" s="1093"/>
      <c r="B6" s="1099"/>
      <c r="C6" s="1100"/>
      <c r="D6" s="1091" t="s">
        <v>1874</v>
      </c>
      <c r="E6" s="1091"/>
      <c r="F6" s="1091" t="s">
        <v>1873</v>
      </c>
      <c r="G6" s="1091"/>
      <c r="H6" s="1091" t="s">
        <v>1872</v>
      </c>
      <c r="I6" s="1091"/>
      <c r="J6" s="965" t="s">
        <v>2</v>
      </c>
      <c r="K6" s="965"/>
      <c r="L6" s="514" t="s">
        <v>1871</v>
      </c>
      <c r="M6" s="515" t="s">
        <v>1870</v>
      </c>
      <c r="N6" s="514" t="s">
        <v>1869</v>
      </c>
      <c r="O6" s="944" t="s">
        <v>2</v>
      </c>
      <c r="P6" s="944"/>
      <c r="Q6" s="514" t="s">
        <v>1868</v>
      </c>
      <c r="R6" s="514">
        <v>10</v>
      </c>
      <c r="S6" s="514" t="s">
        <v>1867</v>
      </c>
      <c r="T6" s="514" t="s">
        <v>1866</v>
      </c>
      <c r="U6" s="514" t="s">
        <v>1865</v>
      </c>
      <c r="V6" s="514" t="s">
        <v>1864</v>
      </c>
      <c r="W6" s="514" t="s">
        <v>1863</v>
      </c>
      <c r="X6" s="515" t="s">
        <v>1862</v>
      </c>
      <c r="Y6" s="514" t="s">
        <v>1861</v>
      </c>
      <c r="Z6" s="514" t="s">
        <v>1860</v>
      </c>
      <c r="AA6" s="514" t="s">
        <v>1859</v>
      </c>
      <c r="AB6" s="514" t="s">
        <v>1858</v>
      </c>
      <c r="AC6" s="514" t="s">
        <v>1857</v>
      </c>
      <c r="AD6" s="514" t="s">
        <v>1856</v>
      </c>
      <c r="AE6" s="514" t="s">
        <v>1855</v>
      </c>
      <c r="AF6" s="514" t="s">
        <v>1854</v>
      </c>
      <c r="AG6" s="514" t="s">
        <v>1853</v>
      </c>
      <c r="AH6" s="514" t="s">
        <v>1852</v>
      </c>
      <c r="AI6" s="514" t="s">
        <v>1851</v>
      </c>
      <c r="AJ6" s="514" t="s">
        <v>1850</v>
      </c>
      <c r="AK6" s="514" t="s">
        <v>1849</v>
      </c>
      <c r="AL6" s="514" t="s">
        <v>1848</v>
      </c>
      <c r="AM6" s="514" t="s">
        <v>1847</v>
      </c>
      <c r="AN6" s="514" t="s">
        <v>1846</v>
      </c>
      <c r="AO6" s="965" t="s">
        <v>2</v>
      </c>
      <c r="AP6" s="965"/>
      <c r="AQ6" s="510" t="s">
        <v>1845</v>
      </c>
      <c r="AR6" s="510" t="s">
        <v>1844</v>
      </c>
      <c r="AS6" s="510" t="s">
        <v>1843</v>
      </c>
      <c r="AT6" s="510" t="s">
        <v>1842</v>
      </c>
      <c r="AU6" s="1083" t="s">
        <v>2</v>
      </c>
      <c r="AV6" s="1084"/>
      <c r="AW6" s="513" t="s">
        <v>1841</v>
      </c>
      <c r="AX6" s="513" t="s">
        <v>1840</v>
      </c>
      <c r="AY6" s="510" t="s">
        <v>1839</v>
      </c>
      <c r="AZ6" s="510" t="s">
        <v>1838</v>
      </c>
      <c r="BA6" s="510" t="s">
        <v>1837</v>
      </c>
      <c r="BB6" s="965" t="s">
        <v>2</v>
      </c>
      <c r="BC6" s="1107"/>
      <c r="BD6" s="512" t="s">
        <v>1836</v>
      </c>
      <c r="BE6" s="512" t="s">
        <v>1835</v>
      </c>
      <c r="BF6" s="512" t="s">
        <v>1834</v>
      </c>
      <c r="BG6" s="512" t="s">
        <v>1833</v>
      </c>
      <c r="BH6" s="512" t="s">
        <v>1832</v>
      </c>
      <c r="BI6" s="512" t="s">
        <v>1831</v>
      </c>
      <c r="BJ6" s="512" t="s">
        <v>1830</v>
      </c>
      <c r="BK6" s="512" t="s">
        <v>1829</v>
      </c>
      <c r="BL6" s="965" t="s">
        <v>2</v>
      </c>
      <c r="BM6" s="965"/>
      <c r="BN6" s="510" t="s">
        <v>1828</v>
      </c>
      <c r="BO6" s="510" t="s">
        <v>1827</v>
      </c>
      <c r="BP6" s="510" t="s">
        <v>1826</v>
      </c>
      <c r="BQ6" s="510" t="s">
        <v>1825</v>
      </c>
      <c r="BR6" s="510" t="s">
        <v>1824</v>
      </c>
      <c r="BS6" s="510" t="s">
        <v>1823</v>
      </c>
      <c r="BT6" s="510" t="s">
        <v>1822</v>
      </c>
      <c r="BU6" s="510" t="s">
        <v>1821</v>
      </c>
      <c r="BV6" s="510" t="s">
        <v>1820</v>
      </c>
      <c r="BW6" s="510" t="s">
        <v>1819</v>
      </c>
      <c r="BX6" s="510" t="s">
        <v>1818</v>
      </c>
      <c r="BY6" s="510" t="s">
        <v>1817</v>
      </c>
      <c r="BZ6" s="965" t="s">
        <v>2</v>
      </c>
      <c r="CA6" s="965"/>
      <c r="CB6" s="510" t="s">
        <v>1816</v>
      </c>
      <c r="CC6" s="510" t="s">
        <v>1815</v>
      </c>
      <c r="CD6" s="510" t="s">
        <v>1814</v>
      </c>
      <c r="CE6" s="510" t="s">
        <v>1813</v>
      </c>
      <c r="CF6" s="510" t="s">
        <v>1812</v>
      </c>
      <c r="CG6" s="510" t="s">
        <v>1811</v>
      </c>
      <c r="CH6" s="965" t="s">
        <v>2</v>
      </c>
      <c r="CI6" s="965"/>
      <c r="CJ6" s="510">
        <v>68</v>
      </c>
      <c r="CK6" s="510">
        <v>69</v>
      </c>
      <c r="CL6" s="510">
        <v>70</v>
      </c>
      <c r="CM6" s="965" t="s">
        <v>2</v>
      </c>
      <c r="CN6" s="965"/>
      <c r="CO6" s="510" t="s">
        <v>1810</v>
      </c>
      <c r="CP6" s="510" t="s">
        <v>1809</v>
      </c>
      <c r="CQ6" s="510" t="s">
        <v>1808</v>
      </c>
      <c r="CR6" s="510" t="s">
        <v>1807</v>
      </c>
      <c r="CS6" s="1083" t="s">
        <v>2</v>
      </c>
      <c r="CT6" s="1084"/>
      <c r="CU6" s="510" t="s">
        <v>1806</v>
      </c>
      <c r="CV6" s="510" t="s">
        <v>1805</v>
      </c>
      <c r="CW6" s="510" t="s">
        <v>1804</v>
      </c>
      <c r="CX6" s="1083" t="s">
        <v>2</v>
      </c>
      <c r="CY6" s="1084"/>
      <c r="CZ6" s="510" t="s">
        <v>1803</v>
      </c>
      <c r="DA6" s="510" t="s">
        <v>1802</v>
      </c>
      <c r="DB6" s="510" t="s">
        <v>1801</v>
      </c>
      <c r="DC6" s="1083" t="s">
        <v>2</v>
      </c>
      <c r="DD6" s="1083"/>
      <c r="DE6" s="511" t="s">
        <v>1800</v>
      </c>
      <c r="DF6" s="511" t="s">
        <v>1799</v>
      </c>
      <c r="DG6" s="1083" t="s">
        <v>2</v>
      </c>
      <c r="DH6" s="1084"/>
      <c r="DI6" s="510" t="s">
        <v>1798</v>
      </c>
      <c r="DJ6" s="510" t="s">
        <v>1797</v>
      </c>
      <c r="DK6" s="510" t="s">
        <v>1796</v>
      </c>
      <c r="DL6" s="1083" t="s">
        <v>2</v>
      </c>
      <c r="DM6" s="1083"/>
      <c r="DN6" s="511" t="s">
        <v>1795</v>
      </c>
      <c r="DO6" s="511" t="s">
        <v>1794</v>
      </c>
      <c r="DP6" s="965" t="s">
        <v>2</v>
      </c>
      <c r="DQ6" s="965"/>
      <c r="DR6" s="510" t="s">
        <v>1793</v>
      </c>
      <c r="DS6" s="510" t="s">
        <v>1792</v>
      </c>
      <c r="DT6" s="510" t="s">
        <v>1791</v>
      </c>
      <c r="DU6" s="510" t="s">
        <v>1790</v>
      </c>
      <c r="DV6" s="510" t="s">
        <v>1789</v>
      </c>
      <c r="DW6" s="510" t="s">
        <v>1788</v>
      </c>
      <c r="DX6" s="510" t="s">
        <v>1787</v>
      </c>
      <c r="DY6" s="510" t="s">
        <v>1786</v>
      </c>
      <c r="DZ6" s="965" t="s">
        <v>2</v>
      </c>
      <c r="EA6" s="965"/>
      <c r="EB6" s="509" t="s">
        <v>1785</v>
      </c>
      <c r="EC6" s="509" t="s">
        <v>1784</v>
      </c>
    </row>
    <row r="7" spans="1:133" s="502" customFormat="1" ht="66" customHeight="1">
      <c r="A7" s="1094"/>
      <c r="B7" s="508" t="s">
        <v>1702</v>
      </c>
      <c r="C7" s="503" t="s">
        <v>1701</v>
      </c>
      <c r="D7" s="503" t="s">
        <v>1702</v>
      </c>
      <c r="E7" s="503" t="s">
        <v>1701</v>
      </c>
      <c r="F7" s="503" t="s">
        <v>1702</v>
      </c>
      <c r="G7" s="503" t="s">
        <v>1701</v>
      </c>
      <c r="H7" s="503" t="s">
        <v>1702</v>
      </c>
      <c r="I7" s="503" t="s">
        <v>1701</v>
      </c>
      <c r="J7" s="503" t="s">
        <v>1702</v>
      </c>
      <c r="K7" s="503" t="s">
        <v>1701</v>
      </c>
      <c r="L7" s="239" t="s">
        <v>1783</v>
      </c>
      <c r="M7" s="239" t="s">
        <v>1782</v>
      </c>
      <c r="N7" s="239" t="s">
        <v>1781</v>
      </c>
      <c r="O7" s="503" t="s">
        <v>1702</v>
      </c>
      <c r="P7" s="503" t="s">
        <v>1701</v>
      </c>
      <c r="Q7" s="239" t="s">
        <v>1780</v>
      </c>
      <c r="R7" s="239" t="s">
        <v>1779</v>
      </c>
      <c r="S7" s="239" t="s">
        <v>1778</v>
      </c>
      <c r="T7" s="239" t="s">
        <v>1777</v>
      </c>
      <c r="U7" s="239" t="s">
        <v>1776</v>
      </c>
      <c r="V7" s="239" t="s">
        <v>1775</v>
      </c>
      <c r="W7" s="239" t="s">
        <v>1774</v>
      </c>
      <c r="X7" s="239" t="s">
        <v>1773</v>
      </c>
      <c r="Y7" s="239" t="s">
        <v>1772</v>
      </c>
      <c r="Z7" s="239" t="s">
        <v>1771</v>
      </c>
      <c r="AA7" s="239" t="s">
        <v>1770</v>
      </c>
      <c r="AB7" s="239" t="s">
        <v>1769</v>
      </c>
      <c r="AC7" s="239" t="s">
        <v>1768</v>
      </c>
      <c r="AD7" s="239" t="s">
        <v>1767</v>
      </c>
      <c r="AE7" s="239" t="s">
        <v>1766</v>
      </c>
      <c r="AF7" s="239" t="s">
        <v>1765</v>
      </c>
      <c r="AG7" s="239" t="s">
        <v>1764</v>
      </c>
      <c r="AH7" s="239" t="s">
        <v>1763</v>
      </c>
      <c r="AI7" s="239" t="s">
        <v>1762</v>
      </c>
      <c r="AJ7" s="239" t="s">
        <v>1761</v>
      </c>
      <c r="AK7" s="507" t="s">
        <v>1760</v>
      </c>
      <c r="AL7" s="506" t="s">
        <v>1759</v>
      </c>
      <c r="AM7" s="239" t="s">
        <v>1758</v>
      </c>
      <c r="AN7" s="239" t="s">
        <v>1757</v>
      </c>
      <c r="AO7" s="503" t="s">
        <v>1702</v>
      </c>
      <c r="AP7" s="503" t="s">
        <v>1701</v>
      </c>
      <c r="AQ7" s="239" t="s">
        <v>394</v>
      </c>
      <c r="AR7" s="239" t="s">
        <v>393</v>
      </c>
      <c r="AS7" s="239" t="s">
        <v>392</v>
      </c>
      <c r="AT7" s="239" t="s">
        <v>391</v>
      </c>
      <c r="AU7" s="503" t="s">
        <v>1702</v>
      </c>
      <c r="AV7" s="503" t="s">
        <v>1701</v>
      </c>
      <c r="AW7" s="239" t="s">
        <v>1138</v>
      </c>
      <c r="AX7" s="239" t="s">
        <v>1130</v>
      </c>
      <c r="AY7" s="239" t="s">
        <v>1756</v>
      </c>
      <c r="AZ7" s="239" t="s">
        <v>1755</v>
      </c>
      <c r="BA7" s="239" t="s">
        <v>1754</v>
      </c>
      <c r="BB7" s="503" t="s">
        <v>1702</v>
      </c>
      <c r="BC7" s="503" t="s">
        <v>1701</v>
      </c>
      <c r="BD7" s="239" t="s">
        <v>1095</v>
      </c>
      <c r="BE7" s="239" t="s">
        <v>1753</v>
      </c>
      <c r="BF7" s="239" t="s">
        <v>1752</v>
      </c>
      <c r="BG7" s="239" t="s">
        <v>378</v>
      </c>
      <c r="BH7" s="239" t="s">
        <v>1751</v>
      </c>
      <c r="BI7" s="239" t="s">
        <v>376</v>
      </c>
      <c r="BJ7" s="239" t="s">
        <v>1750</v>
      </c>
      <c r="BK7" s="239" t="s">
        <v>1749</v>
      </c>
      <c r="BL7" s="503" t="s">
        <v>1702</v>
      </c>
      <c r="BM7" s="503" t="s">
        <v>1701</v>
      </c>
      <c r="BN7" s="239" t="s">
        <v>1748</v>
      </c>
      <c r="BO7" s="239" t="s">
        <v>1747</v>
      </c>
      <c r="BP7" s="239" t="s">
        <v>369</v>
      </c>
      <c r="BQ7" s="239" t="s">
        <v>1746</v>
      </c>
      <c r="BR7" s="239" t="s">
        <v>1745</v>
      </c>
      <c r="BS7" s="239" t="s">
        <v>366</v>
      </c>
      <c r="BT7" s="239" t="s">
        <v>365</v>
      </c>
      <c r="BU7" s="239" t="s">
        <v>1744</v>
      </c>
      <c r="BV7" s="239" t="s">
        <v>1743</v>
      </c>
      <c r="BW7" s="239" t="s">
        <v>1742</v>
      </c>
      <c r="BX7" s="239" t="s">
        <v>1741</v>
      </c>
      <c r="BY7" s="239" t="s">
        <v>1740</v>
      </c>
      <c r="BZ7" s="503" t="s">
        <v>1702</v>
      </c>
      <c r="CA7" s="503" t="s">
        <v>1701</v>
      </c>
      <c r="CB7" s="239" t="s">
        <v>919</v>
      </c>
      <c r="CC7" s="239" t="s">
        <v>1739</v>
      </c>
      <c r="CD7" s="239" t="s">
        <v>1738</v>
      </c>
      <c r="CE7" s="239" t="s">
        <v>1737</v>
      </c>
      <c r="CF7" s="239" t="s">
        <v>1736</v>
      </c>
      <c r="CG7" s="239" t="s">
        <v>1735</v>
      </c>
      <c r="CH7" s="503" t="s">
        <v>1702</v>
      </c>
      <c r="CI7" s="503" t="s">
        <v>1701</v>
      </c>
      <c r="CJ7" s="239" t="s">
        <v>1734</v>
      </c>
      <c r="CK7" s="239" t="s">
        <v>1733</v>
      </c>
      <c r="CL7" s="504" t="s">
        <v>1732</v>
      </c>
      <c r="CM7" s="503" t="s">
        <v>1702</v>
      </c>
      <c r="CN7" s="503" t="s">
        <v>1701</v>
      </c>
      <c r="CO7" s="504" t="s">
        <v>1731</v>
      </c>
      <c r="CP7" s="505" t="s">
        <v>1730</v>
      </c>
      <c r="CQ7" s="505" t="s">
        <v>1729</v>
      </c>
      <c r="CR7" s="504" t="s">
        <v>1728</v>
      </c>
      <c r="CS7" s="503" t="s">
        <v>1702</v>
      </c>
      <c r="CT7" s="503" t="s">
        <v>1701</v>
      </c>
      <c r="CU7" s="239" t="s">
        <v>1727</v>
      </c>
      <c r="CV7" s="239" t="s">
        <v>1726</v>
      </c>
      <c r="CW7" s="239" t="s">
        <v>1725</v>
      </c>
      <c r="CX7" s="503" t="s">
        <v>1702</v>
      </c>
      <c r="CY7" s="503" t="s">
        <v>1701</v>
      </c>
      <c r="CZ7" s="239" t="s">
        <v>1724</v>
      </c>
      <c r="DA7" s="239" t="s">
        <v>1723</v>
      </c>
      <c r="DB7" s="239" t="s">
        <v>714</v>
      </c>
      <c r="DC7" s="503" t="s">
        <v>1702</v>
      </c>
      <c r="DD7" s="503" t="s">
        <v>1701</v>
      </c>
      <c r="DE7" s="239" t="s">
        <v>683</v>
      </c>
      <c r="DF7" s="239" t="s">
        <v>1722</v>
      </c>
      <c r="DG7" s="503" t="s">
        <v>1702</v>
      </c>
      <c r="DH7" s="503" t="s">
        <v>1701</v>
      </c>
      <c r="DI7" s="239" t="s">
        <v>334</v>
      </c>
      <c r="DJ7" s="239" t="s">
        <v>333</v>
      </c>
      <c r="DK7" s="239" t="s">
        <v>1721</v>
      </c>
      <c r="DL7" s="503" t="s">
        <v>1702</v>
      </c>
      <c r="DM7" s="503" t="s">
        <v>1701</v>
      </c>
      <c r="DN7" s="239" t="s">
        <v>1720</v>
      </c>
      <c r="DO7" s="239" t="s">
        <v>1719</v>
      </c>
      <c r="DP7" s="503" t="s">
        <v>1702</v>
      </c>
      <c r="DQ7" s="503" t="s">
        <v>1701</v>
      </c>
      <c r="DR7" s="239" t="s">
        <v>1718</v>
      </c>
      <c r="DS7" s="239" t="s">
        <v>1717</v>
      </c>
      <c r="DT7" s="239" t="s">
        <v>1716</v>
      </c>
      <c r="DU7" s="239" t="s">
        <v>1715</v>
      </c>
      <c r="DV7" s="239" t="s">
        <v>1712</v>
      </c>
      <c r="DW7" s="239" t="s">
        <v>1714</v>
      </c>
      <c r="DX7" s="239" t="s">
        <v>1713</v>
      </c>
      <c r="DY7" s="239" t="s">
        <v>1712</v>
      </c>
      <c r="DZ7" s="503" t="s">
        <v>1702</v>
      </c>
      <c r="EA7" s="503" t="s">
        <v>1701</v>
      </c>
      <c r="EB7" s="239" t="s">
        <v>1711</v>
      </c>
      <c r="EC7" s="238" t="s">
        <v>1710</v>
      </c>
    </row>
    <row r="8" spans="1:133" ht="16.5" customHeight="1">
      <c r="A8" s="501" t="s">
        <v>1709</v>
      </c>
      <c r="B8" s="500">
        <v>14367</v>
      </c>
      <c r="C8" s="496">
        <v>125683</v>
      </c>
      <c r="D8" s="496">
        <v>7</v>
      </c>
      <c r="E8" s="496">
        <v>315</v>
      </c>
      <c r="F8" s="499" t="s">
        <v>513</v>
      </c>
      <c r="G8" s="499" t="s">
        <v>513</v>
      </c>
      <c r="H8" s="496">
        <v>1</v>
      </c>
      <c r="I8" s="496">
        <v>2</v>
      </c>
      <c r="J8" s="496">
        <v>1031</v>
      </c>
      <c r="K8" s="496">
        <v>9373</v>
      </c>
      <c r="L8" s="496">
        <v>332</v>
      </c>
      <c r="M8" s="496">
        <v>405</v>
      </c>
      <c r="N8" s="496">
        <v>294</v>
      </c>
      <c r="O8" s="498">
        <v>587</v>
      </c>
      <c r="P8" s="498">
        <v>5235</v>
      </c>
      <c r="Q8" s="496">
        <v>41</v>
      </c>
      <c r="R8" s="496">
        <v>10</v>
      </c>
      <c r="S8" s="496">
        <v>71</v>
      </c>
      <c r="T8" s="496">
        <v>5</v>
      </c>
      <c r="U8" s="496">
        <v>23</v>
      </c>
      <c r="V8" s="496">
        <v>12</v>
      </c>
      <c r="W8" s="496">
        <v>119</v>
      </c>
      <c r="X8" s="496">
        <v>21</v>
      </c>
      <c r="Y8" s="496" t="s">
        <v>513</v>
      </c>
      <c r="Z8" s="496">
        <v>12</v>
      </c>
      <c r="AA8" s="496">
        <v>3</v>
      </c>
      <c r="AB8" s="496">
        <v>3</v>
      </c>
      <c r="AC8" s="497">
        <v>11</v>
      </c>
      <c r="AD8" s="496">
        <v>2</v>
      </c>
      <c r="AE8" s="496">
        <v>6</v>
      </c>
      <c r="AF8" s="496">
        <v>38</v>
      </c>
      <c r="AG8" s="496">
        <v>13</v>
      </c>
      <c r="AH8" s="496">
        <v>20</v>
      </c>
      <c r="AI8" s="496">
        <v>37</v>
      </c>
      <c r="AJ8" s="496">
        <v>17</v>
      </c>
      <c r="AK8" s="496">
        <v>30</v>
      </c>
      <c r="AL8" s="496">
        <v>7</v>
      </c>
      <c r="AM8" s="496">
        <v>10</v>
      </c>
      <c r="AN8" s="496">
        <v>76</v>
      </c>
      <c r="AO8" s="492">
        <v>9</v>
      </c>
      <c r="AP8" s="491">
        <v>240</v>
      </c>
      <c r="AQ8" s="491">
        <v>2</v>
      </c>
      <c r="AR8" s="491" t="s">
        <v>1708</v>
      </c>
      <c r="AS8" s="491" t="s">
        <v>1707</v>
      </c>
      <c r="AT8" s="491">
        <v>7</v>
      </c>
      <c r="AU8" s="491">
        <v>499</v>
      </c>
      <c r="AV8" s="491">
        <v>9636</v>
      </c>
      <c r="AW8" s="491">
        <v>12</v>
      </c>
      <c r="AX8" s="491">
        <v>3</v>
      </c>
      <c r="AY8" s="491">
        <v>252</v>
      </c>
      <c r="AZ8" s="491">
        <v>45</v>
      </c>
      <c r="BA8" s="491">
        <v>187</v>
      </c>
      <c r="BB8" s="493">
        <v>281</v>
      </c>
      <c r="BC8" s="491">
        <v>6329</v>
      </c>
      <c r="BD8" s="491">
        <v>21</v>
      </c>
      <c r="BE8" s="491">
        <v>136</v>
      </c>
      <c r="BF8" s="491">
        <v>101</v>
      </c>
      <c r="BG8" s="495">
        <v>0</v>
      </c>
      <c r="BH8" s="495">
        <v>0</v>
      </c>
      <c r="BI8" s="491">
        <v>3</v>
      </c>
      <c r="BJ8" s="491">
        <v>17</v>
      </c>
      <c r="BK8" s="491">
        <v>3</v>
      </c>
      <c r="BL8" s="492">
        <v>3207</v>
      </c>
      <c r="BM8" s="492">
        <v>25662</v>
      </c>
      <c r="BN8" s="491">
        <v>2</v>
      </c>
      <c r="BO8" s="491">
        <v>54</v>
      </c>
      <c r="BP8" s="491">
        <v>141</v>
      </c>
      <c r="BQ8" s="491">
        <v>131</v>
      </c>
      <c r="BR8" s="491">
        <v>216</v>
      </c>
      <c r="BS8" s="491">
        <v>238</v>
      </c>
      <c r="BT8" s="491">
        <v>9</v>
      </c>
      <c r="BU8" s="491">
        <v>387</v>
      </c>
      <c r="BV8" s="491">
        <v>791</v>
      </c>
      <c r="BW8" s="491">
        <v>205</v>
      </c>
      <c r="BX8" s="491">
        <v>981</v>
      </c>
      <c r="BY8" s="491">
        <v>52</v>
      </c>
      <c r="BZ8" s="494">
        <v>166</v>
      </c>
      <c r="CA8" s="491">
        <v>4790</v>
      </c>
      <c r="CB8" s="491">
        <v>23</v>
      </c>
      <c r="CC8" s="491">
        <v>25</v>
      </c>
      <c r="CD8" s="491">
        <v>26</v>
      </c>
      <c r="CE8" s="491">
        <v>14</v>
      </c>
      <c r="CF8" s="491">
        <v>2</v>
      </c>
      <c r="CG8" s="491">
        <v>76</v>
      </c>
      <c r="CH8" s="491">
        <v>2059</v>
      </c>
      <c r="CI8" s="491">
        <v>5860</v>
      </c>
      <c r="CJ8" s="491">
        <v>329</v>
      </c>
      <c r="CK8" s="491">
        <v>1671</v>
      </c>
      <c r="CL8" s="491">
        <v>59</v>
      </c>
      <c r="CM8" s="491">
        <v>904</v>
      </c>
      <c r="CN8" s="491">
        <v>5837</v>
      </c>
      <c r="CO8" s="491">
        <v>18</v>
      </c>
      <c r="CP8" s="491">
        <v>472</v>
      </c>
      <c r="CQ8" s="491">
        <v>47</v>
      </c>
      <c r="CR8" s="491">
        <v>367</v>
      </c>
      <c r="CS8" s="491">
        <v>2038</v>
      </c>
      <c r="CT8" s="491">
        <v>12843</v>
      </c>
      <c r="CU8" s="491">
        <v>35</v>
      </c>
      <c r="CV8" s="491">
        <v>1892</v>
      </c>
      <c r="CW8" s="491">
        <v>111</v>
      </c>
      <c r="CX8" s="491">
        <v>1327</v>
      </c>
      <c r="CY8" s="491">
        <v>6367</v>
      </c>
      <c r="CZ8" s="491">
        <v>960</v>
      </c>
      <c r="DA8" s="491">
        <v>164</v>
      </c>
      <c r="DB8" s="493">
        <v>203</v>
      </c>
      <c r="DC8" s="492">
        <v>488</v>
      </c>
      <c r="DD8" s="492">
        <v>8550</v>
      </c>
      <c r="DE8" s="491">
        <v>119</v>
      </c>
      <c r="DF8" s="491">
        <v>369</v>
      </c>
      <c r="DG8" s="492">
        <v>1062</v>
      </c>
      <c r="DH8" s="492">
        <v>13124</v>
      </c>
      <c r="DI8" s="491">
        <v>819</v>
      </c>
      <c r="DJ8" s="491">
        <v>12</v>
      </c>
      <c r="DK8" s="491">
        <v>231</v>
      </c>
      <c r="DL8" s="492">
        <v>33</v>
      </c>
      <c r="DM8" s="492">
        <v>358</v>
      </c>
      <c r="DN8" s="491">
        <v>30</v>
      </c>
      <c r="DO8" s="491">
        <v>3</v>
      </c>
      <c r="DP8" s="490">
        <v>630</v>
      </c>
      <c r="DQ8" s="490">
        <v>8318</v>
      </c>
      <c r="DR8" s="490">
        <v>17</v>
      </c>
      <c r="DS8" s="490">
        <v>29</v>
      </c>
      <c r="DT8" s="490">
        <v>59</v>
      </c>
      <c r="DU8" s="490">
        <v>40</v>
      </c>
      <c r="DV8" s="490">
        <v>282</v>
      </c>
      <c r="DW8" s="490">
        <v>69</v>
      </c>
      <c r="DX8" s="490">
        <v>124</v>
      </c>
      <c r="DY8" s="490">
        <v>10</v>
      </c>
      <c r="DZ8" s="490">
        <v>38</v>
      </c>
      <c r="EA8" s="490">
        <v>2844</v>
      </c>
      <c r="EB8" s="490">
        <v>3</v>
      </c>
      <c r="EC8" s="490">
        <v>35</v>
      </c>
    </row>
    <row r="9" spans="1:133" ht="16.5" customHeight="1">
      <c r="A9" s="489"/>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c r="CJ9" s="487"/>
      <c r="CK9" s="487"/>
      <c r="CL9" s="487"/>
      <c r="CM9" s="487"/>
      <c r="CN9" s="487"/>
      <c r="CO9" s="487"/>
      <c r="CP9" s="487"/>
      <c r="CQ9" s="487"/>
      <c r="CR9" s="487"/>
      <c r="CS9" s="487"/>
      <c r="CT9" s="487"/>
      <c r="CU9" s="487"/>
      <c r="CV9" s="487"/>
      <c r="CW9" s="487"/>
      <c r="CX9" s="487"/>
      <c r="CY9" s="487"/>
      <c r="CZ9" s="487"/>
      <c r="DA9" s="487"/>
      <c r="DB9" s="488"/>
      <c r="DC9" s="488"/>
      <c r="DD9" s="488"/>
      <c r="DE9" s="488"/>
      <c r="DF9" s="488"/>
      <c r="DG9" s="487"/>
      <c r="DH9" s="487"/>
      <c r="DI9" s="487"/>
      <c r="DJ9" s="487"/>
      <c r="DK9" s="487"/>
      <c r="DL9" s="487"/>
      <c r="DM9" s="487"/>
      <c r="DN9" s="487"/>
      <c r="DO9" s="487"/>
      <c r="DP9" s="487"/>
      <c r="DQ9" s="487"/>
      <c r="DR9" s="487"/>
      <c r="DS9" s="487"/>
      <c r="DT9" s="487"/>
      <c r="DU9" s="487"/>
      <c r="DV9" s="487"/>
      <c r="DW9" s="487"/>
      <c r="DX9" s="487"/>
      <c r="DY9" s="487"/>
      <c r="DZ9" s="487"/>
      <c r="EA9" s="487"/>
      <c r="EB9" s="487"/>
      <c r="EC9" s="487"/>
    </row>
    <row r="10" spans="1:133" ht="16.5" customHeight="1">
      <c r="A10" s="476" t="s">
        <v>1646</v>
      </c>
      <c r="B10" s="475">
        <v>680</v>
      </c>
      <c r="C10" s="471">
        <v>4517</v>
      </c>
      <c r="D10" s="472">
        <v>1</v>
      </c>
      <c r="E10" s="472">
        <v>7</v>
      </c>
      <c r="F10" s="472" t="s">
        <v>513</v>
      </c>
      <c r="G10" s="472" t="s">
        <v>513</v>
      </c>
      <c r="H10" s="472" t="s">
        <v>513</v>
      </c>
      <c r="I10" s="472" t="s">
        <v>513</v>
      </c>
      <c r="J10" s="472">
        <v>70</v>
      </c>
      <c r="K10" s="472">
        <v>666</v>
      </c>
      <c r="L10" s="472">
        <v>17</v>
      </c>
      <c r="M10" s="472">
        <v>34</v>
      </c>
      <c r="N10" s="472">
        <v>19</v>
      </c>
      <c r="O10" s="471">
        <v>60</v>
      </c>
      <c r="P10" s="471">
        <v>402</v>
      </c>
      <c r="Q10" s="472">
        <v>8</v>
      </c>
      <c r="R10" s="472" t="s">
        <v>513</v>
      </c>
      <c r="S10" s="472">
        <v>4</v>
      </c>
      <c r="T10" s="472" t="s">
        <v>513</v>
      </c>
      <c r="U10" s="472">
        <v>2</v>
      </c>
      <c r="V10" s="472" t="s">
        <v>513</v>
      </c>
      <c r="W10" s="472">
        <v>11</v>
      </c>
      <c r="X10" s="472">
        <v>2</v>
      </c>
      <c r="Y10" s="472" t="s">
        <v>513</v>
      </c>
      <c r="Z10" s="472" t="s">
        <v>513</v>
      </c>
      <c r="AA10" s="472" t="s">
        <v>513</v>
      </c>
      <c r="AB10" s="472" t="s">
        <v>513</v>
      </c>
      <c r="AC10" s="471" t="s">
        <v>513</v>
      </c>
      <c r="AD10" s="472" t="s">
        <v>513</v>
      </c>
      <c r="AE10" s="472">
        <v>1</v>
      </c>
      <c r="AF10" s="472">
        <v>5</v>
      </c>
      <c r="AG10" s="472">
        <v>3</v>
      </c>
      <c r="AH10" s="472">
        <v>1</v>
      </c>
      <c r="AI10" s="472">
        <v>7</v>
      </c>
      <c r="AJ10" s="472">
        <v>3</v>
      </c>
      <c r="AK10" s="472">
        <v>4</v>
      </c>
      <c r="AL10" s="472">
        <v>1</v>
      </c>
      <c r="AM10" s="472">
        <v>1</v>
      </c>
      <c r="AN10" s="472">
        <v>7</v>
      </c>
      <c r="AO10" s="471" t="s">
        <v>513</v>
      </c>
      <c r="AP10" s="471" t="s">
        <v>513</v>
      </c>
      <c r="AQ10" s="472" t="s">
        <v>513</v>
      </c>
      <c r="AR10" s="472" t="s">
        <v>513</v>
      </c>
      <c r="AS10" s="472" t="s">
        <v>513</v>
      </c>
      <c r="AT10" s="472" t="s">
        <v>513</v>
      </c>
      <c r="AU10" s="472">
        <v>10</v>
      </c>
      <c r="AV10" s="472">
        <v>95</v>
      </c>
      <c r="AW10" s="472" t="s">
        <v>513</v>
      </c>
      <c r="AX10" s="472" t="s">
        <v>513</v>
      </c>
      <c r="AY10" s="472">
        <v>2</v>
      </c>
      <c r="AZ10" s="472" t="s">
        <v>513</v>
      </c>
      <c r="BA10" s="472">
        <v>8</v>
      </c>
      <c r="BB10" s="472">
        <v>15</v>
      </c>
      <c r="BC10" s="472">
        <v>106</v>
      </c>
      <c r="BD10" s="472" t="s">
        <v>513</v>
      </c>
      <c r="BE10" s="472">
        <v>6</v>
      </c>
      <c r="BF10" s="472">
        <v>8</v>
      </c>
      <c r="BG10" s="472" t="s">
        <v>513</v>
      </c>
      <c r="BH10" s="472" t="s">
        <v>513</v>
      </c>
      <c r="BI10" s="472" t="s">
        <v>513</v>
      </c>
      <c r="BJ10" s="472">
        <v>1</v>
      </c>
      <c r="BK10" s="472" t="s">
        <v>513</v>
      </c>
      <c r="BL10" s="471">
        <v>157</v>
      </c>
      <c r="BM10" s="471">
        <v>1252</v>
      </c>
      <c r="BN10" s="471" t="s">
        <v>513</v>
      </c>
      <c r="BO10" s="471">
        <v>3</v>
      </c>
      <c r="BP10" s="471">
        <v>13</v>
      </c>
      <c r="BQ10" s="471">
        <v>11</v>
      </c>
      <c r="BR10" s="471">
        <v>15</v>
      </c>
      <c r="BS10" s="471">
        <v>14</v>
      </c>
      <c r="BT10" s="471">
        <v>1</v>
      </c>
      <c r="BU10" s="471">
        <v>9</v>
      </c>
      <c r="BV10" s="471">
        <v>46</v>
      </c>
      <c r="BW10" s="471">
        <v>7</v>
      </c>
      <c r="BX10" s="471">
        <v>35</v>
      </c>
      <c r="BY10" s="471">
        <v>3</v>
      </c>
      <c r="BZ10" s="471">
        <v>3</v>
      </c>
      <c r="CA10" s="471">
        <v>6</v>
      </c>
      <c r="CB10" s="472" t="s">
        <v>513</v>
      </c>
      <c r="CC10" s="472" t="s">
        <v>513</v>
      </c>
      <c r="CD10" s="472">
        <v>1</v>
      </c>
      <c r="CE10" s="472">
        <v>1</v>
      </c>
      <c r="CF10" s="472" t="s">
        <v>513</v>
      </c>
      <c r="CG10" s="472">
        <v>1</v>
      </c>
      <c r="CH10" s="471">
        <v>132</v>
      </c>
      <c r="CI10" s="471">
        <v>244</v>
      </c>
      <c r="CJ10" s="472">
        <v>6</v>
      </c>
      <c r="CK10" s="472">
        <v>124</v>
      </c>
      <c r="CL10" s="472">
        <v>2</v>
      </c>
      <c r="CM10" s="472">
        <v>24</v>
      </c>
      <c r="CN10" s="472">
        <v>98</v>
      </c>
      <c r="CO10" s="472">
        <v>1</v>
      </c>
      <c r="CP10" s="472">
        <v>8</v>
      </c>
      <c r="CQ10" s="472">
        <v>1</v>
      </c>
      <c r="CR10" s="472">
        <v>14</v>
      </c>
      <c r="CS10" s="472">
        <v>52</v>
      </c>
      <c r="CT10" s="472">
        <v>231</v>
      </c>
      <c r="CU10" s="472">
        <v>1</v>
      </c>
      <c r="CV10" s="472">
        <v>47</v>
      </c>
      <c r="CW10" s="472">
        <v>4</v>
      </c>
      <c r="CX10" s="472">
        <v>65</v>
      </c>
      <c r="CY10" s="472">
        <v>197</v>
      </c>
      <c r="CZ10" s="472">
        <v>54</v>
      </c>
      <c r="DA10" s="472">
        <v>7</v>
      </c>
      <c r="DB10" s="472">
        <v>4</v>
      </c>
      <c r="DC10" s="486">
        <v>25</v>
      </c>
      <c r="DD10" s="486">
        <v>609</v>
      </c>
      <c r="DE10" s="485">
        <v>7</v>
      </c>
      <c r="DF10" s="485">
        <v>18</v>
      </c>
      <c r="DG10" s="485">
        <v>36</v>
      </c>
      <c r="DH10" s="485">
        <v>308</v>
      </c>
      <c r="DI10" s="484">
        <v>25</v>
      </c>
      <c r="DJ10" s="484" t="s">
        <v>513</v>
      </c>
      <c r="DK10" s="484">
        <v>11</v>
      </c>
      <c r="DL10" s="484">
        <v>3</v>
      </c>
      <c r="DM10" s="484">
        <v>23</v>
      </c>
      <c r="DN10" s="484">
        <v>2</v>
      </c>
      <c r="DO10" s="484">
        <v>1</v>
      </c>
      <c r="DP10" s="472">
        <v>25</v>
      </c>
      <c r="DQ10" s="472">
        <v>239</v>
      </c>
      <c r="DR10" s="472">
        <v>1</v>
      </c>
      <c r="DS10" s="472">
        <v>1</v>
      </c>
      <c r="DT10" s="472">
        <v>3</v>
      </c>
      <c r="DU10" s="472" t="s">
        <v>513</v>
      </c>
      <c r="DV10" s="472">
        <v>13</v>
      </c>
      <c r="DW10" s="472">
        <v>1</v>
      </c>
      <c r="DX10" s="472">
        <v>6</v>
      </c>
      <c r="DY10" s="472" t="s">
        <v>513</v>
      </c>
      <c r="DZ10" s="472">
        <v>2</v>
      </c>
      <c r="EA10" s="472">
        <v>34</v>
      </c>
      <c r="EB10" s="472" t="s">
        <v>513</v>
      </c>
      <c r="EC10" s="472">
        <v>2</v>
      </c>
    </row>
    <row r="11" spans="1:133" ht="16.5" customHeight="1">
      <c r="A11" s="470" t="s">
        <v>1645</v>
      </c>
      <c r="B11" s="154">
        <v>39</v>
      </c>
      <c r="C11" s="468">
        <v>470</v>
      </c>
      <c r="D11" s="469" t="s">
        <v>513</v>
      </c>
      <c r="E11" s="469" t="s">
        <v>513</v>
      </c>
      <c r="F11" s="469" t="s">
        <v>513</v>
      </c>
      <c r="G11" s="469" t="s">
        <v>513</v>
      </c>
      <c r="H11" s="469">
        <f>-P1</f>
        <v>0</v>
      </c>
      <c r="I11" s="469" t="s">
        <v>513</v>
      </c>
      <c r="J11" s="469">
        <v>6</v>
      </c>
      <c r="K11" s="469">
        <v>27</v>
      </c>
      <c r="L11" s="469" t="s">
        <v>513</v>
      </c>
      <c r="M11" s="469">
        <v>3</v>
      </c>
      <c r="N11" s="469">
        <v>3</v>
      </c>
      <c r="O11" s="468">
        <v>3</v>
      </c>
      <c r="P11" s="468">
        <v>16</v>
      </c>
      <c r="Q11" s="469" t="s">
        <v>513</v>
      </c>
      <c r="R11" s="469" t="s">
        <v>513</v>
      </c>
      <c r="S11" s="469">
        <v>1</v>
      </c>
      <c r="T11" s="469" t="s">
        <v>513</v>
      </c>
      <c r="U11" s="469" t="s">
        <v>513</v>
      </c>
      <c r="V11" s="469" t="s">
        <v>513</v>
      </c>
      <c r="W11" s="469">
        <v>1</v>
      </c>
      <c r="X11" s="469" t="s">
        <v>513</v>
      </c>
      <c r="Y11" s="469" t="s">
        <v>513</v>
      </c>
      <c r="Z11" s="469" t="s">
        <v>513</v>
      </c>
      <c r="AA11" s="469" t="s">
        <v>513</v>
      </c>
      <c r="AB11" s="469" t="s">
        <v>513</v>
      </c>
      <c r="AC11" s="469" t="s">
        <v>513</v>
      </c>
      <c r="AD11" s="469" t="s">
        <v>513</v>
      </c>
      <c r="AE11" s="469" t="s">
        <v>513</v>
      </c>
      <c r="AF11" s="469">
        <v>1</v>
      </c>
      <c r="AG11" s="469" t="s">
        <v>513</v>
      </c>
      <c r="AH11" s="469" t="s">
        <v>513</v>
      </c>
      <c r="AI11" s="469" t="s">
        <v>513</v>
      </c>
      <c r="AJ11" s="469" t="s">
        <v>513</v>
      </c>
      <c r="AK11" s="469" t="s">
        <v>513</v>
      </c>
      <c r="AL11" s="469" t="s">
        <v>513</v>
      </c>
      <c r="AM11" s="469" t="s">
        <v>513</v>
      </c>
      <c r="AN11" s="469" t="s">
        <v>513</v>
      </c>
      <c r="AO11" s="468" t="s">
        <v>513</v>
      </c>
      <c r="AP11" s="468" t="s">
        <v>513</v>
      </c>
      <c r="AQ11" s="469" t="s">
        <v>513</v>
      </c>
      <c r="AR11" s="469" t="s">
        <v>513</v>
      </c>
      <c r="AS11" s="469" t="s">
        <v>513</v>
      </c>
      <c r="AT11" s="469" t="s">
        <v>513</v>
      </c>
      <c r="AU11" s="469" t="s">
        <v>513</v>
      </c>
      <c r="AV11" s="469" t="s">
        <v>513</v>
      </c>
      <c r="AW11" s="469" t="s">
        <v>513</v>
      </c>
      <c r="AX11" s="469" t="s">
        <v>513</v>
      </c>
      <c r="AY11" s="469" t="s">
        <v>513</v>
      </c>
      <c r="AZ11" s="469" t="s">
        <v>513</v>
      </c>
      <c r="BA11" s="469" t="s">
        <v>513</v>
      </c>
      <c r="BB11" s="469" t="s">
        <v>513</v>
      </c>
      <c r="BC11" s="469" t="s">
        <v>513</v>
      </c>
      <c r="BD11" s="469" t="s">
        <v>513</v>
      </c>
      <c r="BE11" s="469" t="s">
        <v>513</v>
      </c>
      <c r="BF11" s="469" t="s">
        <v>513</v>
      </c>
      <c r="BG11" s="469" t="s">
        <v>513</v>
      </c>
      <c r="BH11" s="469" t="s">
        <v>513</v>
      </c>
      <c r="BI11" s="469" t="s">
        <v>513</v>
      </c>
      <c r="BJ11" s="469" t="s">
        <v>513</v>
      </c>
      <c r="BK11" s="469" t="s">
        <v>513</v>
      </c>
      <c r="BL11" s="468">
        <v>5</v>
      </c>
      <c r="BM11" s="468">
        <v>59</v>
      </c>
      <c r="BN11" s="468" t="s">
        <v>513</v>
      </c>
      <c r="BO11" s="468" t="s">
        <v>513</v>
      </c>
      <c r="BP11" s="468" t="s">
        <v>513</v>
      </c>
      <c r="BQ11" s="468">
        <v>2</v>
      </c>
      <c r="BR11" s="468" t="s">
        <v>513</v>
      </c>
      <c r="BS11" s="468">
        <v>1</v>
      </c>
      <c r="BT11" s="468" t="s">
        <v>513</v>
      </c>
      <c r="BU11" s="468" t="s">
        <v>513</v>
      </c>
      <c r="BV11" s="468">
        <v>2</v>
      </c>
      <c r="BW11" s="468" t="s">
        <v>513</v>
      </c>
      <c r="BX11" s="468" t="s">
        <v>513</v>
      </c>
      <c r="BY11" s="468" t="s">
        <v>513</v>
      </c>
      <c r="BZ11" s="468" t="s">
        <v>513</v>
      </c>
      <c r="CA11" s="468" t="s">
        <v>513</v>
      </c>
      <c r="CB11" s="469" t="s">
        <v>513</v>
      </c>
      <c r="CC11" s="469" t="s">
        <v>513</v>
      </c>
      <c r="CD11" s="469" t="s">
        <v>513</v>
      </c>
      <c r="CE11" s="469" t="s">
        <v>513</v>
      </c>
      <c r="CF11" s="469" t="s">
        <v>513</v>
      </c>
      <c r="CG11" s="469" t="s">
        <v>513</v>
      </c>
      <c r="CH11" s="468">
        <v>5</v>
      </c>
      <c r="CI11" s="468">
        <v>9</v>
      </c>
      <c r="CJ11" s="469" t="s">
        <v>513</v>
      </c>
      <c r="CK11" s="469">
        <v>5</v>
      </c>
      <c r="CL11" s="469" t="s">
        <v>513</v>
      </c>
      <c r="CM11" s="469">
        <v>3</v>
      </c>
      <c r="CN11" s="469">
        <v>17</v>
      </c>
      <c r="CO11" s="469" t="s">
        <v>513</v>
      </c>
      <c r="CP11" s="469" t="s">
        <v>513</v>
      </c>
      <c r="CQ11" s="469" t="s">
        <v>513</v>
      </c>
      <c r="CR11" s="469">
        <v>3</v>
      </c>
      <c r="CS11" s="469">
        <v>7</v>
      </c>
      <c r="CT11" s="469">
        <v>15</v>
      </c>
      <c r="CU11" s="469" t="s">
        <v>513</v>
      </c>
      <c r="CV11" s="469">
        <v>7</v>
      </c>
      <c r="CW11" s="469" t="s">
        <v>513</v>
      </c>
      <c r="CX11" s="469">
        <v>4</v>
      </c>
      <c r="CY11" s="469">
        <v>8</v>
      </c>
      <c r="CZ11" s="469">
        <v>4</v>
      </c>
      <c r="DA11" s="469" t="s">
        <v>513</v>
      </c>
      <c r="DB11" s="469" t="s">
        <v>513</v>
      </c>
      <c r="DC11" s="483">
        <v>2</v>
      </c>
      <c r="DD11" s="483">
        <v>302</v>
      </c>
      <c r="DE11" s="482">
        <v>2</v>
      </c>
      <c r="DF11" s="482" t="s">
        <v>513</v>
      </c>
      <c r="DG11" s="482">
        <v>3</v>
      </c>
      <c r="DH11" s="482">
        <v>15</v>
      </c>
      <c r="DI11" s="481">
        <v>3</v>
      </c>
      <c r="DJ11" s="481" t="s">
        <v>513</v>
      </c>
      <c r="DK11" s="481" t="s">
        <v>513</v>
      </c>
      <c r="DL11" s="481" t="s">
        <v>513</v>
      </c>
      <c r="DM11" s="481" t="s">
        <v>513</v>
      </c>
      <c r="DN11" s="481" t="s">
        <v>513</v>
      </c>
      <c r="DO11" s="481" t="s">
        <v>513</v>
      </c>
      <c r="DP11" s="469">
        <v>1</v>
      </c>
      <c r="DQ11" s="469">
        <v>2</v>
      </c>
      <c r="DR11" s="469" t="s">
        <v>513</v>
      </c>
      <c r="DS11" s="469">
        <v>1</v>
      </c>
      <c r="DT11" s="469" t="s">
        <v>513</v>
      </c>
      <c r="DU11" s="469" t="s">
        <v>513</v>
      </c>
      <c r="DV11" s="469" t="s">
        <v>513</v>
      </c>
      <c r="DW11" s="469" t="s">
        <v>513</v>
      </c>
      <c r="DX11" s="469" t="s">
        <v>513</v>
      </c>
      <c r="DY11" s="469" t="s">
        <v>513</v>
      </c>
      <c r="DZ11" s="469" t="s">
        <v>513</v>
      </c>
      <c r="EA11" s="469" t="s">
        <v>513</v>
      </c>
      <c r="EB11" s="469" t="s">
        <v>513</v>
      </c>
      <c r="EC11" s="469" t="s">
        <v>513</v>
      </c>
    </row>
    <row r="12" spans="1:133" ht="16.5" customHeight="1">
      <c r="A12" s="477" t="s">
        <v>1644</v>
      </c>
      <c r="B12" s="154">
        <v>186</v>
      </c>
      <c r="C12" s="468">
        <v>1116</v>
      </c>
      <c r="D12" s="469" t="s">
        <v>513</v>
      </c>
      <c r="E12" s="469" t="s">
        <v>513</v>
      </c>
      <c r="F12" s="469" t="s">
        <v>513</v>
      </c>
      <c r="G12" s="469" t="s">
        <v>513</v>
      </c>
      <c r="H12" s="469" t="s">
        <v>513</v>
      </c>
      <c r="I12" s="469" t="s">
        <v>513</v>
      </c>
      <c r="J12" s="469">
        <v>22</v>
      </c>
      <c r="K12" s="469">
        <v>294</v>
      </c>
      <c r="L12" s="469">
        <v>4</v>
      </c>
      <c r="M12" s="469">
        <v>14</v>
      </c>
      <c r="N12" s="469">
        <v>4</v>
      </c>
      <c r="O12" s="468">
        <v>18</v>
      </c>
      <c r="P12" s="468">
        <v>86</v>
      </c>
      <c r="Q12" s="469">
        <v>5</v>
      </c>
      <c r="R12" s="469" t="s">
        <v>513</v>
      </c>
      <c r="S12" s="469">
        <v>2</v>
      </c>
      <c r="T12" s="469" t="s">
        <v>513</v>
      </c>
      <c r="U12" s="469" t="s">
        <v>513</v>
      </c>
      <c r="V12" s="469" t="s">
        <v>513</v>
      </c>
      <c r="W12" s="469">
        <v>5</v>
      </c>
      <c r="X12" s="469" t="s">
        <v>513</v>
      </c>
      <c r="Y12" s="469" t="s">
        <v>513</v>
      </c>
      <c r="Z12" s="469" t="s">
        <v>513</v>
      </c>
      <c r="AA12" s="469" t="s">
        <v>513</v>
      </c>
      <c r="AB12" s="469" t="s">
        <v>513</v>
      </c>
      <c r="AC12" s="469" t="s">
        <v>513</v>
      </c>
      <c r="AD12" s="469" t="s">
        <v>513</v>
      </c>
      <c r="AE12" s="469">
        <v>1</v>
      </c>
      <c r="AF12" s="469" t="s">
        <v>513</v>
      </c>
      <c r="AG12" s="469" t="s">
        <v>513</v>
      </c>
      <c r="AH12" s="469" t="s">
        <v>513</v>
      </c>
      <c r="AI12" s="469">
        <v>1</v>
      </c>
      <c r="AJ12" s="469" t="s">
        <v>513</v>
      </c>
      <c r="AK12" s="469" t="s">
        <v>513</v>
      </c>
      <c r="AL12" s="469" t="s">
        <v>513</v>
      </c>
      <c r="AM12" s="469" t="s">
        <v>513</v>
      </c>
      <c r="AN12" s="469">
        <v>4</v>
      </c>
      <c r="AO12" s="468" t="s">
        <v>513</v>
      </c>
      <c r="AP12" s="468" t="s">
        <v>513</v>
      </c>
      <c r="AQ12" s="469" t="s">
        <v>513</v>
      </c>
      <c r="AR12" s="469" t="s">
        <v>513</v>
      </c>
      <c r="AS12" s="469" t="s">
        <v>513</v>
      </c>
      <c r="AT12" s="469" t="s">
        <v>513</v>
      </c>
      <c r="AU12" s="469" t="s">
        <v>513</v>
      </c>
      <c r="AV12" s="469" t="s">
        <v>513</v>
      </c>
      <c r="AW12" s="469" t="s">
        <v>513</v>
      </c>
      <c r="AX12" s="469" t="s">
        <v>513</v>
      </c>
      <c r="AY12" s="469" t="s">
        <v>513</v>
      </c>
      <c r="AZ12" s="469" t="s">
        <v>513</v>
      </c>
      <c r="BA12" s="469" t="s">
        <v>513</v>
      </c>
      <c r="BB12" s="469">
        <v>6</v>
      </c>
      <c r="BC12" s="469">
        <v>76</v>
      </c>
      <c r="BD12" s="469" t="s">
        <v>513</v>
      </c>
      <c r="BE12" s="469">
        <v>2</v>
      </c>
      <c r="BF12" s="469">
        <v>4</v>
      </c>
      <c r="BG12" s="469" t="s">
        <v>513</v>
      </c>
      <c r="BH12" s="469" t="s">
        <v>513</v>
      </c>
      <c r="BI12" s="469" t="s">
        <v>513</v>
      </c>
      <c r="BJ12" s="469" t="s">
        <v>513</v>
      </c>
      <c r="BK12" s="469" t="s">
        <v>513</v>
      </c>
      <c r="BL12" s="468">
        <v>49</v>
      </c>
      <c r="BM12" s="468">
        <v>304</v>
      </c>
      <c r="BN12" s="468" t="s">
        <v>513</v>
      </c>
      <c r="BO12" s="468">
        <v>1</v>
      </c>
      <c r="BP12" s="468">
        <v>3</v>
      </c>
      <c r="BQ12" s="468">
        <v>4</v>
      </c>
      <c r="BR12" s="468">
        <v>7</v>
      </c>
      <c r="BS12" s="468">
        <v>3</v>
      </c>
      <c r="BT12" s="468" t="s">
        <v>513</v>
      </c>
      <c r="BU12" s="468">
        <v>1</v>
      </c>
      <c r="BV12" s="468">
        <v>14</v>
      </c>
      <c r="BW12" s="468">
        <v>2</v>
      </c>
      <c r="BX12" s="468">
        <v>14</v>
      </c>
      <c r="BY12" s="468" t="s">
        <v>513</v>
      </c>
      <c r="BZ12" s="468">
        <v>2</v>
      </c>
      <c r="CA12" s="468">
        <v>4</v>
      </c>
      <c r="CB12" s="469" t="s">
        <v>513</v>
      </c>
      <c r="CC12" s="469" t="s">
        <v>513</v>
      </c>
      <c r="CD12" s="469">
        <v>1</v>
      </c>
      <c r="CE12" s="469">
        <v>1</v>
      </c>
      <c r="CF12" s="469" t="s">
        <v>513</v>
      </c>
      <c r="CG12" s="469" t="s">
        <v>513</v>
      </c>
      <c r="CH12" s="468">
        <v>27</v>
      </c>
      <c r="CI12" s="468">
        <v>45</v>
      </c>
      <c r="CJ12" s="469" t="s">
        <v>513</v>
      </c>
      <c r="CK12" s="469">
        <v>27</v>
      </c>
      <c r="CL12" s="469" t="s">
        <v>513</v>
      </c>
      <c r="CM12" s="469">
        <v>5</v>
      </c>
      <c r="CN12" s="469">
        <v>17</v>
      </c>
      <c r="CO12" s="469" t="s">
        <v>513</v>
      </c>
      <c r="CP12" s="469">
        <v>2</v>
      </c>
      <c r="CQ12" s="469" t="s">
        <v>513</v>
      </c>
      <c r="CR12" s="469">
        <v>3</v>
      </c>
      <c r="CS12" s="469">
        <v>13</v>
      </c>
      <c r="CT12" s="469">
        <v>56</v>
      </c>
      <c r="CU12" s="469" t="s">
        <v>513</v>
      </c>
      <c r="CV12" s="469">
        <v>13</v>
      </c>
      <c r="CW12" s="469" t="s">
        <v>513</v>
      </c>
      <c r="CX12" s="469">
        <v>21</v>
      </c>
      <c r="CY12" s="469">
        <v>72</v>
      </c>
      <c r="CZ12" s="469">
        <v>15</v>
      </c>
      <c r="DA12" s="469">
        <v>3</v>
      </c>
      <c r="DB12" s="469">
        <v>3</v>
      </c>
      <c r="DC12" s="483">
        <v>6</v>
      </c>
      <c r="DD12" s="483">
        <v>39</v>
      </c>
      <c r="DE12" s="482" t="s">
        <v>513</v>
      </c>
      <c r="DF12" s="482">
        <v>6</v>
      </c>
      <c r="DG12" s="482">
        <v>8</v>
      </c>
      <c r="DH12" s="482">
        <v>57</v>
      </c>
      <c r="DI12" s="481">
        <v>7</v>
      </c>
      <c r="DJ12" s="481" t="s">
        <v>513</v>
      </c>
      <c r="DK12" s="481">
        <v>1</v>
      </c>
      <c r="DL12" s="481">
        <v>1</v>
      </c>
      <c r="DM12" s="481">
        <v>7</v>
      </c>
      <c r="DN12" s="481">
        <v>1</v>
      </c>
      <c r="DO12" s="481" t="s">
        <v>513</v>
      </c>
      <c r="DP12" s="469">
        <v>7</v>
      </c>
      <c r="DQ12" s="469">
        <v>37</v>
      </c>
      <c r="DR12" s="469">
        <v>1</v>
      </c>
      <c r="DS12" s="469" t="s">
        <v>513</v>
      </c>
      <c r="DT12" s="469">
        <v>2</v>
      </c>
      <c r="DU12" s="469" t="s">
        <v>513</v>
      </c>
      <c r="DV12" s="469">
        <v>1</v>
      </c>
      <c r="DW12" s="469" t="s">
        <v>513</v>
      </c>
      <c r="DX12" s="469">
        <v>3</v>
      </c>
      <c r="DY12" s="469" t="s">
        <v>513</v>
      </c>
      <c r="DZ12" s="469">
        <v>1</v>
      </c>
      <c r="EA12" s="469">
        <v>22</v>
      </c>
      <c r="EB12" s="469" t="s">
        <v>513</v>
      </c>
      <c r="EC12" s="469">
        <v>1</v>
      </c>
    </row>
    <row r="13" spans="1:133" ht="16.5" customHeight="1">
      <c r="A13" s="477" t="s">
        <v>1643</v>
      </c>
      <c r="B13" s="154">
        <v>183</v>
      </c>
      <c r="C13" s="468">
        <v>1462</v>
      </c>
      <c r="D13" s="469">
        <v>1</v>
      </c>
      <c r="E13" s="469">
        <v>7</v>
      </c>
      <c r="F13" s="469" t="s">
        <v>513</v>
      </c>
      <c r="G13" s="469" t="s">
        <v>513</v>
      </c>
      <c r="H13" s="469" t="s">
        <v>513</v>
      </c>
      <c r="I13" s="469" t="s">
        <v>513</v>
      </c>
      <c r="J13" s="469">
        <v>9</v>
      </c>
      <c r="K13" s="469">
        <v>228</v>
      </c>
      <c r="L13" s="469">
        <v>4</v>
      </c>
      <c r="M13" s="469">
        <v>2</v>
      </c>
      <c r="N13" s="469">
        <v>3</v>
      </c>
      <c r="O13" s="468">
        <v>14</v>
      </c>
      <c r="P13" s="468">
        <v>113</v>
      </c>
      <c r="Q13" s="469">
        <v>1</v>
      </c>
      <c r="R13" s="469" t="s">
        <v>513</v>
      </c>
      <c r="S13" s="469" t="s">
        <v>513</v>
      </c>
      <c r="T13" s="469" t="s">
        <v>513</v>
      </c>
      <c r="U13" s="469" t="s">
        <v>513</v>
      </c>
      <c r="V13" s="469" t="s">
        <v>513</v>
      </c>
      <c r="W13" s="469">
        <v>2</v>
      </c>
      <c r="X13" s="469">
        <v>2</v>
      </c>
      <c r="Y13" s="469" t="s">
        <v>513</v>
      </c>
      <c r="Z13" s="469" t="s">
        <v>513</v>
      </c>
      <c r="AA13" s="469" t="s">
        <v>513</v>
      </c>
      <c r="AB13" s="469" t="s">
        <v>513</v>
      </c>
      <c r="AC13" s="469" t="s">
        <v>513</v>
      </c>
      <c r="AD13" s="469" t="s">
        <v>513</v>
      </c>
      <c r="AE13" s="469" t="s">
        <v>513</v>
      </c>
      <c r="AF13" s="469">
        <v>1</v>
      </c>
      <c r="AG13" s="469">
        <v>1</v>
      </c>
      <c r="AH13" s="469">
        <v>1</v>
      </c>
      <c r="AI13" s="469">
        <v>1</v>
      </c>
      <c r="AJ13" s="469">
        <v>1</v>
      </c>
      <c r="AK13" s="469">
        <v>2</v>
      </c>
      <c r="AL13" s="469" t="s">
        <v>513</v>
      </c>
      <c r="AM13" s="469">
        <v>1</v>
      </c>
      <c r="AN13" s="469">
        <v>1</v>
      </c>
      <c r="AO13" s="468" t="s">
        <v>513</v>
      </c>
      <c r="AP13" s="468" t="s">
        <v>513</v>
      </c>
      <c r="AQ13" s="469" t="s">
        <v>513</v>
      </c>
      <c r="AR13" s="469" t="s">
        <v>513</v>
      </c>
      <c r="AS13" s="469" t="s">
        <v>513</v>
      </c>
      <c r="AT13" s="469" t="s">
        <v>513</v>
      </c>
      <c r="AU13" s="469">
        <v>2</v>
      </c>
      <c r="AV13" s="469">
        <v>67</v>
      </c>
      <c r="AW13" s="469" t="s">
        <v>513</v>
      </c>
      <c r="AX13" s="469" t="s">
        <v>513</v>
      </c>
      <c r="AY13" s="469">
        <v>1</v>
      </c>
      <c r="AZ13" s="469" t="s">
        <v>513</v>
      </c>
      <c r="BA13" s="469">
        <v>1</v>
      </c>
      <c r="BB13" s="469">
        <v>4</v>
      </c>
      <c r="BC13" s="469">
        <v>7</v>
      </c>
      <c r="BD13" s="469" t="s">
        <v>513</v>
      </c>
      <c r="BE13" s="469">
        <v>3</v>
      </c>
      <c r="BF13" s="469" t="s">
        <v>513</v>
      </c>
      <c r="BG13" s="469" t="s">
        <v>513</v>
      </c>
      <c r="BH13" s="469" t="s">
        <v>513</v>
      </c>
      <c r="BI13" s="469" t="s">
        <v>513</v>
      </c>
      <c r="BJ13" s="469">
        <v>1</v>
      </c>
      <c r="BK13" s="469" t="s">
        <v>513</v>
      </c>
      <c r="BL13" s="468">
        <v>48</v>
      </c>
      <c r="BM13" s="468">
        <v>256</v>
      </c>
      <c r="BN13" s="468" t="s">
        <v>513</v>
      </c>
      <c r="BO13" s="468">
        <v>1</v>
      </c>
      <c r="BP13" s="468">
        <v>3</v>
      </c>
      <c r="BQ13" s="468" t="s">
        <v>513</v>
      </c>
      <c r="BR13" s="468">
        <v>1</v>
      </c>
      <c r="BS13" s="468">
        <v>3</v>
      </c>
      <c r="BT13" s="468" t="s">
        <v>513</v>
      </c>
      <c r="BU13" s="468">
        <v>7</v>
      </c>
      <c r="BV13" s="468">
        <v>18</v>
      </c>
      <c r="BW13" s="468">
        <v>3</v>
      </c>
      <c r="BX13" s="468">
        <v>12</v>
      </c>
      <c r="BY13" s="468" t="s">
        <v>513</v>
      </c>
      <c r="BZ13" s="468" t="s">
        <v>513</v>
      </c>
      <c r="CA13" s="468" t="s">
        <v>513</v>
      </c>
      <c r="CB13" s="469" t="s">
        <v>513</v>
      </c>
      <c r="CC13" s="469" t="s">
        <v>513</v>
      </c>
      <c r="CD13" s="469" t="s">
        <v>513</v>
      </c>
      <c r="CE13" s="469" t="s">
        <v>513</v>
      </c>
      <c r="CF13" s="469" t="s">
        <v>513</v>
      </c>
      <c r="CG13" s="469" t="s">
        <v>513</v>
      </c>
      <c r="CH13" s="468">
        <v>35</v>
      </c>
      <c r="CI13" s="468">
        <v>67</v>
      </c>
      <c r="CJ13" s="469">
        <v>2</v>
      </c>
      <c r="CK13" s="469">
        <v>33</v>
      </c>
      <c r="CL13" s="469" t="s">
        <v>513</v>
      </c>
      <c r="CM13" s="469">
        <v>5</v>
      </c>
      <c r="CN13" s="469">
        <v>43</v>
      </c>
      <c r="CO13" s="469">
        <v>1</v>
      </c>
      <c r="CP13" s="469">
        <v>1</v>
      </c>
      <c r="CQ13" s="469" t="s">
        <v>513</v>
      </c>
      <c r="CR13" s="469">
        <v>3</v>
      </c>
      <c r="CS13" s="469">
        <v>21</v>
      </c>
      <c r="CT13" s="469">
        <v>101</v>
      </c>
      <c r="CU13" s="469">
        <v>1</v>
      </c>
      <c r="CV13" s="469">
        <v>18</v>
      </c>
      <c r="CW13" s="469">
        <v>2</v>
      </c>
      <c r="CX13" s="469">
        <v>17</v>
      </c>
      <c r="CY13" s="469">
        <v>44</v>
      </c>
      <c r="CZ13" s="469">
        <v>16</v>
      </c>
      <c r="DA13" s="469">
        <v>1</v>
      </c>
      <c r="DB13" s="469" t="s">
        <v>513</v>
      </c>
      <c r="DC13" s="483">
        <v>5</v>
      </c>
      <c r="DD13" s="483">
        <v>183</v>
      </c>
      <c r="DE13" s="482">
        <v>2</v>
      </c>
      <c r="DF13" s="482">
        <v>3</v>
      </c>
      <c r="DG13" s="482">
        <v>13</v>
      </c>
      <c r="DH13" s="482">
        <v>160</v>
      </c>
      <c r="DI13" s="481">
        <v>9</v>
      </c>
      <c r="DJ13" s="481" t="s">
        <v>513</v>
      </c>
      <c r="DK13" s="481">
        <v>4</v>
      </c>
      <c r="DL13" s="481">
        <v>1</v>
      </c>
      <c r="DM13" s="481">
        <v>5</v>
      </c>
      <c r="DN13" s="481">
        <v>1</v>
      </c>
      <c r="DO13" s="481" t="s">
        <v>513</v>
      </c>
      <c r="DP13" s="469">
        <v>7</v>
      </c>
      <c r="DQ13" s="469">
        <v>169</v>
      </c>
      <c r="DR13" s="469" t="s">
        <v>513</v>
      </c>
      <c r="DS13" s="469" t="s">
        <v>513</v>
      </c>
      <c r="DT13" s="469">
        <v>1</v>
      </c>
      <c r="DU13" s="469" t="s">
        <v>513</v>
      </c>
      <c r="DV13" s="469">
        <v>4</v>
      </c>
      <c r="DW13" s="469" t="s">
        <v>513</v>
      </c>
      <c r="DX13" s="469">
        <v>2</v>
      </c>
      <c r="DY13" s="469" t="s">
        <v>513</v>
      </c>
      <c r="DZ13" s="469">
        <v>1</v>
      </c>
      <c r="EA13" s="469">
        <v>12</v>
      </c>
      <c r="EB13" s="469" t="s">
        <v>513</v>
      </c>
      <c r="EC13" s="469">
        <v>1</v>
      </c>
    </row>
    <row r="14" spans="1:133" ht="16.5" customHeight="1">
      <c r="A14" s="470" t="s">
        <v>1642</v>
      </c>
      <c r="B14" s="154">
        <v>171</v>
      </c>
      <c r="C14" s="468">
        <v>527</v>
      </c>
      <c r="D14" s="469" t="s">
        <v>513</v>
      </c>
      <c r="E14" s="469" t="s">
        <v>513</v>
      </c>
      <c r="F14" s="469" t="s">
        <v>513</v>
      </c>
      <c r="G14" s="469" t="s">
        <v>513</v>
      </c>
      <c r="H14" s="469" t="s">
        <v>513</v>
      </c>
      <c r="I14" s="469" t="s">
        <v>513</v>
      </c>
      <c r="J14" s="469">
        <v>20</v>
      </c>
      <c r="K14" s="469">
        <v>72</v>
      </c>
      <c r="L14" s="469">
        <v>5</v>
      </c>
      <c r="M14" s="469">
        <v>8</v>
      </c>
      <c r="N14" s="469">
        <v>7</v>
      </c>
      <c r="O14" s="468">
        <v>8</v>
      </c>
      <c r="P14" s="468">
        <v>23</v>
      </c>
      <c r="Q14" s="469">
        <v>1</v>
      </c>
      <c r="R14" s="469" t="s">
        <v>513</v>
      </c>
      <c r="S14" s="469">
        <v>1</v>
      </c>
      <c r="T14" s="469" t="s">
        <v>513</v>
      </c>
      <c r="U14" s="469" t="s">
        <v>513</v>
      </c>
      <c r="V14" s="469" t="s">
        <v>513</v>
      </c>
      <c r="W14" s="469" t="s">
        <v>513</v>
      </c>
      <c r="X14" s="469" t="s">
        <v>513</v>
      </c>
      <c r="Y14" s="469" t="s">
        <v>513</v>
      </c>
      <c r="Z14" s="469" t="s">
        <v>513</v>
      </c>
      <c r="AA14" s="469" t="s">
        <v>513</v>
      </c>
      <c r="AB14" s="469" t="s">
        <v>513</v>
      </c>
      <c r="AC14" s="469" t="s">
        <v>513</v>
      </c>
      <c r="AD14" s="469" t="s">
        <v>513</v>
      </c>
      <c r="AE14" s="469" t="s">
        <v>513</v>
      </c>
      <c r="AF14" s="469">
        <v>2</v>
      </c>
      <c r="AG14" s="469" t="s">
        <v>513</v>
      </c>
      <c r="AH14" s="469" t="s">
        <v>513</v>
      </c>
      <c r="AI14" s="469">
        <v>2</v>
      </c>
      <c r="AJ14" s="469">
        <v>1</v>
      </c>
      <c r="AK14" s="469" t="s">
        <v>513</v>
      </c>
      <c r="AL14" s="469" t="s">
        <v>513</v>
      </c>
      <c r="AM14" s="469" t="s">
        <v>513</v>
      </c>
      <c r="AN14" s="469">
        <v>1</v>
      </c>
      <c r="AO14" s="468" t="s">
        <v>513</v>
      </c>
      <c r="AP14" s="468" t="s">
        <v>513</v>
      </c>
      <c r="AQ14" s="469" t="s">
        <v>513</v>
      </c>
      <c r="AR14" s="469" t="s">
        <v>513</v>
      </c>
      <c r="AS14" s="469" t="s">
        <v>513</v>
      </c>
      <c r="AT14" s="469" t="s">
        <v>513</v>
      </c>
      <c r="AU14" s="469">
        <v>7</v>
      </c>
      <c r="AV14" s="469">
        <v>27</v>
      </c>
      <c r="AW14" s="469" t="s">
        <v>513</v>
      </c>
      <c r="AX14" s="469" t="s">
        <v>513</v>
      </c>
      <c r="AY14" s="469">
        <v>1</v>
      </c>
      <c r="AZ14" s="469" t="s">
        <v>513</v>
      </c>
      <c r="BA14" s="469">
        <v>6</v>
      </c>
      <c r="BB14" s="469">
        <v>3</v>
      </c>
      <c r="BC14" s="469">
        <v>10</v>
      </c>
      <c r="BD14" s="469" t="s">
        <v>513</v>
      </c>
      <c r="BE14" s="469">
        <v>1</v>
      </c>
      <c r="BF14" s="469">
        <v>2</v>
      </c>
      <c r="BG14" s="469" t="s">
        <v>513</v>
      </c>
      <c r="BH14" s="469" t="s">
        <v>513</v>
      </c>
      <c r="BI14" s="469" t="s">
        <v>513</v>
      </c>
      <c r="BJ14" s="469" t="s">
        <v>513</v>
      </c>
      <c r="BK14" s="469" t="s">
        <v>513</v>
      </c>
      <c r="BL14" s="468">
        <v>34</v>
      </c>
      <c r="BM14" s="468">
        <v>161</v>
      </c>
      <c r="BN14" s="468" t="s">
        <v>513</v>
      </c>
      <c r="BO14" s="468">
        <v>1</v>
      </c>
      <c r="BP14" s="468">
        <v>2</v>
      </c>
      <c r="BQ14" s="468">
        <v>4</v>
      </c>
      <c r="BR14" s="468">
        <v>6</v>
      </c>
      <c r="BS14" s="468">
        <v>6</v>
      </c>
      <c r="BT14" s="468" t="s">
        <v>513</v>
      </c>
      <c r="BU14" s="468" t="s">
        <v>513</v>
      </c>
      <c r="BV14" s="468">
        <v>5</v>
      </c>
      <c r="BW14" s="468">
        <v>2</v>
      </c>
      <c r="BX14" s="468">
        <v>7</v>
      </c>
      <c r="BY14" s="468">
        <v>1</v>
      </c>
      <c r="BZ14" s="468">
        <v>1</v>
      </c>
      <c r="CA14" s="468">
        <v>2</v>
      </c>
      <c r="CB14" s="469" t="s">
        <v>513</v>
      </c>
      <c r="CC14" s="469" t="s">
        <v>513</v>
      </c>
      <c r="CD14" s="469" t="s">
        <v>513</v>
      </c>
      <c r="CE14" s="469" t="s">
        <v>513</v>
      </c>
      <c r="CF14" s="469" t="s">
        <v>513</v>
      </c>
      <c r="CG14" s="469">
        <v>1</v>
      </c>
      <c r="CH14" s="468">
        <v>53</v>
      </c>
      <c r="CI14" s="468">
        <v>86</v>
      </c>
      <c r="CJ14" s="469">
        <v>3</v>
      </c>
      <c r="CK14" s="469">
        <v>49</v>
      </c>
      <c r="CL14" s="469">
        <v>1</v>
      </c>
      <c r="CM14" s="469">
        <v>8</v>
      </c>
      <c r="CN14" s="469">
        <v>12</v>
      </c>
      <c r="CO14" s="469" t="s">
        <v>513</v>
      </c>
      <c r="CP14" s="469">
        <v>4</v>
      </c>
      <c r="CQ14" s="469">
        <v>1</v>
      </c>
      <c r="CR14" s="469">
        <v>3</v>
      </c>
      <c r="CS14" s="469">
        <v>6</v>
      </c>
      <c r="CT14" s="469">
        <v>19</v>
      </c>
      <c r="CU14" s="469" t="s">
        <v>513</v>
      </c>
      <c r="CV14" s="469">
        <v>6</v>
      </c>
      <c r="CW14" s="469" t="s">
        <v>513</v>
      </c>
      <c r="CX14" s="469">
        <v>11</v>
      </c>
      <c r="CY14" s="469">
        <v>22</v>
      </c>
      <c r="CZ14" s="469">
        <v>10</v>
      </c>
      <c r="DA14" s="469">
        <v>1</v>
      </c>
      <c r="DB14" s="469" t="s">
        <v>513</v>
      </c>
      <c r="DC14" s="483">
        <v>8</v>
      </c>
      <c r="DD14" s="483">
        <v>52</v>
      </c>
      <c r="DE14" s="482">
        <v>2</v>
      </c>
      <c r="DF14" s="482">
        <v>6</v>
      </c>
      <c r="DG14" s="482">
        <v>6</v>
      </c>
      <c r="DH14" s="482">
        <v>23</v>
      </c>
      <c r="DI14" s="481">
        <v>4</v>
      </c>
      <c r="DJ14" s="481" t="s">
        <v>513</v>
      </c>
      <c r="DK14" s="481">
        <v>2</v>
      </c>
      <c r="DL14" s="481" t="s">
        <v>513</v>
      </c>
      <c r="DM14" s="481" t="s">
        <v>513</v>
      </c>
      <c r="DN14" s="481" t="s">
        <v>513</v>
      </c>
      <c r="DO14" s="481" t="s">
        <v>513</v>
      </c>
      <c r="DP14" s="469">
        <v>6</v>
      </c>
      <c r="DQ14" s="469">
        <v>18</v>
      </c>
      <c r="DR14" s="469" t="s">
        <v>513</v>
      </c>
      <c r="DS14" s="469" t="s">
        <v>513</v>
      </c>
      <c r="DT14" s="469" t="s">
        <v>513</v>
      </c>
      <c r="DU14" s="469" t="s">
        <v>513</v>
      </c>
      <c r="DV14" s="469">
        <v>4</v>
      </c>
      <c r="DW14" s="469">
        <v>1</v>
      </c>
      <c r="DX14" s="469">
        <v>1</v>
      </c>
      <c r="DY14" s="469" t="s">
        <v>513</v>
      </c>
      <c r="DZ14" s="469" t="s">
        <v>513</v>
      </c>
      <c r="EA14" s="469" t="s">
        <v>513</v>
      </c>
      <c r="EB14" s="469" t="s">
        <v>513</v>
      </c>
      <c r="EC14" s="469" t="s">
        <v>513</v>
      </c>
    </row>
    <row r="15" spans="1:133" ht="16.5" customHeight="1">
      <c r="A15" s="470" t="s">
        <v>1641</v>
      </c>
      <c r="B15" s="154">
        <v>101</v>
      </c>
      <c r="C15" s="468">
        <v>942</v>
      </c>
      <c r="D15" s="469" t="s">
        <v>513</v>
      </c>
      <c r="E15" s="469" t="s">
        <v>513</v>
      </c>
      <c r="F15" s="469" t="s">
        <v>513</v>
      </c>
      <c r="G15" s="469" t="s">
        <v>513</v>
      </c>
      <c r="H15" s="469" t="s">
        <v>513</v>
      </c>
      <c r="I15" s="469" t="s">
        <v>513</v>
      </c>
      <c r="J15" s="469">
        <v>13</v>
      </c>
      <c r="K15" s="469">
        <v>45</v>
      </c>
      <c r="L15" s="469">
        <v>4</v>
      </c>
      <c r="M15" s="469">
        <v>7</v>
      </c>
      <c r="N15" s="469">
        <v>2</v>
      </c>
      <c r="O15" s="468">
        <v>17</v>
      </c>
      <c r="P15" s="468">
        <v>164</v>
      </c>
      <c r="Q15" s="469">
        <v>1</v>
      </c>
      <c r="R15" s="469" t="s">
        <v>513</v>
      </c>
      <c r="S15" s="469" t="s">
        <v>513</v>
      </c>
      <c r="T15" s="469" t="s">
        <v>513</v>
      </c>
      <c r="U15" s="469">
        <v>2</v>
      </c>
      <c r="V15" s="469" t="s">
        <v>513</v>
      </c>
      <c r="W15" s="469">
        <v>3</v>
      </c>
      <c r="X15" s="469" t="s">
        <v>513</v>
      </c>
      <c r="Y15" s="469" t="s">
        <v>513</v>
      </c>
      <c r="Z15" s="469" t="s">
        <v>513</v>
      </c>
      <c r="AA15" s="469" t="s">
        <v>513</v>
      </c>
      <c r="AB15" s="469" t="s">
        <v>513</v>
      </c>
      <c r="AC15" s="469" t="s">
        <v>513</v>
      </c>
      <c r="AD15" s="469" t="s">
        <v>513</v>
      </c>
      <c r="AE15" s="469" t="s">
        <v>513</v>
      </c>
      <c r="AF15" s="469">
        <v>1</v>
      </c>
      <c r="AG15" s="469">
        <v>2</v>
      </c>
      <c r="AH15" s="469" t="s">
        <v>513</v>
      </c>
      <c r="AI15" s="469">
        <v>3</v>
      </c>
      <c r="AJ15" s="469">
        <v>1</v>
      </c>
      <c r="AK15" s="469">
        <v>2</v>
      </c>
      <c r="AL15" s="469">
        <v>1</v>
      </c>
      <c r="AM15" s="469" t="s">
        <v>513</v>
      </c>
      <c r="AN15" s="469">
        <v>1</v>
      </c>
      <c r="AO15" s="468" t="s">
        <v>513</v>
      </c>
      <c r="AP15" s="468" t="s">
        <v>513</v>
      </c>
      <c r="AQ15" s="469" t="s">
        <v>513</v>
      </c>
      <c r="AR15" s="469" t="s">
        <v>513</v>
      </c>
      <c r="AS15" s="469" t="s">
        <v>513</v>
      </c>
      <c r="AT15" s="469" t="s">
        <v>513</v>
      </c>
      <c r="AU15" s="469">
        <v>1</v>
      </c>
      <c r="AV15" s="469">
        <v>1</v>
      </c>
      <c r="AW15" s="469" t="s">
        <v>513</v>
      </c>
      <c r="AX15" s="469" t="s">
        <v>513</v>
      </c>
      <c r="AY15" s="469" t="s">
        <v>513</v>
      </c>
      <c r="AZ15" s="469" t="s">
        <v>513</v>
      </c>
      <c r="BA15" s="469">
        <v>1</v>
      </c>
      <c r="BB15" s="469">
        <v>2</v>
      </c>
      <c r="BC15" s="469">
        <v>13</v>
      </c>
      <c r="BD15" s="469" t="s">
        <v>513</v>
      </c>
      <c r="BE15" s="469" t="s">
        <v>513</v>
      </c>
      <c r="BF15" s="469">
        <v>2</v>
      </c>
      <c r="BG15" s="469" t="s">
        <v>513</v>
      </c>
      <c r="BH15" s="469" t="s">
        <v>513</v>
      </c>
      <c r="BI15" s="469" t="s">
        <v>513</v>
      </c>
      <c r="BJ15" s="469" t="s">
        <v>513</v>
      </c>
      <c r="BK15" s="469" t="s">
        <v>513</v>
      </c>
      <c r="BL15" s="468">
        <v>21</v>
      </c>
      <c r="BM15" s="468">
        <v>472</v>
      </c>
      <c r="BN15" s="468" t="s">
        <v>513</v>
      </c>
      <c r="BO15" s="468" t="s">
        <v>513</v>
      </c>
      <c r="BP15" s="468">
        <v>5</v>
      </c>
      <c r="BQ15" s="468">
        <v>1</v>
      </c>
      <c r="BR15" s="468">
        <v>1</v>
      </c>
      <c r="BS15" s="468">
        <v>1</v>
      </c>
      <c r="BT15" s="468">
        <v>1</v>
      </c>
      <c r="BU15" s="468">
        <v>1</v>
      </c>
      <c r="BV15" s="468">
        <v>7</v>
      </c>
      <c r="BW15" s="468" t="s">
        <v>513</v>
      </c>
      <c r="BX15" s="468">
        <v>2</v>
      </c>
      <c r="BY15" s="468">
        <v>2</v>
      </c>
      <c r="BZ15" s="468" t="s">
        <v>513</v>
      </c>
      <c r="CA15" s="468" t="s">
        <v>513</v>
      </c>
      <c r="CB15" s="469" t="s">
        <v>513</v>
      </c>
      <c r="CC15" s="469" t="s">
        <v>513</v>
      </c>
      <c r="CD15" s="469" t="s">
        <v>513</v>
      </c>
      <c r="CE15" s="469" t="s">
        <v>513</v>
      </c>
      <c r="CF15" s="469" t="s">
        <v>513</v>
      </c>
      <c r="CG15" s="469" t="s">
        <v>513</v>
      </c>
      <c r="CH15" s="468">
        <v>12</v>
      </c>
      <c r="CI15" s="468">
        <v>37</v>
      </c>
      <c r="CJ15" s="469">
        <v>1</v>
      </c>
      <c r="CK15" s="469">
        <v>10</v>
      </c>
      <c r="CL15" s="469">
        <v>1</v>
      </c>
      <c r="CM15" s="469">
        <v>3</v>
      </c>
      <c r="CN15" s="469">
        <v>9</v>
      </c>
      <c r="CO15" s="469" t="s">
        <v>513</v>
      </c>
      <c r="CP15" s="469">
        <v>1</v>
      </c>
      <c r="CQ15" s="469" t="s">
        <v>513</v>
      </c>
      <c r="CR15" s="469">
        <v>2</v>
      </c>
      <c r="CS15" s="469">
        <v>5</v>
      </c>
      <c r="CT15" s="469">
        <v>40</v>
      </c>
      <c r="CU15" s="469" t="s">
        <v>513</v>
      </c>
      <c r="CV15" s="469">
        <v>3</v>
      </c>
      <c r="CW15" s="469">
        <v>2</v>
      </c>
      <c r="CX15" s="469">
        <v>12</v>
      </c>
      <c r="CY15" s="469">
        <v>51</v>
      </c>
      <c r="CZ15" s="469">
        <v>9</v>
      </c>
      <c r="DA15" s="469">
        <v>2</v>
      </c>
      <c r="DB15" s="469">
        <v>1</v>
      </c>
      <c r="DC15" s="483">
        <v>4</v>
      </c>
      <c r="DD15" s="483">
        <v>33</v>
      </c>
      <c r="DE15" s="482">
        <v>1</v>
      </c>
      <c r="DF15" s="482">
        <v>3</v>
      </c>
      <c r="DG15" s="482">
        <v>6</v>
      </c>
      <c r="DH15" s="482">
        <v>53</v>
      </c>
      <c r="DI15" s="481">
        <v>2</v>
      </c>
      <c r="DJ15" s="481" t="s">
        <v>513</v>
      </c>
      <c r="DK15" s="481">
        <v>4</v>
      </c>
      <c r="DL15" s="481">
        <v>1</v>
      </c>
      <c r="DM15" s="481">
        <v>11</v>
      </c>
      <c r="DN15" s="481" t="s">
        <v>513</v>
      </c>
      <c r="DO15" s="481">
        <v>1</v>
      </c>
      <c r="DP15" s="469">
        <v>4</v>
      </c>
      <c r="DQ15" s="469">
        <v>13</v>
      </c>
      <c r="DR15" s="469" t="s">
        <v>513</v>
      </c>
      <c r="DS15" s="469" t="s">
        <v>513</v>
      </c>
      <c r="DT15" s="469" t="s">
        <v>513</v>
      </c>
      <c r="DU15" s="469" t="s">
        <v>513</v>
      </c>
      <c r="DV15" s="469">
        <v>4</v>
      </c>
      <c r="DW15" s="469" t="s">
        <v>513</v>
      </c>
      <c r="DX15" s="469" t="s">
        <v>513</v>
      </c>
      <c r="DY15" s="469" t="s">
        <v>513</v>
      </c>
      <c r="DZ15" s="469" t="s">
        <v>513</v>
      </c>
      <c r="EA15" s="469" t="s">
        <v>513</v>
      </c>
      <c r="EB15" s="469" t="s">
        <v>513</v>
      </c>
      <c r="EC15" s="469" t="s">
        <v>513</v>
      </c>
    </row>
    <row r="16" spans="1:133" ht="16.5" customHeight="1">
      <c r="A16" s="476" t="s">
        <v>1640</v>
      </c>
      <c r="B16" s="475">
        <v>1181</v>
      </c>
      <c r="C16" s="471">
        <v>9470</v>
      </c>
      <c r="D16" s="472" t="s">
        <v>513</v>
      </c>
      <c r="E16" s="472" t="s">
        <v>513</v>
      </c>
      <c r="F16" s="472" t="s">
        <v>513</v>
      </c>
      <c r="G16" s="472" t="s">
        <v>513</v>
      </c>
      <c r="H16" s="472" t="s">
        <v>513</v>
      </c>
      <c r="I16" s="472" t="s">
        <v>513</v>
      </c>
      <c r="J16" s="472">
        <v>105</v>
      </c>
      <c r="K16" s="472">
        <v>977</v>
      </c>
      <c r="L16" s="472">
        <v>27</v>
      </c>
      <c r="M16" s="472">
        <v>39</v>
      </c>
      <c r="N16" s="472">
        <v>39</v>
      </c>
      <c r="O16" s="471">
        <v>72</v>
      </c>
      <c r="P16" s="471">
        <v>646</v>
      </c>
      <c r="Q16" s="472">
        <v>6</v>
      </c>
      <c r="R16" s="472">
        <v>2</v>
      </c>
      <c r="S16" s="472">
        <v>6</v>
      </c>
      <c r="T16" s="472">
        <v>1</v>
      </c>
      <c r="U16" s="472">
        <v>4</v>
      </c>
      <c r="V16" s="472">
        <v>1</v>
      </c>
      <c r="W16" s="472">
        <v>14</v>
      </c>
      <c r="X16" s="472">
        <v>3</v>
      </c>
      <c r="Y16" s="472" t="s">
        <v>513</v>
      </c>
      <c r="Z16" s="472">
        <v>2</v>
      </c>
      <c r="AA16" s="472" t="s">
        <v>513</v>
      </c>
      <c r="AB16" s="472">
        <v>1</v>
      </c>
      <c r="AC16" s="472" t="s">
        <v>513</v>
      </c>
      <c r="AD16" s="472" t="s">
        <v>513</v>
      </c>
      <c r="AE16" s="472">
        <v>1</v>
      </c>
      <c r="AF16" s="472">
        <v>5</v>
      </c>
      <c r="AG16" s="472" t="s">
        <v>513</v>
      </c>
      <c r="AH16" s="472">
        <v>4</v>
      </c>
      <c r="AI16" s="472">
        <v>7</v>
      </c>
      <c r="AJ16" s="472" t="s">
        <v>513</v>
      </c>
      <c r="AK16" s="472">
        <v>4</v>
      </c>
      <c r="AL16" s="472">
        <v>1</v>
      </c>
      <c r="AM16" s="472">
        <v>4</v>
      </c>
      <c r="AN16" s="472">
        <v>6</v>
      </c>
      <c r="AO16" s="471" t="s">
        <v>513</v>
      </c>
      <c r="AP16" s="471" t="s">
        <v>513</v>
      </c>
      <c r="AQ16" s="472" t="s">
        <v>513</v>
      </c>
      <c r="AR16" s="472" t="s">
        <v>513</v>
      </c>
      <c r="AS16" s="472" t="s">
        <v>513</v>
      </c>
      <c r="AT16" s="472" t="s">
        <v>513</v>
      </c>
      <c r="AU16" s="472">
        <v>39</v>
      </c>
      <c r="AV16" s="472">
        <v>382</v>
      </c>
      <c r="AW16" s="472" t="s">
        <v>513</v>
      </c>
      <c r="AX16" s="472" t="s">
        <v>513</v>
      </c>
      <c r="AY16" s="472">
        <v>20</v>
      </c>
      <c r="AZ16" s="472">
        <v>3</v>
      </c>
      <c r="BA16" s="472">
        <v>16</v>
      </c>
      <c r="BB16" s="472">
        <v>51</v>
      </c>
      <c r="BC16" s="472">
        <v>1367</v>
      </c>
      <c r="BD16" s="472">
        <v>5</v>
      </c>
      <c r="BE16" s="472">
        <v>28</v>
      </c>
      <c r="BF16" s="472">
        <v>14</v>
      </c>
      <c r="BG16" s="472" t="s">
        <v>513</v>
      </c>
      <c r="BH16" s="472" t="s">
        <v>513</v>
      </c>
      <c r="BI16" s="472">
        <v>1</v>
      </c>
      <c r="BJ16" s="472">
        <v>3</v>
      </c>
      <c r="BK16" s="472" t="s">
        <v>513</v>
      </c>
      <c r="BL16" s="471">
        <v>272</v>
      </c>
      <c r="BM16" s="471">
        <v>1857</v>
      </c>
      <c r="BN16" s="471" t="s">
        <v>513</v>
      </c>
      <c r="BO16" s="471">
        <v>4</v>
      </c>
      <c r="BP16" s="471">
        <v>16</v>
      </c>
      <c r="BQ16" s="471">
        <v>15</v>
      </c>
      <c r="BR16" s="471">
        <v>17</v>
      </c>
      <c r="BS16" s="471">
        <v>21</v>
      </c>
      <c r="BT16" s="471">
        <v>1</v>
      </c>
      <c r="BU16" s="471">
        <v>38</v>
      </c>
      <c r="BV16" s="471">
        <v>67</v>
      </c>
      <c r="BW16" s="471">
        <v>18</v>
      </c>
      <c r="BX16" s="471">
        <v>74</v>
      </c>
      <c r="BY16" s="471">
        <v>1</v>
      </c>
      <c r="BZ16" s="471">
        <v>5</v>
      </c>
      <c r="CA16" s="471">
        <v>105</v>
      </c>
      <c r="CB16" s="472" t="s">
        <v>513</v>
      </c>
      <c r="CC16" s="472">
        <v>2</v>
      </c>
      <c r="CD16" s="472" t="s">
        <v>513</v>
      </c>
      <c r="CE16" s="472">
        <v>1</v>
      </c>
      <c r="CF16" s="472" t="s">
        <v>513</v>
      </c>
      <c r="CG16" s="472">
        <v>2</v>
      </c>
      <c r="CH16" s="471">
        <v>182</v>
      </c>
      <c r="CI16" s="471">
        <v>417</v>
      </c>
      <c r="CJ16" s="472">
        <v>20</v>
      </c>
      <c r="CK16" s="472">
        <v>157</v>
      </c>
      <c r="CL16" s="472">
        <v>5</v>
      </c>
      <c r="CM16" s="472">
        <v>50</v>
      </c>
      <c r="CN16" s="472">
        <v>338</v>
      </c>
      <c r="CO16" s="472">
        <v>1</v>
      </c>
      <c r="CP16" s="472">
        <v>19</v>
      </c>
      <c r="CQ16" s="472">
        <v>5</v>
      </c>
      <c r="CR16" s="472">
        <v>25</v>
      </c>
      <c r="CS16" s="472">
        <v>141</v>
      </c>
      <c r="CT16" s="472">
        <v>667</v>
      </c>
      <c r="CU16" s="472">
        <v>3</v>
      </c>
      <c r="CV16" s="472">
        <v>131</v>
      </c>
      <c r="CW16" s="472">
        <v>7</v>
      </c>
      <c r="CX16" s="472">
        <v>101</v>
      </c>
      <c r="CY16" s="472">
        <v>566</v>
      </c>
      <c r="CZ16" s="472">
        <v>72</v>
      </c>
      <c r="DA16" s="472">
        <v>5</v>
      </c>
      <c r="DB16" s="472">
        <v>24</v>
      </c>
      <c r="DC16" s="486">
        <v>31</v>
      </c>
      <c r="DD16" s="486">
        <v>274</v>
      </c>
      <c r="DE16" s="485">
        <v>7</v>
      </c>
      <c r="DF16" s="485">
        <v>24</v>
      </c>
      <c r="DG16" s="485">
        <v>79</v>
      </c>
      <c r="DH16" s="485">
        <v>1412</v>
      </c>
      <c r="DI16" s="484">
        <v>57</v>
      </c>
      <c r="DJ16" s="484">
        <v>1</v>
      </c>
      <c r="DK16" s="484">
        <v>21</v>
      </c>
      <c r="DL16" s="484">
        <v>1</v>
      </c>
      <c r="DM16" s="484">
        <v>7</v>
      </c>
      <c r="DN16" s="484">
        <v>1</v>
      </c>
      <c r="DO16" s="484" t="s">
        <v>513</v>
      </c>
      <c r="DP16" s="472">
        <v>51</v>
      </c>
      <c r="DQ16" s="472">
        <v>448</v>
      </c>
      <c r="DR16" s="472" t="s">
        <v>513</v>
      </c>
      <c r="DS16" s="472">
        <v>4</v>
      </c>
      <c r="DT16" s="472">
        <v>4</v>
      </c>
      <c r="DU16" s="472">
        <v>3</v>
      </c>
      <c r="DV16" s="472">
        <v>24</v>
      </c>
      <c r="DW16" s="472">
        <v>6</v>
      </c>
      <c r="DX16" s="472">
        <v>10</v>
      </c>
      <c r="DY16" s="472" t="s">
        <v>513</v>
      </c>
      <c r="DZ16" s="472">
        <v>1</v>
      </c>
      <c r="EA16" s="472">
        <v>7</v>
      </c>
      <c r="EB16" s="472" t="s">
        <v>513</v>
      </c>
      <c r="EC16" s="472">
        <v>1</v>
      </c>
    </row>
    <row r="17" spans="1:133" ht="16.5" customHeight="1">
      <c r="A17" s="470" t="s">
        <v>1639</v>
      </c>
      <c r="B17" s="154">
        <v>209</v>
      </c>
      <c r="C17" s="468">
        <v>1912</v>
      </c>
      <c r="D17" s="469" t="s">
        <v>513</v>
      </c>
      <c r="E17" s="469" t="s">
        <v>513</v>
      </c>
      <c r="F17" s="469" t="s">
        <v>513</v>
      </c>
      <c r="G17" s="469" t="s">
        <v>513</v>
      </c>
      <c r="H17" s="469" t="s">
        <v>513</v>
      </c>
      <c r="I17" s="469" t="s">
        <v>513</v>
      </c>
      <c r="J17" s="469">
        <v>20</v>
      </c>
      <c r="K17" s="469">
        <v>92</v>
      </c>
      <c r="L17" s="469">
        <v>3</v>
      </c>
      <c r="M17" s="469">
        <v>10</v>
      </c>
      <c r="N17" s="469">
        <v>7</v>
      </c>
      <c r="O17" s="468">
        <v>17</v>
      </c>
      <c r="P17" s="468">
        <v>173</v>
      </c>
      <c r="Q17" s="469" t="s">
        <v>513</v>
      </c>
      <c r="R17" s="469">
        <v>1</v>
      </c>
      <c r="S17" s="469">
        <v>2</v>
      </c>
      <c r="T17" s="469" t="s">
        <v>513</v>
      </c>
      <c r="U17" s="469">
        <v>2</v>
      </c>
      <c r="V17" s="469" t="s">
        <v>513</v>
      </c>
      <c r="W17" s="469">
        <v>1</v>
      </c>
      <c r="X17" s="469">
        <v>1</v>
      </c>
      <c r="Y17" s="469" t="s">
        <v>513</v>
      </c>
      <c r="Z17" s="469">
        <v>1</v>
      </c>
      <c r="AA17" s="469" t="s">
        <v>513</v>
      </c>
      <c r="AB17" s="469" t="s">
        <v>513</v>
      </c>
      <c r="AC17" s="469" t="s">
        <v>513</v>
      </c>
      <c r="AD17" s="469" t="s">
        <v>513</v>
      </c>
      <c r="AE17" s="469" t="s">
        <v>513</v>
      </c>
      <c r="AF17" s="469" t="s">
        <v>513</v>
      </c>
      <c r="AG17" s="469" t="s">
        <v>513</v>
      </c>
      <c r="AH17" s="469">
        <v>2</v>
      </c>
      <c r="AI17" s="469">
        <v>2</v>
      </c>
      <c r="AJ17" s="469" t="s">
        <v>513</v>
      </c>
      <c r="AK17" s="469">
        <v>2</v>
      </c>
      <c r="AL17" s="469">
        <v>1</v>
      </c>
      <c r="AM17" s="469" t="s">
        <v>513</v>
      </c>
      <c r="AN17" s="469">
        <v>2</v>
      </c>
      <c r="AO17" s="468" t="s">
        <v>513</v>
      </c>
      <c r="AP17" s="468" t="s">
        <v>513</v>
      </c>
      <c r="AQ17" s="469" t="s">
        <v>513</v>
      </c>
      <c r="AR17" s="469" t="s">
        <v>513</v>
      </c>
      <c r="AS17" s="469" t="s">
        <v>513</v>
      </c>
      <c r="AT17" s="469" t="s">
        <v>513</v>
      </c>
      <c r="AU17" s="469">
        <v>8</v>
      </c>
      <c r="AV17" s="469">
        <v>95</v>
      </c>
      <c r="AW17" s="469" t="s">
        <v>513</v>
      </c>
      <c r="AX17" s="469" t="s">
        <v>513</v>
      </c>
      <c r="AY17" s="469">
        <v>5</v>
      </c>
      <c r="AZ17" s="469" t="s">
        <v>513</v>
      </c>
      <c r="BA17" s="469">
        <v>3</v>
      </c>
      <c r="BB17" s="469">
        <v>16</v>
      </c>
      <c r="BC17" s="469">
        <v>750</v>
      </c>
      <c r="BD17" s="469" t="s">
        <v>513</v>
      </c>
      <c r="BE17" s="469">
        <v>9</v>
      </c>
      <c r="BF17" s="469">
        <v>6</v>
      </c>
      <c r="BG17" s="469" t="s">
        <v>513</v>
      </c>
      <c r="BH17" s="469" t="s">
        <v>513</v>
      </c>
      <c r="BI17" s="469">
        <v>1</v>
      </c>
      <c r="BJ17" s="469" t="s">
        <v>513</v>
      </c>
      <c r="BK17" s="469" t="s">
        <v>513</v>
      </c>
      <c r="BL17" s="468">
        <v>46</v>
      </c>
      <c r="BM17" s="468">
        <v>364</v>
      </c>
      <c r="BN17" s="468" t="s">
        <v>513</v>
      </c>
      <c r="BO17" s="468" t="s">
        <v>513</v>
      </c>
      <c r="BP17" s="468">
        <v>4</v>
      </c>
      <c r="BQ17" s="468">
        <v>4</v>
      </c>
      <c r="BR17" s="468">
        <v>6</v>
      </c>
      <c r="BS17" s="468">
        <v>4</v>
      </c>
      <c r="BT17" s="468" t="s">
        <v>513</v>
      </c>
      <c r="BU17" s="468">
        <v>4</v>
      </c>
      <c r="BV17" s="468">
        <v>10</v>
      </c>
      <c r="BW17" s="468">
        <v>2</v>
      </c>
      <c r="BX17" s="468">
        <v>12</v>
      </c>
      <c r="BY17" s="468" t="s">
        <v>513</v>
      </c>
      <c r="BZ17" s="468" t="s">
        <v>513</v>
      </c>
      <c r="CA17" s="468" t="s">
        <v>513</v>
      </c>
      <c r="CB17" s="469" t="s">
        <v>513</v>
      </c>
      <c r="CC17" s="469" t="s">
        <v>513</v>
      </c>
      <c r="CD17" s="469" t="s">
        <v>513</v>
      </c>
      <c r="CE17" s="469" t="s">
        <v>513</v>
      </c>
      <c r="CF17" s="469" t="s">
        <v>513</v>
      </c>
      <c r="CG17" s="469" t="s">
        <v>513</v>
      </c>
      <c r="CH17" s="468">
        <v>31</v>
      </c>
      <c r="CI17" s="468">
        <v>89</v>
      </c>
      <c r="CJ17" s="469">
        <v>6</v>
      </c>
      <c r="CK17" s="469">
        <v>25</v>
      </c>
      <c r="CL17" s="469" t="s">
        <v>513</v>
      </c>
      <c r="CM17" s="469">
        <v>9</v>
      </c>
      <c r="CN17" s="469">
        <v>40</v>
      </c>
      <c r="CO17" s="469" t="s">
        <v>513</v>
      </c>
      <c r="CP17" s="469">
        <v>4</v>
      </c>
      <c r="CQ17" s="469" t="s">
        <v>513</v>
      </c>
      <c r="CR17" s="469">
        <v>5</v>
      </c>
      <c r="CS17" s="469">
        <v>16</v>
      </c>
      <c r="CT17" s="469">
        <v>42</v>
      </c>
      <c r="CU17" s="469" t="s">
        <v>513</v>
      </c>
      <c r="CV17" s="469">
        <v>16</v>
      </c>
      <c r="CW17" s="469" t="s">
        <v>513</v>
      </c>
      <c r="CX17" s="469">
        <v>16</v>
      </c>
      <c r="CY17" s="469">
        <v>57</v>
      </c>
      <c r="CZ17" s="469">
        <v>13</v>
      </c>
      <c r="DA17" s="469">
        <v>1</v>
      </c>
      <c r="DB17" s="469">
        <v>2</v>
      </c>
      <c r="DC17" s="483">
        <v>8</v>
      </c>
      <c r="DD17" s="483">
        <v>64</v>
      </c>
      <c r="DE17" s="482">
        <v>3</v>
      </c>
      <c r="DF17" s="482">
        <v>5</v>
      </c>
      <c r="DG17" s="482">
        <v>10</v>
      </c>
      <c r="DH17" s="482">
        <v>52</v>
      </c>
      <c r="DI17" s="481">
        <v>7</v>
      </c>
      <c r="DJ17" s="481" t="s">
        <v>513</v>
      </c>
      <c r="DK17" s="481">
        <v>3</v>
      </c>
      <c r="DL17" s="481">
        <v>1</v>
      </c>
      <c r="DM17" s="481">
        <v>7</v>
      </c>
      <c r="DN17" s="481">
        <v>1</v>
      </c>
      <c r="DO17" s="481" t="s">
        <v>513</v>
      </c>
      <c r="DP17" s="469">
        <v>10</v>
      </c>
      <c r="DQ17" s="469">
        <v>80</v>
      </c>
      <c r="DR17" s="469" t="s">
        <v>513</v>
      </c>
      <c r="DS17" s="469">
        <v>3</v>
      </c>
      <c r="DT17" s="469">
        <v>1</v>
      </c>
      <c r="DU17" s="469">
        <v>1</v>
      </c>
      <c r="DV17" s="469">
        <v>1</v>
      </c>
      <c r="DW17" s="469">
        <v>2</v>
      </c>
      <c r="DX17" s="469">
        <v>2</v>
      </c>
      <c r="DY17" s="469" t="s">
        <v>513</v>
      </c>
      <c r="DZ17" s="469">
        <v>1</v>
      </c>
      <c r="EA17" s="469">
        <v>7</v>
      </c>
      <c r="EB17" s="469" t="s">
        <v>513</v>
      </c>
      <c r="EC17" s="469">
        <v>1</v>
      </c>
    </row>
    <row r="18" spans="1:133" ht="16.5" customHeight="1">
      <c r="A18" s="470" t="s">
        <v>1638</v>
      </c>
      <c r="B18" s="154">
        <v>362</v>
      </c>
      <c r="C18" s="468">
        <v>2858</v>
      </c>
      <c r="D18" s="469" t="s">
        <v>513</v>
      </c>
      <c r="E18" s="469" t="s">
        <v>513</v>
      </c>
      <c r="F18" s="469" t="s">
        <v>513</v>
      </c>
      <c r="G18" s="469" t="s">
        <v>513</v>
      </c>
      <c r="H18" s="469" t="s">
        <v>513</v>
      </c>
      <c r="I18" s="469" t="s">
        <v>513</v>
      </c>
      <c r="J18" s="469">
        <v>26</v>
      </c>
      <c r="K18" s="469">
        <v>170</v>
      </c>
      <c r="L18" s="469">
        <v>8</v>
      </c>
      <c r="M18" s="469">
        <v>11</v>
      </c>
      <c r="N18" s="469">
        <v>7</v>
      </c>
      <c r="O18" s="468">
        <v>18</v>
      </c>
      <c r="P18" s="468">
        <v>163</v>
      </c>
      <c r="Q18" s="469">
        <v>4</v>
      </c>
      <c r="R18" s="469" t="s">
        <v>513</v>
      </c>
      <c r="S18" s="469">
        <v>1</v>
      </c>
      <c r="T18" s="469" t="s">
        <v>513</v>
      </c>
      <c r="U18" s="469">
        <v>1</v>
      </c>
      <c r="V18" s="469" t="s">
        <v>513</v>
      </c>
      <c r="W18" s="469">
        <v>1</v>
      </c>
      <c r="X18" s="469">
        <v>1</v>
      </c>
      <c r="Y18" s="469" t="s">
        <v>513</v>
      </c>
      <c r="Z18" s="469" t="s">
        <v>513</v>
      </c>
      <c r="AA18" s="469" t="s">
        <v>513</v>
      </c>
      <c r="AB18" s="469" t="s">
        <v>513</v>
      </c>
      <c r="AC18" s="469" t="s">
        <v>513</v>
      </c>
      <c r="AD18" s="469" t="s">
        <v>513</v>
      </c>
      <c r="AE18" s="469">
        <v>1</v>
      </c>
      <c r="AF18" s="469">
        <v>2</v>
      </c>
      <c r="AG18" s="469" t="s">
        <v>513</v>
      </c>
      <c r="AH18" s="469">
        <v>1</v>
      </c>
      <c r="AI18" s="469">
        <v>2</v>
      </c>
      <c r="AJ18" s="469" t="s">
        <v>513</v>
      </c>
      <c r="AK18" s="469">
        <v>1</v>
      </c>
      <c r="AL18" s="469" t="s">
        <v>513</v>
      </c>
      <c r="AM18" s="469">
        <v>1</v>
      </c>
      <c r="AN18" s="469">
        <v>2</v>
      </c>
      <c r="AO18" s="468" t="s">
        <v>513</v>
      </c>
      <c r="AP18" s="468" t="s">
        <v>513</v>
      </c>
      <c r="AQ18" s="469" t="s">
        <v>513</v>
      </c>
      <c r="AR18" s="469" t="s">
        <v>513</v>
      </c>
      <c r="AS18" s="469" t="s">
        <v>513</v>
      </c>
      <c r="AT18" s="469" t="s">
        <v>513</v>
      </c>
      <c r="AU18" s="469">
        <v>14</v>
      </c>
      <c r="AV18" s="469">
        <v>116</v>
      </c>
      <c r="AW18" s="469" t="s">
        <v>513</v>
      </c>
      <c r="AX18" s="469" t="s">
        <v>513</v>
      </c>
      <c r="AY18" s="469">
        <v>8</v>
      </c>
      <c r="AZ18" s="469">
        <v>1</v>
      </c>
      <c r="BA18" s="469">
        <v>5</v>
      </c>
      <c r="BB18" s="469">
        <v>9</v>
      </c>
      <c r="BC18" s="469">
        <v>225</v>
      </c>
      <c r="BD18" s="469" t="s">
        <v>513</v>
      </c>
      <c r="BE18" s="469">
        <v>5</v>
      </c>
      <c r="BF18" s="469">
        <v>4</v>
      </c>
      <c r="BG18" s="469" t="s">
        <v>513</v>
      </c>
      <c r="BH18" s="469" t="s">
        <v>513</v>
      </c>
      <c r="BI18" s="469" t="s">
        <v>513</v>
      </c>
      <c r="BJ18" s="469" t="s">
        <v>513</v>
      </c>
      <c r="BK18" s="469" t="s">
        <v>513</v>
      </c>
      <c r="BL18" s="468">
        <v>80</v>
      </c>
      <c r="BM18" s="468">
        <v>692</v>
      </c>
      <c r="BN18" s="468" t="s">
        <v>513</v>
      </c>
      <c r="BO18" s="468">
        <v>2</v>
      </c>
      <c r="BP18" s="468">
        <v>6</v>
      </c>
      <c r="BQ18" s="468">
        <v>6</v>
      </c>
      <c r="BR18" s="468">
        <v>4</v>
      </c>
      <c r="BS18" s="468">
        <v>11</v>
      </c>
      <c r="BT18" s="468" t="s">
        <v>513</v>
      </c>
      <c r="BU18" s="468">
        <v>8</v>
      </c>
      <c r="BV18" s="468">
        <v>15</v>
      </c>
      <c r="BW18" s="468">
        <v>1</v>
      </c>
      <c r="BX18" s="468">
        <v>26</v>
      </c>
      <c r="BY18" s="468">
        <v>1</v>
      </c>
      <c r="BZ18" s="468">
        <v>1</v>
      </c>
      <c r="CA18" s="468">
        <v>19</v>
      </c>
      <c r="CB18" s="469" t="s">
        <v>513</v>
      </c>
      <c r="CC18" s="469">
        <v>1</v>
      </c>
      <c r="CD18" s="469" t="s">
        <v>513</v>
      </c>
      <c r="CE18" s="469" t="s">
        <v>513</v>
      </c>
      <c r="CF18" s="469" t="s">
        <v>513</v>
      </c>
      <c r="CG18" s="469" t="s">
        <v>513</v>
      </c>
      <c r="CH18" s="468">
        <v>36</v>
      </c>
      <c r="CI18" s="468">
        <v>75</v>
      </c>
      <c r="CJ18" s="469">
        <v>8</v>
      </c>
      <c r="CK18" s="469">
        <v>25</v>
      </c>
      <c r="CL18" s="469">
        <v>3</v>
      </c>
      <c r="CM18" s="469">
        <v>20</v>
      </c>
      <c r="CN18" s="469">
        <v>152</v>
      </c>
      <c r="CO18" s="469" t="s">
        <v>513</v>
      </c>
      <c r="CP18" s="469">
        <v>7</v>
      </c>
      <c r="CQ18" s="469">
        <v>3</v>
      </c>
      <c r="CR18" s="469">
        <v>10</v>
      </c>
      <c r="CS18" s="469">
        <v>72</v>
      </c>
      <c r="CT18" s="469">
        <v>388</v>
      </c>
      <c r="CU18" s="469" t="s">
        <v>513</v>
      </c>
      <c r="CV18" s="469">
        <v>70</v>
      </c>
      <c r="CW18" s="469">
        <v>2</v>
      </c>
      <c r="CX18" s="469">
        <v>35</v>
      </c>
      <c r="CY18" s="469">
        <v>199</v>
      </c>
      <c r="CZ18" s="469">
        <v>20</v>
      </c>
      <c r="DA18" s="469">
        <v>1</v>
      </c>
      <c r="DB18" s="469">
        <v>14</v>
      </c>
      <c r="DC18" s="483">
        <v>4</v>
      </c>
      <c r="DD18" s="483">
        <v>20</v>
      </c>
      <c r="DE18" s="482">
        <v>1</v>
      </c>
      <c r="DF18" s="482">
        <v>3</v>
      </c>
      <c r="DG18" s="482">
        <v>32</v>
      </c>
      <c r="DH18" s="482">
        <v>414</v>
      </c>
      <c r="DI18" s="481">
        <v>20</v>
      </c>
      <c r="DJ18" s="481">
        <v>1</v>
      </c>
      <c r="DK18" s="481">
        <v>11</v>
      </c>
      <c r="DL18" s="481" t="s">
        <v>513</v>
      </c>
      <c r="DM18" s="481" t="s">
        <v>513</v>
      </c>
      <c r="DN18" s="481" t="s">
        <v>513</v>
      </c>
      <c r="DO18" s="481" t="s">
        <v>513</v>
      </c>
      <c r="DP18" s="469">
        <v>15</v>
      </c>
      <c r="DQ18" s="469">
        <v>225</v>
      </c>
      <c r="DR18" s="469" t="s">
        <v>513</v>
      </c>
      <c r="DS18" s="469" t="s">
        <v>513</v>
      </c>
      <c r="DT18" s="469">
        <v>1</v>
      </c>
      <c r="DU18" s="469">
        <v>1</v>
      </c>
      <c r="DV18" s="469">
        <v>8</v>
      </c>
      <c r="DW18" s="469">
        <v>1</v>
      </c>
      <c r="DX18" s="469">
        <v>4</v>
      </c>
      <c r="DY18" s="469" t="s">
        <v>513</v>
      </c>
      <c r="DZ18" s="469" t="s">
        <v>513</v>
      </c>
      <c r="EA18" s="469" t="s">
        <v>513</v>
      </c>
      <c r="EB18" s="469" t="s">
        <v>513</v>
      </c>
      <c r="EC18" s="469" t="s">
        <v>513</v>
      </c>
    </row>
    <row r="19" spans="1:133" ht="16.5" customHeight="1">
      <c r="A19" s="470" t="s">
        <v>1637</v>
      </c>
      <c r="B19" s="154">
        <v>226</v>
      </c>
      <c r="C19" s="468">
        <v>1096</v>
      </c>
      <c r="D19" s="469" t="s">
        <v>513</v>
      </c>
      <c r="E19" s="469" t="s">
        <v>513</v>
      </c>
      <c r="F19" s="469" t="s">
        <v>513</v>
      </c>
      <c r="G19" s="469" t="s">
        <v>513</v>
      </c>
      <c r="H19" s="469" t="s">
        <v>513</v>
      </c>
      <c r="I19" s="469" t="s">
        <v>513</v>
      </c>
      <c r="J19" s="469">
        <v>18</v>
      </c>
      <c r="K19" s="469">
        <v>84</v>
      </c>
      <c r="L19" s="469">
        <v>6</v>
      </c>
      <c r="M19" s="469">
        <v>7</v>
      </c>
      <c r="N19" s="469">
        <v>5</v>
      </c>
      <c r="O19" s="468">
        <v>14</v>
      </c>
      <c r="P19" s="468">
        <v>56</v>
      </c>
      <c r="Q19" s="469">
        <v>1</v>
      </c>
      <c r="R19" s="469" t="s">
        <v>513</v>
      </c>
      <c r="S19" s="469">
        <v>1</v>
      </c>
      <c r="T19" s="469">
        <v>1</v>
      </c>
      <c r="U19" s="469">
        <v>1</v>
      </c>
      <c r="V19" s="469" t="s">
        <v>513</v>
      </c>
      <c r="W19" s="469">
        <v>3</v>
      </c>
      <c r="X19" s="469" t="s">
        <v>513</v>
      </c>
      <c r="Y19" s="469" t="s">
        <v>513</v>
      </c>
      <c r="Z19" s="469" t="s">
        <v>513</v>
      </c>
      <c r="AA19" s="469" t="s">
        <v>513</v>
      </c>
      <c r="AB19" s="469" t="s">
        <v>513</v>
      </c>
      <c r="AC19" s="469" t="s">
        <v>513</v>
      </c>
      <c r="AD19" s="469" t="s">
        <v>513</v>
      </c>
      <c r="AE19" s="469" t="s">
        <v>513</v>
      </c>
      <c r="AF19" s="469">
        <v>3</v>
      </c>
      <c r="AG19" s="469" t="s">
        <v>513</v>
      </c>
      <c r="AH19" s="469">
        <v>1</v>
      </c>
      <c r="AI19" s="469">
        <v>1</v>
      </c>
      <c r="AJ19" s="469" t="s">
        <v>513</v>
      </c>
      <c r="AK19" s="469" t="s">
        <v>513</v>
      </c>
      <c r="AL19" s="469" t="s">
        <v>513</v>
      </c>
      <c r="AM19" s="469">
        <v>1</v>
      </c>
      <c r="AN19" s="469">
        <v>1</v>
      </c>
      <c r="AO19" s="468" t="s">
        <v>513</v>
      </c>
      <c r="AP19" s="468" t="s">
        <v>513</v>
      </c>
      <c r="AQ19" s="469" t="s">
        <v>513</v>
      </c>
      <c r="AR19" s="469" t="s">
        <v>513</v>
      </c>
      <c r="AS19" s="469" t="s">
        <v>513</v>
      </c>
      <c r="AT19" s="469" t="s">
        <v>513</v>
      </c>
      <c r="AU19" s="469">
        <v>2</v>
      </c>
      <c r="AV19" s="469">
        <v>3</v>
      </c>
      <c r="AW19" s="469" t="s">
        <v>513</v>
      </c>
      <c r="AX19" s="469" t="s">
        <v>513</v>
      </c>
      <c r="AY19" s="469" t="s">
        <v>513</v>
      </c>
      <c r="AZ19" s="469" t="s">
        <v>513</v>
      </c>
      <c r="BA19" s="469">
        <v>2</v>
      </c>
      <c r="BB19" s="469">
        <v>3</v>
      </c>
      <c r="BC19" s="469">
        <v>4</v>
      </c>
      <c r="BD19" s="469" t="s">
        <v>513</v>
      </c>
      <c r="BE19" s="469">
        <v>2</v>
      </c>
      <c r="BF19" s="469">
        <v>1</v>
      </c>
      <c r="BG19" s="469" t="s">
        <v>513</v>
      </c>
      <c r="BH19" s="469" t="s">
        <v>513</v>
      </c>
      <c r="BI19" s="469" t="s">
        <v>513</v>
      </c>
      <c r="BJ19" s="469" t="s">
        <v>513</v>
      </c>
      <c r="BK19" s="469" t="s">
        <v>513</v>
      </c>
      <c r="BL19" s="468">
        <v>82</v>
      </c>
      <c r="BM19" s="468">
        <v>421</v>
      </c>
      <c r="BN19" s="468" t="s">
        <v>513</v>
      </c>
      <c r="BO19" s="468">
        <v>1</v>
      </c>
      <c r="BP19" s="468">
        <v>1</v>
      </c>
      <c r="BQ19" s="468">
        <v>2</v>
      </c>
      <c r="BR19" s="468" t="s">
        <v>513</v>
      </c>
      <c r="BS19" s="468">
        <v>1</v>
      </c>
      <c r="BT19" s="468">
        <v>1</v>
      </c>
      <c r="BU19" s="468">
        <v>20</v>
      </c>
      <c r="BV19" s="468">
        <v>31</v>
      </c>
      <c r="BW19" s="468">
        <v>8</v>
      </c>
      <c r="BX19" s="468">
        <v>17</v>
      </c>
      <c r="BY19" s="468" t="s">
        <v>513</v>
      </c>
      <c r="BZ19" s="468" t="s">
        <v>513</v>
      </c>
      <c r="CA19" s="468" t="s">
        <v>513</v>
      </c>
      <c r="CB19" s="469" t="s">
        <v>513</v>
      </c>
      <c r="CC19" s="469" t="s">
        <v>513</v>
      </c>
      <c r="CD19" s="469" t="s">
        <v>513</v>
      </c>
      <c r="CE19" s="469" t="s">
        <v>513</v>
      </c>
      <c r="CF19" s="469" t="s">
        <v>513</v>
      </c>
      <c r="CG19" s="469" t="s">
        <v>513</v>
      </c>
      <c r="CH19" s="468">
        <v>34</v>
      </c>
      <c r="CI19" s="468">
        <v>78</v>
      </c>
      <c r="CJ19" s="469">
        <v>5</v>
      </c>
      <c r="CK19" s="469">
        <v>29</v>
      </c>
      <c r="CL19" s="469" t="s">
        <v>513</v>
      </c>
      <c r="CM19" s="469">
        <v>5</v>
      </c>
      <c r="CN19" s="469">
        <v>42</v>
      </c>
      <c r="CO19" s="469" t="s">
        <v>513</v>
      </c>
      <c r="CP19" s="469">
        <v>3</v>
      </c>
      <c r="CQ19" s="469" t="s">
        <v>513</v>
      </c>
      <c r="CR19" s="469">
        <v>2</v>
      </c>
      <c r="CS19" s="469">
        <v>22</v>
      </c>
      <c r="CT19" s="469">
        <v>53</v>
      </c>
      <c r="CU19" s="469">
        <v>1</v>
      </c>
      <c r="CV19" s="469">
        <v>19</v>
      </c>
      <c r="CW19" s="469">
        <v>2</v>
      </c>
      <c r="CX19" s="469">
        <v>25</v>
      </c>
      <c r="CY19" s="469">
        <v>217</v>
      </c>
      <c r="CZ19" s="469">
        <v>21</v>
      </c>
      <c r="DA19" s="469">
        <v>2</v>
      </c>
      <c r="DB19" s="469">
        <v>2</v>
      </c>
      <c r="DC19" s="483" t="s">
        <v>513</v>
      </c>
      <c r="DD19" s="483" t="s">
        <v>513</v>
      </c>
      <c r="DE19" s="482" t="s">
        <v>513</v>
      </c>
      <c r="DF19" s="482" t="s">
        <v>513</v>
      </c>
      <c r="DG19" s="482">
        <v>15</v>
      </c>
      <c r="DH19" s="482">
        <v>120</v>
      </c>
      <c r="DI19" s="481">
        <v>13</v>
      </c>
      <c r="DJ19" s="481" t="s">
        <v>513</v>
      </c>
      <c r="DK19" s="481">
        <v>2</v>
      </c>
      <c r="DL19" s="481" t="s">
        <v>513</v>
      </c>
      <c r="DM19" s="481" t="s">
        <v>513</v>
      </c>
      <c r="DN19" s="481" t="s">
        <v>513</v>
      </c>
      <c r="DO19" s="481" t="s">
        <v>513</v>
      </c>
      <c r="DP19" s="469">
        <v>6</v>
      </c>
      <c r="DQ19" s="469">
        <v>18</v>
      </c>
      <c r="DR19" s="469" t="s">
        <v>513</v>
      </c>
      <c r="DS19" s="469" t="s">
        <v>513</v>
      </c>
      <c r="DT19" s="469">
        <v>1</v>
      </c>
      <c r="DU19" s="469" t="s">
        <v>513</v>
      </c>
      <c r="DV19" s="469">
        <v>3</v>
      </c>
      <c r="DW19" s="469">
        <v>1</v>
      </c>
      <c r="DX19" s="469">
        <v>1</v>
      </c>
      <c r="DY19" s="469" t="s">
        <v>513</v>
      </c>
      <c r="DZ19" s="469" t="s">
        <v>513</v>
      </c>
      <c r="EA19" s="469" t="s">
        <v>513</v>
      </c>
      <c r="EB19" s="469" t="s">
        <v>513</v>
      </c>
      <c r="EC19" s="469" t="s">
        <v>513</v>
      </c>
    </row>
    <row r="20" spans="1:133" ht="16.5" customHeight="1">
      <c r="A20" s="470" t="s">
        <v>1636</v>
      </c>
      <c r="B20" s="154">
        <v>164</v>
      </c>
      <c r="C20" s="468">
        <v>930</v>
      </c>
      <c r="D20" s="469" t="s">
        <v>513</v>
      </c>
      <c r="E20" s="469" t="s">
        <v>513</v>
      </c>
      <c r="F20" s="469" t="s">
        <v>513</v>
      </c>
      <c r="G20" s="469" t="s">
        <v>513</v>
      </c>
      <c r="H20" s="469" t="s">
        <v>513</v>
      </c>
      <c r="I20" s="469" t="s">
        <v>513</v>
      </c>
      <c r="J20" s="469">
        <v>18</v>
      </c>
      <c r="K20" s="469">
        <v>153</v>
      </c>
      <c r="L20" s="469">
        <v>8</v>
      </c>
      <c r="M20" s="469">
        <v>4</v>
      </c>
      <c r="N20" s="469">
        <v>6</v>
      </c>
      <c r="O20" s="468">
        <v>10</v>
      </c>
      <c r="P20" s="468">
        <v>118</v>
      </c>
      <c r="Q20" s="469">
        <v>1</v>
      </c>
      <c r="R20" s="469" t="s">
        <v>513</v>
      </c>
      <c r="S20" s="469">
        <v>1</v>
      </c>
      <c r="T20" s="469" t="s">
        <v>513</v>
      </c>
      <c r="U20" s="469" t="s">
        <v>513</v>
      </c>
      <c r="V20" s="469" t="s">
        <v>513</v>
      </c>
      <c r="W20" s="469">
        <v>3</v>
      </c>
      <c r="X20" s="469" t="s">
        <v>513</v>
      </c>
      <c r="Y20" s="469" t="s">
        <v>513</v>
      </c>
      <c r="Z20" s="469">
        <v>1</v>
      </c>
      <c r="AA20" s="469" t="s">
        <v>513</v>
      </c>
      <c r="AB20" s="469">
        <v>1</v>
      </c>
      <c r="AC20" s="469" t="s">
        <v>513</v>
      </c>
      <c r="AD20" s="469" t="s">
        <v>513</v>
      </c>
      <c r="AE20" s="469" t="s">
        <v>513</v>
      </c>
      <c r="AF20" s="469" t="s">
        <v>513</v>
      </c>
      <c r="AG20" s="469" t="s">
        <v>513</v>
      </c>
      <c r="AH20" s="469" t="s">
        <v>513</v>
      </c>
      <c r="AI20" s="469">
        <v>2</v>
      </c>
      <c r="AJ20" s="469" t="s">
        <v>513</v>
      </c>
      <c r="AK20" s="469">
        <v>1</v>
      </c>
      <c r="AL20" s="469" t="s">
        <v>513</v>
      </c>
      <c r="AM20" s="469" t="s">
        <v>513</v>
      </c>
      <c r="AN20" s="469" t="s">
        <v>513</v>
      </c>
      <c r="AO20" s="468" t="s">
        <v>513</v>
      </c>
      <c r="AP20" s="468" t="s">
        <v>513</v>
      </c>
      <c r="AQ20" s="469" t="s">
        <v>513</v>
      </c>
      <c r="AR20" s="469" t="s">
        <v>513</v>
      </c>
      <c r="AS20" s="469" t="s">
        <v>513</v>
      </c>
      <c r="AT20" s="469" t="s">
        <v>513</v>
      </c>
      <c r="AU20" s="469">
        <v>3</v>
      </c>
      <c r="AV20" s="469">
        <v>5</v>
      </c>
      <c r="AW20" s="469" t="s">
        <v>513</v>
      </c>
      <c r="AX20" s="469" t="s">
        <v>513</v>
      </c>
      <c r="AY20" s="469">
        <v>2</v>
      </c>
      <c r="AZ20" s="469">
        <v>1</v>
      </c>
      <c r="BA20" s="469" t="s">
        <v>513</v>
      </c>
      <c r="BB20" s="469">
        <v>9</v>
      </c>
      <c r="BC20" s="469">
        <v>42</v>
      </c>
      <c r="BD20" s="469" t="s">
        <v>513</v>
      </c>
      <c r="BE20" s="469">
        <v>6</v>
      </c>
      <c r="BF20" s="469">
        <v>2</v>
      </c>
      <c r="BG20" s="469" t="s">
        <v>513</v>
      </c>
      <c r="BH20" s="469" t="s">
        <v>513</v>
      </c>
      <c r="BI20" s="469" t="s">
        <v>513</v>
      </c>
      <c r="BJ20" s="469">
        <v>1</v>
      </c>
      <c r="BK20" s="469" t="s">
        <v>513</v>
      </c>
      <c r="BL20" s="468">
        <v>28</v>
      </c>
      <c r="BM20" s="468">
        <v>132</v>
      </c>
      <c r="BN20" s="468" t="s">
        <v>513</v>
      </c>
      <c r="BO20" s="468">
        <v>1</v>
      </c>
      <c r="BP20" s="468" t="s">
        <v>513</v>
      </c>
      <c r="BQ20" s="468">
        <v>1</v>
      </c>
      <c r="BR20" s="468">
        <v>3</v>
      </c>
      <c r="BS20" s="468">
        <v>1</v>
      </c>
      <c r="BT20" s="468" t="s">
        <v>513</v>
      </c>
      <c r="BU20" s="468">
        <v>1</v>
      </c>
      <c r="BV20" s="468">
        <v>7</v>
      </c>
      <c r="BW20" s="468">
        <v>6</v>
      </c>
      <c r="BX20" s="468">
        <v>8</v>
      </c>
      <c r="BY20" s="468" t="s">
        <v>513</v>
      </c>
      <c r="BZ20" s="468">
        <v>1</v>
      </c>
      <c r="CA20" s="468">
        <v>30</v>
      </c>
      <c r="CB20" s="469" t="s">
        <v>513</v>
      </c>
      <c r="CC20" s="469">
        <v>1</v>
      </c>
      <c r="CD20" s="469" t="s">
        <v>513</v>
      </c>
      <c r="CE20" s="469" t="s">
        <v>513</v>
      </c>
      <c r="CF20" s="469" t="s">
        <v>513</v>
      </c>
      <c r="CG20" s="469" t="s">
        <v>513</v>
      </c>
      <c r="CH20" s="468">
        <v>30</v>
      </c>
      <c r="CI20" s="468">
        <v>51</v>
      </c>
      <c r="CJ20" s="469">
        <v>1</v>
      </c>
      <c r="CK20" s="469">
        <v>29</v>
      </c>
      <c r="CL20" s="469" t="s">
        <v>513</v>
      </c>
      <c r="CM20" s="469">
        <v>6</v>
      </c>
      <c r="CN20" s="469">
        <v>71</v>
      </c>
      <c r="CO20" s="469" t="s">
        <v>513</v>
      </c>
      <c r="CP20" s="469">
        <v>1</v>
      </c>
      <c r="CQ20" s="469">
        <v>2</v>
      </c>
      <c r="CR20" s="469">
        <v>3</v>
      </c>
      <c r="CS20" s="469">
        <v>17</v>
      </c>
      <c r="CT20" s="469">
        <v>112</v>
      </c>
      <c r="CU20" s="469" t="s">
        <v>513</v>
      </c>
      <c r="CV20" s="469">
        <v>16</v>
      </c>
      <c r="CW20" s="469">
        <v>1</v>
      </c>
      <c r="CX20" s="469">
        <v>16</v>
      </c>
      <c r="CY20" s="469">
        <v>44</v>
      </c>
      <c r="CZ20" s="469">
        <v>13</v>
      </c>
      <c r="DA20" s="469">
        <v>1</v>
      </c>
      <c r="DB20" s="469">
        <v>2</v>
      </c>
      <c r="DC20" s="483">
        <v>9</v>
      </c>
      <c r="DD20" s="483">
        <v>50</v>
      </c>
      <c r="DE20" s="482">
        <v>2</v>
      </c>
      <c r="DF20" s="482">
        <v>7</v>
      </c>
      <c r="DG20" s="482">
        <v>11</v>
      </c>
      <c r="DH20" s="482">
        <v>72</v>
      </c>
      <c r="DI20" s="481">
        <v>8</v>
      </c>
      <c r="DJ20" s="481" t="s">
        <v>513</v>
      </c>
      <c r="DK20" s="481">
        <v>3</v>
      </c>
      <c r="DL20" s="481" t="s">
        <v>513</v>
      </c>
      <c r="DM20" s="481" t="s">
        <v>513</v>
      </c>
      <c r="DN20" s="481" t="s">
        <v>513</v>
      </c>
      <c r="DO20" s="481" t="s">
        <v>513</v>
      </c>
      <c r="DP20" s="469">
        <v>6</v>
      </c>
      <c r="DQ20" s="469">
        <v>50</v>
      </c>
      <c r="DR20" s="469" t="s">
        <v>513</v>
      </c>
      <c r="DS20" s="469" t="s">
        <v>513</v>
      </c>
      <c r="DT20" s="469" t="s">
        <v>513</v>
      </c>
      <c r="DU20" s="469">
        <v>1</v>
      </c>
      <c r="DV20" s="469">
        <v>3</v>
      </c>
      <c r="DW20" s="469" t="s">
        <v>513</v>
      </c>
      <c r="DX20" s="469">
        <v>2</v>
      </c>
      <c r="DY20" s="469" t="s">
        <v>513</v>
      </c>
      <c r="DZ20" s="469" t="s">
        <v>513</v>
      </c>
      <c r="EA20" s="469" t="s">
        <v>513</v>
      </c>
      <c r="EB20" s="469" t="s">
        <v>513</v>
      </c>
      <c r="EC20" s="469" t="s">
        <v>513</v>
      </c>
    </row>
    <row r="21" spans="1:133" ht="16.5" customHeight="1">
      <c r="A21" s="470" t="s">
        <v>1635</v>
      </c>
      <c r="B21" s="154">
        <v>178</v>
      </c>
      <c r="C21" s="468">
        <v>2358</v>
      </c>
      <c r="D21" s="469" t="s">
        <v>513</v>
      </c>
      <c r="E21" s="469" t="s">
        <v>513</v>
      </c>
      <c r="F21" s="469" t="s">
        <v>513</v>
      </c>
      <c r="G21" s="469" t="s">
        <v>513</v>
      </c>
      <c r="H21" s="469" t="s">
        <v>513</v>
      </c>
      <c r="I21" s="469" t="s">
        <v>513</v>
      </c>
      <c r="J21" s="469">
        <v>18</v>
      </c>
      <c r="K21" s="469">
        <v>463</v>
      </c>
      <c r="L21" s="469">
        <v>1</v>
      </c>
      <c r="M21" s="469">
        <v>5</v>
      </c>
      <c r="N21" s="469">
        <v>12</v>
      </c>
      <c r="O21" s="468">
        <v>11</v>
      </c>
      <c r="P21" s="468">
        <v>123</v>
      </c>
      <c r="Q21" s="469" t="s">
        <v>513</v>
      </c>
      <c r="R21" s="469" t="s">
        <v>513</v>
      </c>
      <c r="S21" s="469">
        <v>1</v>
      </c>
      <c r="T21" s="469" t="s">
        <v>513</v>
      </c>
      <c r="U21" s="469" t="s">
        <v>513</v>
      </c>
      <c r="V21" s="469">
        <v>1</v>
      </c>
      <c r="W21" s="469">
        <v>5</v>
      </c>
      <c r="X21" s="469">
        <v>1</v>
      </c>
      <c r="Y21" s="469" t="s">
        <v>513</v>
      </c>
      <c r="Z21" s="469" t="s">
        <v>513</v>
      </c>
      <c r="AA21" s="469" t="s">
        <v>513</v>
      </c>
      <c r="AB21" s="469" t="s">
        <v>513</v>
      </c>
      <c r="AC21" s="469" t="s">
        <v>513</v>
      </c>
      <c r="AD21" s="469" t="s">
        <v>513</v>
      </c>
      <c r="AE21" s="469" t="s">
        <v>513</v>
      </c>
      <c r="AF21" s="469" t="s">
        <v>513</v>
      </c>
      <c r="AG21" s="469" t="s">
        <v>513</v>
      </c>
      <c r="AH21" s="469" t="s">
        <v>513</v>
      </c>
      <c r="AI21" s="469" t="s">
        <v>513</v>
      </c>
      <c r="AJ21" s="469" t="s">
        <v>513</v>
      </c>
      <c r="AK21" s="469" t="s">
        <v>513</v>
      </c>
      <c r="AL21" s="469" t="s">
        <v>513</v>
      </c>
      <c r="AM21" s="469">
        <v>2</v>
      </c>
      <c r="AN21" s="469">
        <v>1</v>
      </c>
      <c r="AO21" s="468" t="s">
        <v>513</v>
      </c>
      <c r="AP21" s="468" t="s">
        <v>513</v>
      </c>
      <c r="AQ21" s="469" t="s">
        <v>513</v>
      </c>
      <c r="AR21" s="469" t="s">
        <v>513</v>
      </c>
      <c r="AS21" s="469" t="s">
        <v>513</v>
      </c>
      <c r="AT21" s="469" t="s">
        <v>513</v>
      </c>
      <c r="AU21" s="469">
        <v>8</v>
      </c>
      <c r="AV21" s="469">
        <v>17</v>
      </c>
      <c r="AW21" s="469" t="s">
        <v>513</v>
      </c>
      <c r="AX21" s="469" t="s">
        <v>513</v>
      </c>
      <c r="AY21" s="469">
        <v>2</v>
      </c>
      <c r="AZ21" s="469">
        <v>1</v>
      </c>
      <c r="BA21" s="469">
        <v>5</v>
      </c>
      <c r="BB21" s="469">
        <v>9</v>
      </c>
      <c r="BC21" s="469">
        <v>338</v>
      </c>
      <c r="BD21" s="469">
        <v>5</v>
      </c>
      <c r="BE21" s="469">
        <v>1</v>
      </c>
      <c r="BF21" s="469">
        <v>1</v>
      </c>
      <c r="BG21" s="469" t="s">
        <v>513</v>
      </c>
      <c r="BH21" s="469" t="s">
        <v>513</v>
      </c>
      <c r="BI21" s="469" t="s">
        <v>513</v>
      </c>
      <c r="BJ21" s="469">
        <v>2</v>
      </c>
      <c r="BK21" s="469" t="s">
        <v>513</v>
      </c>
      <c r="BL21" s="468">
        <v>33</v>
      </c>
      <c r="BM21" s="468">
        <v>196</v>
      </c>
      <c r="BN21" s="468" t="s">
        <v>513</v>
      </c>
      <c r="BO21" s="468" t="s">
        <v>513</v>
      </c>
      <c r="BP21" s="468">
        <v>5</v>
      </c>
      <c r="BQ21" s="468">
        <v>2</v>
      </c>
      <c r="BR21" s="468">
        <v>3</v>
      </c>
      <c r="BS21" s="468">
        <v>4</v>
      </c>
      <c r="BT21" s="468" t="s">
        <v>513</v>
      </c>
      <c r="BU21" s="468">
        <v>3</v>
      </c>
      <c r="BV21" s="468">
        <v>4</v>
      </c>
      <c r="BW21" s="468">
        <v>1</v>
      </c>
      <c r="BX21" s="468">
        <v>11</v>
      </c>
      <c r="BY21" s="468" t="s">
        <v>513</v>
      </c>
      <c r="BZ21" s="468">
        <v>3</v>
      </c>
      <c r="CA21" s="468">
        <v>56</v>
      </c>
      <c r="CB21" s="469" t="s">
        <v>513</v>
      </c>
      <c r="CC21" s="469" t="s">
        <v>513</v>
      </c>
      <c r="CD21" s="469" t="s">
        <v>513</v>
      </c>
      <c r="CE21" s="469">
        <v>1</v>
      </c>
      <c r="CF21" s="469" t="s">
        <v>513</v>
      </c>
      <c r="CG21" s="469">
        <v>2</v>
      </c>
      <c r="CH21" s="468">
        <v>47</v>
      </c>
      <c r="CI21" s="468">
        <v>119</v>
      </c>
      <c r="CJ21" s="469" t="s">
        <v>513</v>
      </c>
      <c r="CK21" s="469">
        <v>45</v>
      </c>
      <c r="CL21" s="469">
        <v>2</v>
      </c>
      <c r="CM21" s="469">
        <v>9</v>
      </c>
      <c r="CN21" s="469">
        <v>31</v>
      </c>
      <c r="CO21" s="469">
        <v>1</v>
      </c>
      <c r="CP21" s="469">
        <v>4</v>
      </c>
      <c r="CQ21" s="469" t="s">
        <v>513</v>
      </c>
      <c r="CR21" s="469">
        <v>4</v>
      </c>
      <c r="CS21" s="469">
        <v>10</v>
      </c>
      <c r="CT21" s="469">
        <v>60</v>
      </c>
      <c r="CU21" s="469" t="s">
        <v>513</v>
      </c>
      <c r="CV21" s="469">
        <v>8</v>
      </c>
      <c r="CW21" s="469">
        <v>2</v>
      </c>
      <c r="CX21" s="469">
        <v>2</v>
      </c>
      <c r="CY21" s="469">
        <v>4</v>
      </c>
      <c r="CZ21" s="469">
        <v>1</v>
      </c>
      <c r="DA21" s="469" t="s">
        <v>513</v>
      </c>
      <c r="DB21" s="469">
        <v>1</v>
      </c>
      <c r="DC21" s="483">
        <v>7</v>
      </c>
      <c r="DD21" s="483">
        <v>129</v>
      </c>
      <c r="DE21" s="482">
        <v>1</v>
      </c>
      <c r="DF21" s="482">
        <v>6</v>
      </c>
      <c r="DG21" s="482">
        <v>9</v>
      </c>
      <c r="DH21" s="482">
        <v>750</v>
      </c>
      <c r="DI21" s="481">
        <v>7</v>
      </c>
      <c r="DJ21" s="481" t="s">
        <v>513</v>
      </c>
      <c r="DK21" s="481">
        <v>2</v>
      </c>
      <c r="DL21" s="481" t="s">
        <v>513</v>
      </c>
      <c r="DM21" s="481" t="s">
        <v>513</v>
      </c>
      <c r="DN21" s="481" t="s">
        <v>513</v>
      </c>
      <c r="DO21" s="481" t="s">
        <v>513</v>
      </c>
      <c r="DP21" s="469">
        <v>12</v>
      </c>
      <c r="DQ21" s="469">
        <v>72</v>
      </c>
      <c r="DR21" s="469" t="s">
        <v>513</v>
      </c>
      <c r="DS21" s="469">
        <v>1</v>
      </c>
      <c r="DT21" s="469">
        <v>1</v>
      </c>
      <c r="DU21" s="469" t="s">
        <v>513</v>
      </c>
      <c r="DV21" s="469">
        <v>8</v>
      </c>
      <c r="DW21" s="469">
        <v>1</v>
      </c>
      <c r="DX21" s="469">
        <v>1</v>
      </c>
      <c r="DY21" s="469" t="s">
        <v>513</v>
      </c>
      <c r="DZ21" s="469" t="s">
        <v>513</v>
      </c>
      <c r="EA21" s="469" t="s">
        <v>513</v>
      </c>
      <c r="EB21" s="469" t="s">
        <v>513</v>
      </c>
      <c r="EC21" s="469" t="s">
        <v>513</v>
      </c>
    </row>
    <row r="22" spans="1:133" ht="16.5" customHeight="1">
      <c r="A22" s="470" t="s">
        <v>1634</v>
      </c>
      <c r="B22" s="154">
        <v>42</v>
      </c>
      <c r="C22" s="468">
        <v>316</v>
      </c>
      <c r="D22" s="469" t="s">
        <v>513</v>
      </c>
      <c r="E22" s="469" t="s">
        <v>513</v>
      </c>
      <c r="F22" s="469" t="s">
        <v>513</v>
      </c>
      <c r="G22" s="469" t="s">
        <v>513</v>
      </c>
      <c r="H22" s="469" t="s">
        <v>513</v>
      </c>
      <c r="I22" s="469" t="s">
        <v>513</v>
      </c>
      <c r="J22" s="469">
        <v>5</v>
      </c>
      <c r="K22" s="469">
        <v>15</v>
      </c>
      <c r="L22" s="469">
        <v>1</v>
      </c>
      <c r="M22" s="469">
        <v>2</v>
      </c>
      <c r="N22" s="469">
        <v>2</v>
      </c>
      <c r="O22" s="468">
        <v>2</v>
      </c>
      <c r="P22" s="468">
        <v>13</v>
      </c>
      <c r="Q22" s="469" t="s">
        <v>513</v>
      </c>
      <c r="R22" s="469">
        <v>1</v>
      </c>
      <c r="S22" s="469" t="s">
        <v>513</v>
      </c>
      <c r="T22" s="469" t="s">
        <v>513</v>
      </c>
      <c r="U22" s="469" t="s">
        <v>513</v>
      </c>
      <c r="V22" s="469" t="s">
        <v>513</v>
      </c>
      <c r="W22" s="469">
        <v>1</v>
      </c>
      <c r="X22" s="469" t="s">
        <v>513</v>
      </c>
      <c r="Y22" s="469" t="s">
        <v>513</v>
      </c>
      <c r="Z22" s="469" t="s">
        <v>513</v>
      </c>
      <c r="AA22" s="469" t="s">
        <v>513</v>
      </c>
      <c r="AB22" s="469" t="s">
        <v>513</v>
      </c>
      <c r="AC22" s="469" t="s">
        <v>513</v>
      </c>
      <c r="AD22" s="469" t="s">
        <v>513</v>
      </c>
      <c r="AE22" s="469" t="s">
        <v>513</v>
      </c>
      <c r="AF22" s="469" t="s">
        <v>513</v>
      </c>
      <c r="AG22" s="469" t="s">
        <v>513</v>
      </c>
      <c r="AH22" s="469" t="s">
        <v>513</v>
      </c>
      <c r="AI22" s="469" t="s">
        <v>513</v>
      </c>
      <c r="AJ22" s="469" t="s">
        <v>513</v>
      </c>
      <c r="AK22" s="469" t="s">
        <v>513</v>
      </c>
      <c r="AL22" s="469" t="s">
        <v>513</v>
      </c>
      <c r="AM22" s="469" t="s">
        <v>513</v>
      </c>
      <c r="AN22" s="469" t="s">
        <v>513</v>
      </c>
      <c r="AO22" s="468" t="s">
        <v>513</v>
      </c>
      <c r="AP22" s="468" t="s">
        <v>513</v>
      </c>
      <c r="AQ22" s="469" t="s">
        <v>513</v>
      </c>
      <c r="AR22" s="469" t="s">
        <v>513</v>
      </c>
      <c r="AS22" s="469" t="s">
        <v>513</v>
      </c>
      <c r="AT22" s="469" t="s">
        <v>513</v>
      </c>
      <c r="AU22" s="469">
        <v>4</v>
      </c>
      <c r="AV22" s="469">
        <v>146</v>
      </c>
      <c r="AW22" s="469" t="s">
        <v>513</v>
      </c>
      <c r="AX22" s="469" t="s">
        <v>513</v>
      </c>
      <c r="AY22" s="469">
        <v>3</v>
      </c>
      <c r="AZ22" s="469" t="s">
        <v>513</v>
      </c>
      <c r="BA22" s="469">
        <v>1</v>
      </c>
      <c r="BB22" s="469">
        <v>5</v>
      </c>
      <c r="BC22" s="469">
        <v>8</v>
      </c>
      <c r="BD22" s="469" t="s">
        <v>513</v>
      </c>
      <c r="BE22" s="469">
        <v>5</v>
      </c>
      <c r="BF22" s="469" t="s">
        <v>513</v>
      </c>
      <c r="BG22" s="469" t="s">
        <v>513</v>
      </c>
      <c r="BH22" s="469" t="s">
        <v>513</v>
      </c>
      <c r="BI22" s="469" t="s">
        <v>513</v>
      </c>
      <c r="BJ22" s="469" t="s">
        <v>513</v>
      </c>
      <c r="BK22" s="469" t="s">
        <v>513</v>
      </c>
      <c r="BL22" s="468">
        <v>3</v>
      </c>
      <c r="BM22" s="468">
        <v>52</v>
      </c>
      <c r="BN22" s="468" t="s">
        <v>513</v>
      </c>
      <c r="BO22" s="468" t="s">
        <v>513</v>
      </c>
      <c r="BP22" s="468" t="s">
        <v>513</v>
      </c>
      <c r="BQ22" s="468" t="s">
        <v>513</v>
      </c>
      <c r="BR22" s="468">
        <v>1</v>
      </c>
      <c r="BS22" s="468" t="s">
        <v>513</v>
      </c>
      <c r="BT22" s="468" t="s">
        <v>513</v>
      </c>
      <c r="BU22" s="468">
        <v>2</v>
      </c>
      <c r="BV22" s="468" t="s">
        <v>513</v>
      </c>
      <c r="BW22" s="468" t="s">
        <v>513</v>
      </c>
      <c r="BX22" s="468" t="s">
        <v>513</v>
      </c>
      <c r="BY22" s="468" t="s">
        <v>513</v>
      </c>
      <c r="BZ22" s="468" t="s">
        <v>513</v>
      </c>
      <c r="CA22" s="468" t="s">
        <v>513</v>
      </c>
      <c r="CB22" s="469" t="s">
        <v>513</v>
      </c>
      <c r="CC22" s="469" t="s">
        <v>513</v>
      </c>
      <c r="CD22" s="469" t="s">
        <v>513</v>
      </c>
      <c r="CE22" s="469" t="s">
        <v>513</v>
      </c>
      <c r="CF22" s="469" t="s">
        <v>513</v>
      </c>
      <c r="CG22" s="469" t="s">
        <v>513</v>
      </c>
      <c r="CH22" s="468">
        <v>4</v>
      </c>
      <c r="CI22" s="468">
        <v>5</v>
      </c>
      <c r="CJ22" s="469" t="s">
        <v>513</v>
      </c>
      <c r="CK22" s="469">
        <v>4</v>
      </c>
      <c r="CL22" s="469" t="s">
        <v>513</v>
      </c>
      <c r="CM22" s="469">
        <v>1</v>
      </c>
      <c r="CN22" s="469">
        <v>2</v>
      </c>
      <c r="CO22" s="469" t="s">
        <v>513</v>
      </c>
      <c r="CP22" s="469" t="s">
        <v>513</v>
      </c>
      <c r="CQ22" s="469" t="s">
        <v>513</v>
      </c>
      <c r="CR22" s="469">
        <v>1</v>
      </c>
      <c r="CS22" s="469">
        <v>4</v>
      </c>
      <c r="CT22" s="469">
        <v>12</v>
      </c>
      <c r="CU22" s="469">
        <v>2</v>
      </c>
      <c r="CV22" s="469">
        <v>2</v>
      </c>
      <c r="CW22" s="469" t="s">
        <v>513</v>
      </c>
      <c r="CX22" s="469">
        <v>7</v>
      </c>
      <c r="CY22" s="469">
        <v>45</v>
      </c>
      <c r="CZ22" s="469">
        <v>4</v>
      </c>
      <c r="DA22" s="469" t="s">
        <v>513</v>
      </c>
      <c r="DB22" s="469">
        <v>3</v>
      </c>
      <c r="DC22" s="483">
        <v>3</v>
      </c>
      <c r="DD22" s="483">
        <v>11</v>
      </c>
      <c r="DE22" s="482" t="s">
        <v>513</v>
      </c>
      <c r="DF22" s="482">
        <v>3</v>
      </c>
      <c r="DG22" s="482">
        <v>2</v>
      </c>
      <c r="DH22" s="482">
        <v>4</v>
      </c>
      <c r="DI22" s="481">
        <v>2</v>
      </c>
      <c r="DJ22" s="481" t="s">
        <v>513</v>
      </c>
      <c r="DK22" s="481" t="s">
        <v>513</v>
      </c>
      <c r="DL22" s="481" t="s">
        <v>513</v>
      </c>
      <c r="DM22" s="481" t="s">
        <v>513</v>
      </c>
      <c r="DN22" s="481" t="s">
        <v>513</v>
      </c>
      <c r="DO22" s="481" t="s">
        <v>513</v>
      </c>
      <c r="DP22" s="469">
        <v>2</v>
      </c>
      <c r="DQ22" s="469">
        <v>3</v>
      </c>
      <c r="DR22" s="469" t="s">
        <v>513</v>
      </c>
      <c r="DS22" s="469" t="s">
        <v>513</v>
      </c>
      <c r="DT22" s="469" t="s">
        <v>513</v>
      </c>
      <c r="DU22" s="469" t="s">
        <v>513</v>
      </c>
      <c r="DV22" s="469">
        <v>1</v>
      </c>
      <c r="DW22" s="469">
        <v>1</v>
      </c>
      <c r="DX22" s="469" t="s">
        <v>513</v>
      </c>
      <c r="DY22" s="469" t="s">
        <v>513</v>
      </c>
      <c r="DZ22" s="469" t="s">
        <v>513</v>
      </c>
      <c r="EA22" s="469" t="s">
        <v>513</v>
      </c>
      <c r="EB22" s="469" t="s">
        <v>513</v>
      </c>
      <c r="EC22" s="469" t="s">
        <v>513</v>
      </c>
    </row>
    <row r="23" spans="1:133" ht="16.5" customHeight="1">
      <c r="A23" s="476" t="s">
        <v>1633</v>
      </c>
      <c r="B23" s="475">
        <v>1535</v>
      </c>
      <c r="C23" s="471">
        <v>21064</v>
      </c>
      <c r="D23" s="472">
        <v>3</v>
      </c>
      <c r="E23" s="472">
        <v>13</v>
      </c>
      <c r="F23" s="472" t="s">
        <v>513</v>
      </c>
      <c r="G23" s="472" t="s">
        <v>513</v>
      </c>
      <c r="H23" s="472" t="s">
        <v>513</v>
      </c>
      <c r="I23" s="472" t="s">
        <v>513</v>
      </c>
      <c r="J23" s="472">
        <v>118</v>
      </c>
      <c r="K23" s="472">
        <v>2293</v>
      </c>
      <c r="L23" s="472">
        <v>38</v>
      </c>
      <c r="M23" s="472">
        <v>47</v>
      </c>
      <c r="N23" s="472">
        <v>33</v>
      </c>
      <c r="O23" s="471">
        <v>72</v>
      </c>
      <c r="P23" s="471">
        <v>767</v>
      </c>
      <c r="Q23" s="472">
        <v>5</v>
      </c>
      <c r="R23" s="472">
        <v>1</v>
      </c>
      <c r="S23" s="472">
        <v>7</v>
      </c>
      <c r="T23" s="472">
        <v>2</v>
      </c>
      <c r="U23" s="472">
        <v>2</v>
      </c>
      <c r="V23" s="472">
        <v>1</v>
      </c>
      <c r="W23" s="472">
        <v>12</v>
      </c>
      <c r="X23" s="472">
        <v>6</v>
      </c>
      <c r="Y23" s="472" t="s">
        <v>513</v>
      </c>
      <c r="Z23" s="472">
        <v>2</v>
      </c>
      <c r="AA23" s="472" t="s">
        <v>513</v>
      </c>
      <c r="AB23" s="472" t="s">
        <v>513</v>
      </c>
      <c r="AC23" s="472">
        <v>3</v>
      </c>
      <c r="AD23" s="472" t="s">
        <v>513</v>
      </c>
      <c r="AE23" s="472">
        <v>1</v>
      </c>
      <c r="AF23" s="472">
        <v>3</v>
      </c>
      <c r="AG23" s="472" t="s">
        <v>513</v>
      </c>
      <c r="AH23" s="472">
        <v>4</v>
      </c>
      <c r="AI23" s="472">
        <v>9</v>
      </c>
      <c r="AJ23" s="472">
        <v>1</v>
      </c>
      <c r="AK23" s="472">
        <v>4</v>
      </c>
      <c r="AL23" s="472">
        <v>2</v>
      </c>
      <c r="AM23" s="472">
        <v>1</v>
      </c>
      <c r="AN23" s="472">
        <v>6</v>
      </c>
      <c r="AO23" s="471" t="s">
        <v>513</v>
      </c>
      <c r="AP23" s="471" t="s">
        <v>513</v>
      </c>
      <c r="AQ23" s="472" t="s">
        <v>513</v>
      </c>
      <c r="AR23" s="472" t="s">
        <v>513</v>
      </c>
      <c r="AS23" s="472" t="s">
        <v>513</v>
      </c>
      <c r="AT23" s="472" t="s">
        <v>513</v>
      </c>
      <c r="AU23" s="472">
        <v>98</v>
      </c>
      <c r="AV23" s="472">
        <v>3903</v>
      </c>
      <c r="AW23" s="472">
        <v>1</v>
      </c>
      <c r="AX23" s="472">
        <v>1</v>
      </c>
      <c r="AY23" s="472">
        <v>65</v>
      </c>
      <c r="AZ23" s="472">
        <v>10</v>
      </c>
      <c r="BA23" s="472">
        <v>21</v>
      </c>
      <c r="BB23" s="472">
        <v>28</v>
      </c>
      <c r="BC23" s="472">
        <v>244</v>
      </c>
      <c r="BD23" s="472" t="s">
        <v>513</v>
      </c>
      <c r="BE23" s="472">
        <v>12</v>
      </c>
      <c r="BF23" s="472">
        <v>11</v>
      </c>
      <c r="BG23" s="472" t="s">
        <v>513</v>
      </c>
      <c r="BH23" s="472" t="s">
        <v>513</v>
      </c>
      <c r="BI23" s="472">
        <v>2</v>
      </c>
      <c r="BJ23" s="472">
        <v>3</v>
      </c>
      <c r="BK23" s="472" t="s">
        <v>513</v>
      </c>
      <c r="BL23" s="471">
        <v>308</v>
      </c>
      <c r="BM23" s="471">
        <v>4500</v>
      </c>
      <c r="BN23" s="471">
        <v>1</v>
      </c>
      <c r="BO23" s="471">
        <v>7</v>
      </c>
      <c r="BP23" s="471">
        <v>15</v>
      </c>
      <c r="BQ23" s="471">
        <v>12</v>
      </c>
      <c r="BR23" s="471">
        <v>39</v>
      </c>
      <c r="BS23" s="471">
        <v>42</v>
      </c>
      <c r="BT23" s="471" t="s">
        <v>513</v>
      </c>
      <c r="BU23" s="471">
        <v>21</v>
      </c>
      <c r="BV23" s="471">
        <v>63</v>
      </c>
      <c r="BW23" s="471">
        <v>19</v>
      </c>
      <c r="BX23" s="471">
        <v>82</v>
      </c>
      <c r="BY23" s="471">
        <v>7</v>
      </c>
      <c r="BZ23" s="471">
        <v>33</v>
      </c>
      <c r="CA23" s="471">
        <v>2677</v>
      </c>
      <c r="CB23" s="472">
        <v>3</v>
      </c>
      <c r="CC23" s="472">
        <v>2</v>
      </c>
      <c r="CD23" s="472">
        <v>5</v>
      </c>
      <c r="CE23" s="472">
        <v>1</v>
      </c>
      <c r="CF23" s="472">
        <v>2</v>
      </c>
      <c r="CG23" s="472">
        <v>20</v>
      </c>
      <c r="CH23" s="471">
        <v>224</v>
      </c>
      <c r="CI23" s="471">
        <v>698</v>
      </c>
      <c r="CJ23" s="472">
        <v>42</v>
      </c>
      <c r="CK23" s="472">
        <v>171</v>
      </c>
      <c r="CL23" s="472">
        <v>11</v>
      </c>
      <c r="CM23" s="472">
        <v>126</v>
      </c>
      <c r="CN23" s="472">
        <v>1095</v>
      </c>
      <c r="CO23" s="472">
        <v>3</v>
      </c>
      <c r="CP23" s="472">
        <v>69</v>
      </c>
      <c r="CQ23" s="472">
        <v>3</v>
      </c>
      <c r="CR23" s="472">
        <v>51</v>
      </c>
      <c r="CS23" s="472">
        <v>191</v>
      </c>
      <c r="CT23" s="472">
        <v>1346</v>
      </c>
      <c r="CU23" s="472">
        <v>3</v>
      </c>
      <c r="CV23" s="472">
        <v>175</v>
      </c>
      <c r="CW23" s="472">
        <v>13</v>
      </c>
      <c r="CX23" s="472">
        <v>120</v>
      </c>
      <c r="CY23" s="472">
        <v>693</v>
      </c>
      <c r="CZ23" s="472">
        <v>87</v>
      </c>
      <c r="DA23" s="472">
        <v>16</v>
      </c>
      <c r="DB23" s="472">
        <v>17</v>
      </c>
      <c r="DC23" s="486">
        <v>38</v>
      </c>
      <c r="DD23" s="486">
        <v>537</v>
      </c>
      <c r="DE23" s="485">
        <v>9</v>
      </c>
      <c r="DF23" s="485">
        <v>29</v>
      </c>
      <c r="DG23" s="485">
        <v>98</v>
      </c>
      <c r="DH23" s="485">
        <v>975</v>
      </c>
      <c r="DI23" s="484">
        <v>79</v>
      </c>
      <c r="DJ23" s="484" t="s">
        <v>513</v>
      </c>
      <c r="DK23" s="484">
        <v>19</v>
      </c>
      <c r="DL23" s="484">
        <v>4</v>
      </c>
      <c r="DM23" s="484">
        <v>36</v>
      </c>
      <c r="DN23" s="484">
        <v>4</v>
      </c>
      <c r="DO23" s="484" t="s">
        <v>513</v>
      </c>
      <c r="DP23" s="472">
        <v>73</v>
      </c>
      <c r="DQ23" s="472">
        <v>1280</v>
      </c>
      <c r="DR23" s="472">
        <v>1</v>
      </c>
      <c r="DS23" s="472">
        <v>3</v>
      </c>
      <c r="DT23" s="472">
        <v>11</v>
      </c>
      <c r="DU23" s="472">
        <v>5</v>
      </c>
      <c r="DV23" s="472">
        <v>33</v>
      </c>
      <c r="DW23" s="472">
        <v>13</v>
      </c>
      <c r="DX23" s="472">
        <v>7</v>
      </c>
      <c r="DY23" s="472" t="s">
        <v>513</v>
      </c>
      <c r="DZ23" s="472">
        <v>1</v>
      </c>
      <c r="EA23" s="472">
        <v>7</v>
      </c>
      <c r="EB23" s="472" t="s">
        <v>513</v>
      </c>
      <c r="EC23" s="472">
        <v>1</v>
      </c>
    </row>
    <row r="24" spans="1:133" ht="16.5" customHeight="1">
      <c r="A24" s="470" t="s">
        <v>1632</v>
      </c>
      <c r="B24" s="154">
        <v>209</v>
      </c>
      <c r="C24" s="468">
        <v>4017</v>
      </c>
      <c r="D24" s="469" t="s">
        <v>513</v>
      </c>
      <c r="E24" s="469" t="s">
        <v>513</v>
      </c>
      <c r="F24" s="469" t="s">
        <v>513</v>
      </c>
      <c r="G24" s="469" t="s">
        <v>513</v>
      </c>
      <c r="H24" s="469" t="s">
        <v>513</v>
      </c>
      <c r="I24" s="469" t="s">
        <v>513</v>
      </c>
      <c r="J24" s="469">
        <v>19</v>
      </c>
      <c r="K24" s="469">
        <v>460</v>
      </c>
      <c r="L24" s="469">
        <v>6</v>
      </c>
      <c r="M24" s="469">
        <v>5</v>
      </c>
      <c r="N24" s="469">
        <v>8</v>
      </c>
      <c r="O24" s="468">
        <v>15</v>
      </c>
      <c r="P24" s="468">
        <v>353</v>
      </c>
      <c r="Q24" s="469">
        <v>1</v>
      </c>
      <c r="R24" s="469" t="s">
        <v>513</v>
      </c>
      <c r="S24" s="469">
        <v>1</v>
      </c>
      <c r="T24" s="469">
        <v>1</v>
      </c>
      <c r="U24" s="469" t="s">
        <v>513</v>
      </c>
      <c r="V24" s="469" t="s">
        <v>513</v>
      </c>
      <c r="W24" s="469">
        <v>1</v>
      </c>
      <c r="X24" s="469">
        <v>2</v>
      </c>
      <c r="Y24" s="469" t="s">
        <v>513</v>
      </c>
      <c r="Z24" s="469">
        <v>1</v>
      </c>
      <c r="AA24" s="469" t="s">
        <v>513</v>
      </c>
      <c r="AB24" s="469" t="s">
        <v>513</v>
      </c>
      <c r="AC24" s="469">
        <v>1</v>
      </c>
      <c r="AD24" s="469" t="s">
        <v>513</v>
      </c>
      <c r="AE24" s="469" t="s">
        <v>513</v>
      </c>
      <c r="AF24" s="469">
        <v>2</v>
      </c>
      <c r="AG24" s="469" t="s">
        <v>513</v>
      </c>
      <c r="AH24" s="469">
        <v>1</v>
      </c>
      <c r="AI24" s="469">
        <v>1</v>
      </c>
      <c r="AJ24" s="469" t="s">
        <v>513</v>
      </c>
      <c r="AK24" s="469" t="s">
        <v>513</v>
      </c>
      <c r="AL24" s="469">
        <v>1</v>
      </c>
      <c r="AM24" s="469" t="s">
        <v>513</v>
      </c>
      <c r="AN24" s="469">
        <v>2</v>
      </c>
      <c r="AO24" s="468" t="s">
        <v>513</v>
      </c>
      <c r="AP24" s="468" t="s">
        <v>513</v>
      </c>
      <c r="AQ24" s="469" t="s">
        <v>513</v>
      </c>
      <c r="AR24" s="469" t="s">
        <v>513</v>
      </c>
      <c r="AS24" s="469" t="s">
        <v>513</v>
      </c>
      <c r="AT24" s="469" t="s">
        <v>513</v>
      </c>
      <c r="AU24" s="469">
        <v>18</v>
      </c>
      <c r="AV24" s="469">
        <v>1093</v>
      </c>
      <c r="AW24" s="469">
        <v>1</v>
      </c>
      <c r="AX24" s="469" t="s">
        <v>513</v>
      </c>
      <c r="AY24" s="469">
        <v>15</v>
      </c>
      <c r="AZ24" s="469">
        <v>1</v>
      </c>
      <c r="BA24" s="469">
        <v>1</v>
      </c>
      <c r="BB24" s="469">
        <v>3</v>
      </c>
      <c r="BC24" s="469">
        <v>10</v>
      </c>
      <c r="BD24" s="469" t="s">
        <v>513</v>
      </c>
      <c r="BE24" s="469">
        <v>1</v>
      </c>
      <c r="BF24" s="469">
        <v>2</v>
      </c>
      <c r="BG24" s="469" t="s">
        <v>513</v>
      </c>
      <c r="BH24" s="469" t="s">
        <v>513</v>
      </c>
      <c r="BI24" s="469" t="s">
        <v>513</v>
      </c>
      <c r="BJ24" s="469" t="s">
        <v>513</v>
      </c>
      <c r="BK24" s="469" t="s">
        <v>513</v>
      </c>
      <c r="BL24" s="468">
        <v>48</v>
      </c>
      <c r="BM24" s="468">
        <v>998</v>
      </c>
      <c r="BN24" s="468" t="s">
        <v>513</v>
      </c>
      <c r="BO24" s="468">
        <v>1</v>
      </c>
      <c r="BP24" s="468">
        <v>4</v>
      </c>
      <c r="BQ24" s="468">
        <v>3</v>
      </c>
      <c r="BR24" s="468">
        <v>12</v>
      </c>
      <c r="BS24" s="468">
        <v>6</v>
      </c>
      <c r="BT24" s="468" t="s">
        <v>513</v>
      </c>
      <c r="BU24" s="468">
        <v>2</v>
      </c>
      <c r="BV24" s="468">
        <v>10</v>
      </c>
      <c r="BW24" s="468">
        <v>4</v>
      </c>
      <c r="BX24" s="468">
        <v>6</v>
      </c>
      <c r="BY24" s="468" t="s">
        <v>513</v>
      </c>
      <c r="BZ24" s="468">
        <v>11</v>
      </c>
      <c r="CA24" s="468">
        <v>414</v>
      </c>
      <c r="CB24" s="469" t="s">
        <v>513</v>
      </c>
      <c r="CC24" s="469" t="s">
        <v>513</v>
      </c>
      <c r="CD24" s="469">
        <v>2</v>
      </c>
      <c r="CE24" s="469">
        <v>1</v>
      </c>
      <c r="CF24" s="469" t="s">
        <v>513</v>
      </c>
      <c r="CG24" s="469">
        <v>8</v>
      </c>
      <c r="CH24" s="468">
        <v>31</v>
      </c>
      <c r="CI24" s="468">
        <v>131</v>
      </c>
      <c r="CJ24" s="469">
        <v>3</v>
      </c>
      <c r="CK24" s="469">
        <v>27</v>
      </c>
      <c r="CL24" s="469">
        <v>1</v>
      </c>
      <c r="CM24" s="469">
        <v>17</v>
      </c>
      <c r="CN24" s="469">
        <v>120</v>
      </c>
      <c r="CO24" s="469" t="s">
        <v>513</v>
      </c>
      <c r="CP24" s="469">
        <v>9</v>
      </c>
      <c r="CQ24" s="469">
        <v>1</v>
      </c>
      <c r="CR24" s="469">
        <v>7</v>
      </c>
      <c r="CS24" s="469">
        <v>21</v>
      </c>
      <c r="CT24" s="469">
        <v>271</v>
      </c>
      <c r="CU24" s="469" t="s">
        <v>513</v>
      </c>
      <c r="CV24" s="469">
        <v>21</v>
      </c>
      <c r="CW24" s="469" t="s">
        <v>513</v>
      </c>
      <c r="CX24" s="469">
        <v>12</v>
      </c>
      <c r="CY24" s="469">
        <v>74</v>
      </c>
      <c r="CZ24" s="469">
        <v>8</v>
      </c>
      <c r="DA24" s="469">
        <v>3</v>
      </c>
      <c r="DB24" s="469">
        <v>1</v>
      </c>
      <c r="DC24" s="483">
        <v>1</v>
      </c>
      <c r="DD24" s="483">
        <v>1</v>
      </c>
      <c r="DE24" s="482" t="s">
        <v>513</v>
      </c>
      <c r="DF24" s="482">
        <v>1</v>
      </c>
      <c r="DG24" s="482">
        <v>7</v>
      </c>
      <c r="DH24" s="482">
        <v>37</v>
      </c>
      <c r="DI24" s="481">
        <v>6</v>
      </c>
      <c r="DJ24" s="481" t="s">
        <v>513</v>
      </c>
      <c r="DK24" s="481">
        <v>1</v>
      </c>
      <c r="DL24" s="481">
        <v>1</v>
      </c>
      <c r="DM24" s="481">
        <v>12</v>
      </c>
      <c r="DN24" s="481">
        <v>1</v>
      </c>
      <c r="DO24" s="481" t="s">
        <v>513</v>
      </c>
      <c r="DP24" s="469">
        <v>5</v>
      </c>
      <c r="DQ24" s="469">
        <v>43</v>
      </c>
      <c r="DR24" s="469" t="s">
        <v>513</v>
      </c>
      <c r="DS24" s="469" t="s">
        <v>513</v>
      </c>
      <c r="DT24" s="469">
        <v>1</v>
      </c>
      <c r="DU24" s="469">
        <v>2</v>
      </c>
      <c r="DV24" s="469">
        <v>2</v>
      </c>
      <c r="DW24" s="469" t="s">
        <v>513</v>
      </c>
      <c r="DX24" s="469" t="s">
        <v>513</v>
      </c>
      <c r="DY24" s="469" t="s">
        <v>513</v>
      </c>
      <c r="DZ24" s="469" t="s">
        <v>513</v>
      </c>
      <c r="EA24" s="469" t="s">
        <v>513</v>
      </c>
      <c r="EB24" s="469" t="s">
        <v>513</v>
      </c>
      <c r="EC24" s="469" t="s">
        <v>513</v>
      </c>
    </row>
    <row r="25" spans="1:133" ht="16.5" customHeight="1">
      <c r="A25" s="470" t="s">
        <v>1631</v>
      </c>
      <c r="B25" s="154">
        <v>334</v>
      </c>
      <c r="C25" s="468">
        <v>8211</v>
      </c>
      <c r="D25" s="469">
        <v>1</v>
      </c>
      <c r="E25" s="469">
        <v>6</v>
      </c>
      <c r="F25" s="469" t="s">
        <v>513</v>
      </c>
      <c r="G25" s="469" t="s">
        <v>513</v>
      </c>
      <c r="H25" s="469" t="s">
        <v>513</v>
      </c>
      <c r="I25" s="469" t="s">
        <v>513</v>
      </c>
      <c r="J25" s="469">
        <v>23</v>
      </c>
      <c r="K25" s="469">
        <v>1251</v>
      </c>
      <c r="L25" s="469">
        <v>9</v>
      </c>
      <c r="M25" s="469">
        <v>10</v>
      </c>
      <c r="N25" s="469">
        <v>4</v>
      </c>
      <c r="O25" s="468">
        <v>15</v>
      </c>
      <c r="P25" s="468">
        <v>117</v>
      </c>
      <c r="Q25" s="469" t="s">
        <v>513</v>
      </c>
      <c r="R25" s="469" t="s">
        <v>513</v>
      </c>
      <c r="S25" s="469">
        <v>2</v>
      </c>
      <c r="T25" s="469" t="s">
        <v>513</v>
      </c>
      <c r="U25" s="469">
        <v>1</v>
      </c>
      <c r="V25" s="469" t="s">
        <v>513</v>
      </c>
      <c r="W25" s="469">
        <v>1</v>
      </c>
      <c r="X25" s="469">
        <v>3</v>
      </c>
      <c r="Y25" s="469" t="s">
        <v>513</v>
      </c>
      <c r="Z25" s="469" t="s">
        <v>513</v>
      </c>
      <c r="AA25" s="469" t="s">
        <v>513</v>
      </c>
      <c r="AB25" s="469" t="s">
        <v>513</v>
      </c>
      <c r="AC25" s="469" t="s">
        <v>513</v>
      </c>
      <c r="AD25" s="469" t="s">
        <v>513</v>
      </c>
      <c r="AE25" s="469">
        <v>1</v>
      </c>
      <c r="AF25" s="469" t="s">
        <v>513</v>
      </c>
      <c r="AG25" s="469" t="s">
        <v>513</v>
      </c>
      <c r="AH25" s="469" t="s">
        <v>513</v>
      </c>
      <c r="AI25" s="469">
        <v>5</v>
      </c>
      <c r="AJ25" s="469">
        <v>1</v>
      </c>
      <c r="AK25" s="469" t="s">
        <v>513</v>
      </c>
      <c r="AL25" s="469" t="s">
        <v>513</v>
      </c>
      <c r="AM25" s="469" t="s">
        <v>513</v>
      </c>
      <c r="AN25" s="469">
        <v>1</v>
      </c>
      <c r="AO25" s="468" t="s">
        <v>513</v>
      </c>
      <c r="AP25" s="468" t="s">
        <v>513</v>
      </c>
      <c r="AQ25" s="469" t="s">
        <v>513</v>
      </c>
      <c r="AR25" s="469" t="s">
        <v>513</v>
      </c>
      <c r="AS25" s="469" t="s">
        <v>513</v>
      </c>
      <c r="AT25" s="469" t="s">
        <v>513</v>
      </c>
      <c r="AU25" s="469">
        <v>26</v>
      </c>
      <c r="AV25" s="469">
        <v>1116</v>
      </c>
      <c r="AW25" s="469" t="s">
        <v>513</v>
      </c>
      <c r="AX25" s="469">
        <v>1</v>
      </c>
      <c r="AY25" s="469">
        <v>14</v>
      </c>
      <c r="AZ25" s="469">
        <v>6</v>
      </c>
      <c r="BA25" s="469">
        <v>5</v>
      </c>
      <c r="BB25" s="469">
        <v>3</v>
      </c>
      <c r="BC25" s="469">
        <v>10</v>
      </c>
      <c r="BD25" s="469" t="s">
        <v>513</v>
      </c>
      <c r="BE25" s="469">
        <v>1</v>
      </c>
      <c r="BF25" s="469">
        <v>1</v>
      </c>
      <c r="BG25" s="469" t="s">
        <v>513</v>
      </c>
      <c r="BH25" s="469" t="s">
        <v>513</v>
      </c>
      <c r="BI25" s="469">
        <v>1</v>
      </c>
      <c r="BJ25" s="469" t="s">
        <v>513</v>
      </c>
      <c r="BK25" s="469" t="s">
        <v>513</v>
      </c>
      <c r="BL25" s="468">
        <v>51</v>
      </c>
      <c r="BM25" s="468">
        <v>2028</v>
      </c>
      <c r="BN25" s="468">
        <v>1</v>
      </c>
      <c r="BO25" s="468" t="s">
        <v>513</v>
      </c>
      <c r="BP25" s="468">
        <v>1</v>
      </c>
      <c r="BQ25" s="468">
        <v>2</v>
      </c>
      <c r="BR25" s="468">
        <v>9</v>
      </c>
      <c r="BS25" s="468">
        <v>8</v>
      </c>
      <c r="BT25" s="468" t="s">
        <v>513</v>
      </c>
      <c r="BU25" s="468">
        <v>2</v>
      </c>
      <c r="BV25" s="468">
        <v>8</v>
      </c>
      <c r="BW25" s="468">
        <v>3</v>
      </c>
      <c r="BX25" s="468">
        <v>16</v>
      </c>
      <c r="BY25" s="468">
        <v>1</v>
      </c>
      <c r="BZ25" s="468">
        <v>10</v>
      </c>
      <c r="CA25" s="468">
        <v>2009</v>
      </c>
      <c r="CB25" s="469">
        <v>1</v>
      </c>
      <c r="CC25" s="469" t="s">
        <v>513</v>
      </c>
      <c r="CD25" s="469">
        <v>1</v>
      </c>
      <c r="CE25" s="469" t="s">
        <v>513</v>
      </c>
      <c r="CF25" s="469">
        <v>2</v>
      </c>
      <c r="CG25" s="469">
        <v>6</v>
      </c>
      <c r="CH25" s="468">
        <v>55</v>
      </c>
      <c r="CI25" s="468">
        <v>151</v>
      </c>
      <c r="CJ25" s="469">
        <v>5</v>
      </c>
      <c r="CK25" s="469">
        <v>47</v>
      </c>
      <c r="CL25" s="469">
        <v>3</v>
      </c>
      <c r="CM25" s="469">
        <v>30</v>
      </c>
      <c r="CN25" s="469">
        <v>158</v>
      </c>
      <c r="CO25" s="469">
        <v>2</v>
      </c>
      <c r="CP25" s="469">
        <v>21</v>
      </c>
      <c r="CQ25" s="469" t="s">
        <v>513</v>
      </c>
      <c r="CR25" s="469">
        <v>7</v>
      </c>
      <c r="CS25" s="469">
        <v>51</v>
      </c>
      <c r="CT25" s="469">
        <v>530</v>
      </c>
      <c r="CU25" s="469">
        <v>2</v>
      </c>
      <c r="CV25" s="469">
        <v>44</v>
      </c>
      <c r="CW25" s="469">
        <v>5</v>
      </c>
      <c r="CX25" s="469">
        <v>23</v>
      </c>
      <c r="CY25" s="469">
        <v>222</v>
      </c>
      <c r="CZ25" s="469">
        <v>16</v>
      </c>
      <c r="DA25" s="469">
        <v>1</v>
      </c>
      <c r="DB25" s="469">
        <v>6</v>
      </c>
      <c r="DC25" s="483">
        <v>8</v>
      </c>
      <c r="DD25" s="483">
        <v>181</v>
      </c>
      <c r="DE25" s="482">
        <v>3</v>
      </c>
      <c r="DF25" s="482">
        <v>5</v>
      </c>
      <c r="DG25" s="482">
        <v>18</v>
      </c>
      <c r="DH25" s="482">
        <v>206</v>
      </c>
      <c r="DI25" s="481">
        <v>15</v>
      </c>
      <c r="DJ25" s="481" t="s">
        <v>513</v>
      </c>
      <c r="DK25" s="481">
        <v>3</v>
      </c>
      <c r="DL25" s="481" t="s">
        <v>513</v>
      </c>
      <c r="DM25" s="481" t="s">
        <v>513</v>
      </c>
      <c r="DN25" s="481" t="s">
        <v>513</v>
      </c>
      <c r="DO25" s="481" t="s">
        <v>513</v>
      </c>
      <c r="DP25" s="469">
        <v>20</v>
      </c>
      <c r="DQ25" s="469">
        <v>226</v>
      </c>
      <c r="DR25" s="469" t="s">
        <v>513</v>
      </c>
      <c r="DS25" s="469" t="s">
        <v>513</v>
      </c>
      <c r="DT25" s="469">
        <v>1</v>
      </c>
      <c r="DU25" s="469">
        <v>1</v>
      </c>
      <c r="DV25" s="469">
        <v>11</v>
      </c>
      <c r="DW25" s="469">
        <v>4</v>
      </c>
      <c r="DX25" s="469">
        <v>3</v>
      </c>
      <c r="DY25" s="469" t="s">
        <v>513</v>
      </c>
      <c r="DZ25" s="469" t="s">
        <v>513</v>
      </c>
      <c r="EA25" s="469" t="s">
        <v>513</v>
      </c>
      <c r="EB25" s="469" t="s">
        <v>513</v>
      </c>
      <c r="EC25" s="469" t="s">
        <v>513</v>
      </c>
    </row>
    <row r="26" spans="1:133" ht="16.5" customHeight="1">
      <c r="A26" s="477" t="s">
        <v>1630</v>
      </c>
      <c r="B26" s="154">
        <v>226</v>
      </c>
      <c r="C26" s="468">
        <v>2098</v>
      </c>
      <c r="D26" s="469" t="s">
        <v>513</v>
      </c>
      <c r="E26" s="469" t="s">
        <v>513</v>
      </c>
      <c r="F26" s="469" t="s">
        <v>513</v>
      </c>
      <c r="G26" s="469" t="s">
        <v>513</v>
      </c>
      <c r="H26" s="469" t="s">
        <v>513</v>
      </c>
      <c r="I26" s="469" t="s">
        <v>513</v>
      </c>
      <c r="J26" s="469">
        <v>22</v>
      </c>
      <c r="K26" s="469">
        <v>140</v>
      </c>
      <c r="L26" s="469">
        <v>9</v>
      </c>
      <c r="M26" s="469">
        <v>8</v>
      </c>
      <c r="N26" s="469">
        <v>5</v>
      </c>
      <c r="O26" s="468">
        <v>8</v>
      </c>
      <c r="P26" s="468">
        <v>113</v>
      </c>
      <c r="Q26" s="469">
        <v>2</v>
      </c>
      <c r="R26" s="469">
        <v>1</v>
      </c>
      <c r="S26" s="469" t="s">
        <v>513</v>
      </c>
      <c r="T26" s="469" t="s">
        <v>513</v>
      </c>
      <c r="U26" s="469">
        <v>1</v>
      </c>
      <c r="V26" s="469" t="s">
        <v>513</v>
      </c>
      <c r="W26" s="469">
        <v>1</v>
      </c>
      <c r="X26" s="469">
        <v>1</v>
      </c>
      <c r="Y26" s="469" t="s">
        <v>513</v>
      </c>
      <c r="Z26" s="469" t="s">
        <v>513</v>
      </c>
      <c r="AA26" s="469" t="s">
        <v>513</v>
      </c>
      <c r="AB26" s="469" t="s">
        <v>513</v>
      </c>
      <c r="AC26" s="469" t="s">
        <v>513</v>
      </c>
      <c r="AD26" s="469" t="s">
        <v>513</v>
      </c>
      <c r="AE26" s="469" t="s">
        <v>513</v>
      </c>
      <c r="AF26" s="469" t="s">
        <v>513</v>
      </c>
      <c r="AG26" s="469" t="s">
        <v>513</v>
      </c>
      <c r="AH26" s="469" t="s">
        <v>513</v>
      </c>
      <c r="AI26" s="469" t="s">
        <v>513</v>
      </c>
      <c r="AJ26" s="469" t="s">
        <v>513</v>
      </c>
      <c r="AK26" s="469">
        <v>1</v>
      </c>
      <c r="AL26" s="469">
        <v>1</v>
      </c>
      <c r="AM26" s="469" t="s">
        <v>513</v>
      </c>
      <c r="AN26" s="469" t="s">
        <v>513</v>
      </c>
      <c r="AO26" s="468" t="s">
        <v>513</v>
      </c>
      <c r="AP26" s="468" t="s">
        <v>513</v>
      </c>
      <c r="AQ26" s="469" t="s">
        <v>513</v>
      </c>
      <c r="AR26" s="469" t="s">
        <v>513</v>
      </c>
      <c r="AS26" s="469" t="s">
        <v>513</v>
      </c>
      <c r="AT26" s="469" t="s">
        <v>513</v>
      </c>
      <c r="AU26" s="469">
        <v>14</v>
      </c>
      <c r="AV26" s="469">
        <v>298</v>
      </c>
      <c r="AW26" s="469" t="s">
        <v>513</v>
      </c>
      <c r="AX26" s="469" t="s">
        <v>513</v>
      </c>
      <c r="AY26" s="469">
        <v>8</v>
      </c>
      <c r="AZ26" s="469">
        <v>2</v>
      </c>
      <c r="BA26" s="469">
        <v>4</v>
      </c>
      <c r="BB26" s="469">
        <v>6</v>
      </c>
      <c r="BC26" s="469">
        <v>54</v>
      </c>
      <c r="BD26" s="469" t="s">
        <v>513</v>
      </c>
      <c r="BE26" s="469">
        <v>4</v>
      </c>
      <c r="BF26" s="469">
        <v>2</v>
      </c>
      <c r="BG26" s="469" t="s">
        <v>513</v>
      </c>
      <c r="BH26" s="469" t="s">
        <v>513</v>
      </c>
      <c r="BI26" s="469" t="s">
        <v>513</v>
      </c>
      <c r="BJ26" s="469" t="s">
        <v>513</v>
      </c>
      <c r="BK26" s="469" t="s">
        <v>513</v>
      </c>
      <c r="BL26" s="468">
        <v>41</v>
      </c>
      <c r="BM26" s="468">
        <v>378</v>
      </c>
      <c r="BN26" s="468" t="s">
        <v>513</v>
      </c>
      <c r="BO26" s="468">
        <v>2</v>
      </c>
      <c r="BP26" s="468">
        <v>3</v>
      </c>
      <c r="BQ26" s="468">
        <v>3</v>
      </c>
      <c r="BR26" s="468">
        <v>5</v>
      </c>
      <c r="BS26" s="468">
        <v>7</v>
      </c>
      <c r="BT26" s="468" t="s">
        <v>513</v>
      </c>
      <c r="BU26" s="468">
        <v>2</v>
      </c>
      <c r="BV26" s="468">
        <v>5</v>
      </c>
      <c r="BW26" s="468">
        <v>1</v>
      </c>
      <c r="BX26" s="468">
        <v>11</v>
      </c>
      <c r="BY26" s="468">
        <v>2</v>
      </c>
      <c r="BZ26" s="468">
        <v>2</v>
      </c>
      <c r="CA26" s="468">
        <v>12</v>
      </c>
      <c r="CB26" s="469" t="s">
        <v>513</v>
      </c>
      <c r="CC26" s="469">
        <v>1</v>
      </c>
      <c r="CD26" s="469">
        <v>1</v>
      </c>
      <c r="CE26" s="469" t="s">
        <v>513</v>
      </c>
      <c r="CF26" s="469" t="s">
        <v>513</v>
      </c>
      <c r="CG26" s="469" t="s">
        <v>513</v>
      </c>
      <c r="CH26" s="468">
        <v>36</v>
      </c>
      <c r="CI26" s="468">
        <v>114</v>
      </c>
      <c r="CJ26" s="469">
        <v>8</v>
      </c>
      <c r="CK26" s="469">
        <v>25</v>
      </c>
      <c r="CL26" s="469">
        <v>3</v>
      </c>
      <c r="CM26" s="469">
        <v>20</v>
      </c>
      <c r="CN26" s="469">
        <v>107</v>
      </c>
      <c r="CO26" s="469">
        <v>1</v>
      </c>
      <c r="CP26" s="469">
        <v>10</v>
      </c>
      <c r="CQ26" s="469">
        <v>1</v>
      </c>
      <c r="CR26" s="469">
        <v>8</v>
      </c>
      <c r="CS26" s="469">
        <v>29</v>
      </c>
      <c r="CT26" s="469">
        <v>153</v>
      </c>
      <c r="CU26" s="469" t="s">
        <v>513</v>
      </c>
      <c r="CV26" s="469">
        <v>27</v>
      </c>
      <c r="CW26" s="469">
        <v>2</v>
      </c>
      <c r="CX26" s="469">
        <v>14</v>
      </c>
      <c r="CY26" s="469">
        <v>127</v>
      </c>
      <c r="CZ26" s="469">
        <v>10</v>
      </c>
      <c r="DA26" s="469">
        <v>2</v>
      </c>
      <c r="DB26" s="469">
        <v>2</v>
      </c>
      <c r="DC26" s="483">
        <v>9</v>
      </c>
      <c r="DD26" s="483">
        <v>45</v>
      </c>
      <c r="DE26" s="482">
        <v>1</v>
      </c>
      <c r="DF26" s="482">
        <v>8</v>
      </c>
      <c r="DG26" s="482">
        <v>17</v>
      </c>
      <c r="DH26" s="482">
        <v>248</v>
      </c>
      <c r="DI26" s="481">
        <v>12</v>
      </c>
      <c r="DJ26" s="481" t="s">
        <v>513</v>
      </c>
      <c r="DK26" s="481">
        <v>5</v>
      </c>
      <c r="DL26" s="481">
        <v>2</v>
      </c>
      <c r="DM26" s="481">
        <v>17</v>
      </c>
      <c r="DN26" s="481">
        <v>2</v>
      </c>
      <c r="DO26" s="481" t="s">
        <v>513</v>
      </c>
      <c r="DP26" s="469">
        <v>6</v>
      </c>
      <c r="DQ26" s="469">
        <v>292</v>
      </c>
      <c r="DR26" s="469" t="s">
        <v>513</v>
      </c>
      <c r="DS26" s="469" t="s">
        <v>513</v>
      </c>
      <c r="DT26" s="469">
        <v>1</v>
      </c>
      <c r="DU26" s="469" t="s">
        <v>513</v>
      </c>
      <c r="DV26" s="469">
        <v>4</v>
      </c>
      <c r="DW26" s="469" t="s">
        <v>513</v>
      </c>
      <c r="DX26" s="469">
        <v>1</v>
      </c>
      <c r="DY26" s="469" t="s">
        <v>513</v>
      </c>
      <c r="DZ26" s="469" t="s">
        <v>513</v>
      </c>
      <c r="EA26" s="469" t="s">
        <v>513</v>
      </c>
      <c r="EB26" s="469" t="s">
        <v>513</v>
      </c>
      <c r="EC26" s="469" t="s">
        <v>513</v>
      </c>
    </row>
    <row r="27" spans="1:133" ht="16.5" customHeight="1">
      <c r="A27" s="477" t="s">
        <v>1629</v>
      </c>
      <c r="B27" s="154">
        <v>405</v>
      </c>
      <c r="C27" s="468">
        <v>3636</v>
      </c>
      <c r="D27" s="469">
        <v>1</v>
      </c>
      <c r="E27" s="469">
        <v>3</v>
      </c>
      <c r="F27" s="469" t="s">
        <v>513</v>
      </c>
      <c r="G27" s="469" t="s">
        <v>513</v>
      </c>
      <c r="H27" s="469" t="s">
        <v>513</v>
      </c>
      <c r="I27" s="469" t="s">
        <v>513</v>
      </c>
      <c r="J27" s="469">
        <v>28</v>
      </c>
      <c r="K27" s="469">
        <v>203</v>
      </c>
      <c r="L27" s="469">
        <v>6</v>
      </c>
      <c r="M27" s="469">
        <v>11</v>
      </c>
      <c r="N27" s="469">
        <v>11</v>
      </c>
      <c r="O27" s="468">
        <v>14</v>
      </c>
      <c r="P27" s="468">
        <v>47</v>
      </c>
      <c r="Q27" s="469">
        <v>1</v>
      </c>
      <c r="R27" s="469" t="s">
        <v>513</v>
      </c>
      <c r="S27" s="469">
        <v>2</v>
      </c>
      <c r="T27" s="469" t="s">
        <v>513</v>
      </c>
      <c r="U27" s="469" t="s">
        <v>513</v>
      </c>
      <c r="V27" s="469" t="s">
        <v>513</v>
      </c>
      <c r="W27" s="469">
        <v>4</v>
      </c>
      <c r="X27" s="469" t="s">
        <v>513</v>
      </c>
      <c r="Y27" s="469" t="s">
        <v>513</v>
      </c>
      <c r="Z27" s="469">
        <v>1</v>
      </c>
      <c r="AA27" s="469" t="s">
        <v>513</v>
      </c>
      <c r="AB27" s="469" t="s">
        <v>513</v>
      </c>
      <c r="AC27" s="469">
        <v>1</v>
      </c>
      <c r="AD27" s="469" t="s">
        <v>513</v>
      </c>
      <c r="AE27" s="469" t="s">
        <v>513</v>
      </c>
      <c r="AF27" s="469">
        <v>1</v>
      </c>
      <c r="AG27" s="469" t="s">
        <v>513</v>
      </c>
      <c r="AH27" s="469">
        <v>1</v>
      </c>
      <c r="AI27" s="469" t="s">
        <v>513</v>
      </c>
      <c r="AJ27" s="469" t="s">
        <v>513</v>
      </c>
      <c r="AK27" s="469" t="s">
        <v>513</v>
      </c>
      <c r="AL27" s="469" t="s">
        <v>513</v>
      </c>
      <c r="AM27" s="469" t="s">
        <v>513</v>
      </c>
      <c r="AN27" s="469">
        <v>3</v>
      </c>
      <c r="AO27" s="468" t="s">
        <v>513</v>
      </c>
      <c r="AP27" s="468" t="s">
        <v>513</v>
      </c>
      <c r="AQ27" s="469" t="s">
        <v>513</v>
      </c>
      <c r="AR27" s="469" t="s">
        <v>513</v>
      </c>
      <c r="AS27" s="469" t="s">
        <v>513</v>
      </c>
      <c r="AT27" s="469" t="s">
        <v>513</v>
      </c>
      <c r="AU27" s="469">
        <v>15</v>
      </c>
      <c r="AV27" s="469">
        <v>1105</v>
      </c>
      <c r="AW27" s="469" t="s">
        <v>513</v>
      </c>
      <c r="AX27" s="469" t="s">
        <v>513</v>
      </c>
      <c r="AY27" s="469">
        <v>12</v>
      </c>
      <c r="AZ27" s="469" t="s">
        <v>513</v>
      </c>
      <c r="BA27" s="469">
        <v>3</v>
      </c>
      <c r="BB27" s="469">
        <v>10</v>
      </c>
      <c r="BC27" s="469">
        <v>156</v>
      </c>
      <c r="BD27" s="469" t="s">
        <v>513</v>
      </c>
      <c r="BE27" s="469">
        <v>3</v>
      </c>
      <c r="BF27" s="469">
        <v>4</v>
      </c>
      <c r="BG27" s="469" t="s">
        <v>513</v>
      </c>
      <c r="BH27" s="469" t="s">
        <v>513</v>
      </c>
      <c r="BI27" s="469">
        <v>1</v>
      </c>
      <c r="BJ27" s="469">
        <v>2</v>
      </c>
      <c r="BK27" s="469" t="s">
        <v>513</v>
      </c>
      <c r="BL27" s="468">
        <v>95</v>
      </c>
      <c r="BM27" s="468">
        <v>549</v>
      </c>
      <c r="BN27" s="468" t="s">
        <v>513</v>
      </c>
      <c r="BO27" s="468">
        <v>1</v>
      </c>
      <c r="BP27" s="468">
        <v>5</v>
      </c>
      <c r="BQ27" s="468">
        <v>1</v>
      </c>
      <c r="BR27" s="468">
        <v>3</v>
      </c>
      <c r="BS27" s="468">
        <v>11</v>
      </c>
      <c r="BT27" s="468" t="s">
        <v>513</v>
      </c>
      <c r="BU27" s="468">
        <v>10</v>
      </c>
      <c r="BV27" s="468">
        <v>27</v>
      </c>
      <c r="BW27" s="468">
        <v>4</v>
      </c>
      <c r="BX27" s="468">
        <v>29</v>
      </c>
      <c r="BY27" s="468">
        <v>4</v>
      </c>
      <c r="BZ27" s="468">
        <v>8</v>
      </c>
      <c r="CA27" s="468">
        <v>187</v>
      </c>
      <c r="CB27" s="469">
        <v>2</v>
      </c>
      <c r="CC27" s="469">
        <v>1</v>
      </c>
      <c r="CD27" s="469">
        <v>1</v>
      </c>
      <c r="CE27" s="469" t="s">
        <v>513</v>
      </c>
      <c r="CF27" s="469" t="s">
        <v>513</v>
      </c>
      <c r="CG27" s="469">
        <v>4</v>
      </c>
      <c r="CH27" s="468">
        <v>53</v>
      </c>
      <c r="CI27" s="468">
        <v>144</v>
      </c>
      <c r="CJ27" s="469">
        <v>14</v>
      </c>
      <c r="CK27" s="469">
        <v>38</v>
      </c>
      <c r="CL27" s="469">
        <v>1</v>
      </c>
      <c r="CM27" s="469">
        <v>32</v>
      </c>
      <c r="CN27" s="469">
        <v>165</v>
      </c>
      <c r="CO27" s="469" t="s">
        <v>513</v>
      </c>
      <c r="CP27" s="469">
        <v>20</v>
      </c>
      <c r="CQ27" s="469" t="s">
        <v>513</v>
      </c>
      <c r="CR27" s="469">
        <v>12</v>
      </c>
      <c r="CS27" s="469">
        <v>55</v>
      </c>
      <c r="CT27" s="469">
        <v>258</v>
      </c>
      <c r="CU27" s="469">
        <v>1</v>
      </c>
      <c r="CV27" s="469">
        <v>50</v>
      </c>
      <c r="CW27" s="469">
        <v>4</v>
      </c>
      <c r="CX27" s="469">
        <v>41</v>
      </c>
      <c r="CY27" s="469">
        <v>177</v>
      </c>
      <c r="CZ27" s="469">
        <v>30</v>
      </c>
      <c r="DA27" s="469">
        <v>6</v>
      </c>
      <c r="DB27" s="469">
        <v>5</v>
      </c>
      <c r="DC27" s="483">
        <v>9</v>
      </c>
      <c r="DD27" s="483">
        <v>63</v>
      </c>
      <c r="DE27" s="482">
        <v>1</v>
      </c>
      <c r="DF27" s="482">
        <v>8</v>
      </c>
      <c r="DG27" s="482">
        <v>31</v>
      </c>
      <c r="DH27" s="482">
        <v>312</v>
      </c>
      <c r="DI27" s="481">
        <v>25</v>
      </c>
      <c r="DJ27" s="481" t="s">
        <v>513</v>
      </c>
      <c r="DK27" s="481">
        <v>6</v>
      </c>
      <c r="DL27" s="481" t="s">
        <v>513</v>
      </c>
      <c r="DM27" s="481" t="s">
        <v>513</v>
      </c>
      <c r="DN27" s="481" t="s">
        <v>513</v>
      </c>
      <c r="DO27" s="481" t="s">
        <v>513</v>
      </c>
      <c r="DP27" s="469">
        <v>13</v>
      </c>
      <c r="DQ27" s="469">
        <v>267</v>
      </c>
      <c r="DR27" s="469" t="s">
        <v>513</v>
      </c>
      <c r="DS27" s="469" t="s">
        <v>513</v>
      </c>
      <c r="DT27" s="469">
        <v>5</v>
      </c>
      <c r="DU27" s="469">
        <v>1</v>
      </c>
      <c r="DV27" s="469">
        <v>3</v>
      </c>
      <c r="DW27" s="469">
        <v>3</v>
      </c>
      <c r="DX27" s="469">
        <v>1</v>
      </c>
      <c r="DY27" s="469" t="s">
        <v>513</v>
      </c>
      <c r="DZ27" s="469" t="s">
        <v>513</v>
      </c>
      <c r="EA27" s="469" t="s">
        <v>513</v>
      </c>
      <c r="EB27" s="469" t="s">
        <v>513</v>
      </c>
      <c r="EC27" s="469" t="s">
        <v>513</v>
      </c>
    </row>
    <row r="28" spans="1:133" ht="16.5" customHeight="1">
      <c r="A28" s="470" t="s">
        <v>1628</v>
      </c>
      <c r="B28" s="154">
        <v>175</v>
      </c>
      <c r="C28" s="468">
        <v>1558</v>
      </c>
      <c r="D28" s="469" t="s">
        <v>513</v>
      </c>
      <c r="E28" s="469" t="s">
        <v>513</v>
      </c>
      <c r="F28" s="469" t="s">
        <v>513</v>
      </c>
      <c r="G28" s="469" t="s">
        <v>513</v>
      </c>
      <c r="H28" s="469" t="s">
        <v>513</v>
      </c>
      <c r="I28" s="469" t="s">
        <v>513</v>
      </c>
      <c r="J28" s="469">
        <v>15</v>
      </c>
      <c r="K28" s="469">
        <v>149</v>
      </c>
      <c r="L28" s="469">
        <v>4</v>
      </c>
      <c r="M28" s="469">
        <v>9</v>
      </c>
      <c r="N28" s="469">
        <v>2</v>
      </c>
      <c r="O28" s="468">
        <v>13</v>
      </c>
      <c r="P28" s="468">
        <v>113</v>
      </c>
      <c r="Q28" s="469">
        <v>1</v>
      </c>
      <c r="R28" s="469" t="s">
        <v>513</v>
      </c>
      <c r="S28" s="469">
        <v>1</v>
      </c>
      <c r="T28" s="469">
        <v>1</v>
      </c>
      <c r="U28" s="469" t="s">
        <v>513</v>
      </c>
      <c r="V28" s="469" t="s">
        <v>513</v>
      </c>
      <c r="W28" s="469">
        <v>4</v>
      </c>
      <c r="X28" s="469" t="s">
        <v>513</v>
      </c>
      <c r="Y28" s="469" t="s">
        <v>513</v>
      </c>
      <c r="Z28" s="469" t="s">
        <v>513</v>
      </c>
      <c r="AA28" s="469" t="s">
        <v>513</v>
      </c>
      <c r="AB28" s="469" t="s">
        <v>513</v>
      </c>
      <c r="AC28" s="469">
        <v>1</v>
      </c>
      <c r="AD28" s="469" t="s">
        <v>513</v>
      </c>
      <c r="AE28" s="469" t="s">
        <v>513</v>
      </c>
      <c r="AF28" s="469" t="s">
        <v>513</v>
      </c>
      <c r="AG28" s="469" t="s">
        <v>513</v>
      </c>
      <c r="AH28" s="469">
        <v>2</v>
      </c>
      <c r="AI28" s="469">
        <v>1</v>
      </c>
      <c r="AJ28" s="469" t="s">
        <v>513</v>
      </c>
      <c r="AK28" s="469">
        <v>1</v>
      </c>
      <c r="AL28" s="469" t="s">
        <v>513</v>
      </c>
      <c r="AM28" s="469">
        <v>1</v>
      </c>
      <c r="AN28" s="469" t="s">
        <v>513</v>
      </c>
      <c r="AO28" s="468" t="s">
        <v>513</v>
      </c>
      <c r="AP28" s="468" t="s">
        <v>513</v>
      </c>
      <c r="AQ28" s="469" t="s">
        <v>513</v>
      </c>
      <c r="AR28" s="469" t="s">
        <v>513</v>
      </c>
      <c r="AS28" s="469" t="s">
        <v>513</v>
      </c>
      <c r="AT28" s="469" t="s">
        <v>513</v>
      </c>
      <c r="AU28" s="469">
        <v>8</v>
      </c>
      <c r="AV28" s="469">
        <v>50</v>
      </c>
      <c r="AW28" s="469" t="s">
        <v>513</v>
      </c>
      <c r="AX28" s="469" t="s">
        <v>513</v>
      </c>
      <c r="AY28" s="469">
        <v>5</v>
      </c>
      <c r="AZ28" s="469" t="s">
        <v>513</v>
      </c>
      <c r="BA28" s="469">
        <v>3</v>
      </c>
      <c r="BB28" s="469">
        <v>5</v>
      </c>
      <c r="BC28" s="469">
        <v>13</v>
      </c>
      <c r="BD28" s="469" t="s">
        <v>513</v>
      </c>
      <c r="BE28" s="469">
        <v>2</v>
      </c>
      <c r="BF28" s="469">
        <v>2</v>
      </c>
      <c r="BG28" s="469" t="s">
        <v>513</v>
      </c>
      <c r="BH28" s="469" t="s">
        <v>513</v>
      </c>
      <c r="BI28" s="469" t="s">
        <v>513</v>
      </c>
      <c r="BJ28" s="469">
        <v>1</v>
      </c>
      <c r="BK28" s="469" t="s">
        <v>513</v>
      </c>
      <c r="BL28" s="468">
        <v>29</v>
      </c>
      <c r="BM28" s="468">
        <v>250</v>
      </c>
      <c r="BN28" s="468" t="s">
        <v>513</v>
      </c>
      <c r="BO28" s="468" t="s">
        <v>513</v>
      </c>
      <c r="BP28" s="468" t="s">
        <v>513</v>
      </c>
      <c r="BQ28" s="468" t="s">
        <v>513</v>
      </c>
      <c r="BR28" s="468">
        <v>7</v>
      </c>
      <c r="BS28" s="468">
        <v>3</v>
      </c>
      <c r="BT28" s="468" t="s">
        <v>513</v>
      </c>
      <c r="BU28" s="468">
        <v>3</v>
      </c>
      <c r="BV28" s="468">
        <v>4</v>
      </c>
      <c r="BW28" s="468">
        <v>3</v>
      </c>
      <c r="BX28" s="468">
        <v>9</v>
      </c>
      <c r="BY28" s="468" t="s">
        <v>513</v>
      </c>
      <c r="BZ28" s="468" t="s">
        <v>513</v>
      </c>
      <c r="CA28" s="468" t="s">
        <v>513</v>
      </c>
      <c r="CB28" s="469" t="s">
        <v>513</v>
      </c>
      <c r="CC28" s="469" t="s">
        <v>513</v>
      </c>
      <c r="CD28" s="469" t="s">
        <v>513</v>
      </c>
      <c r="CE28" s="469" t="s">
        <v>513</v>
      </c>
      <c r="CF28" s="469" t="s">
        <v>513</v>
      </c>
      <c r="CG28" s="469" t="s">
        <v>513</v>
      </c>
      <c r="CH28" s="468">
        <v>27</v>
      </c>
      <c r="CI28" s="468">
        <v>75</v>
      </c>
      <c r="CJ28" s="469">
        <v>5</v>
      </c>
      <c r="CK28" s="469">
        <v>20</v>
      </c>
      <c r="CL28" s="469">
        <v>2</v>
      </c>
      <c r="CM28" s="469">
        <v>12</v>
      </c>
      <c r="CN28" s="469">
        <v>485</v>
      </c>
      <c r="CO28" s="469" t="s">
        <v>513</v>
      </c>
      <c r="CP28" s="469">
        <v>3</v>
      </c>
      <c r="CQ28" s="469" t="s">
        <v>513</v>
      </c>
      <c r="CR28" s="469">
        <v>9</v>
      </c>
      <c r="CS28" s="469">
        <v>22</v>
      </c>
      <c r="CT28" s="469">
        <v>98</v>
      </c>
      <c r="CU28" s="469" t="s">
        <v>513</v>
      </c>
      <c r="CV28" s="469">
        <v>20</v>
      </c>
      <c r="CW28" s="469">
        <v>2</v>
      </c>
      <c r="CX28" s="469">
        <v>13</v>
      </c>
      <c r="CY28" s="469">
        <v>38</v>
      </c>
      <c r="CZ28" s="469">
        <v>10</v>
      </c>
      <c r="DA28" s="469">
        <v>1</v>
      </c>
      <c r="DB28" s="469">
        <v>2</v>
      </c>
      <c r="DC28" s="483">
        <v>5</v>
      </c>
      <c r="DD28" s="483">
        <v>43</v>
      </c>
      <c r="DE28" s="482">
        <v>1</v>
      </c>
      <c r="DF28" s="482">
        <v>4</v>
      </c>
      <c r="DG28" s="482">
        <v>13</v>
      </c>
      <c r="DH28" s="482">
        <v>90</v>
      </c>
      <c r="DI28" s="481">
        <v>10</v>
      </c>
      <c r="DJ28" s="481" t="s">
        <v>513</v>
      </c>
      <c r="DK28" s="481">
        <v>3</v>
      </c>
      <c r="DL28" s="481">
        <v>1</v>
      </c>
      <c r="DM28" s="481">
        <v>7</v>
      </c>
      <c r="DN28" s="481">
        <v>1</v>
      </c>
      <c r="DO28" s="481" t="s">
        <v>513</v>
      </c>
      <c r="DP28" s="469">
        <v>11</v>
      </c>
      <c r="DQ28" s="469">
        <v>140</v>
      </c>
      <c r="DR28" s="469" t="s">
        <v>513</v>
      </c>
      <c r="DS28" s="469">
        <v>2</v>
      </c>
      <c r="DT28" s="469">
        <v>2</v>
      </c>
      <c r="DU28" s="469" t="s">
        <v>513</v>
      </c>
      <c r="DV28" s="469">
        <v>5</v>
      </c>
      <c r="DW28" s="469">
        <v>2</v>
      </c>
      <c r="DX28" s="469" t="s">
        <v>513</v>
      </c>
      <c r="DY28" s="469" t="s">
        <v>513</v>
      </c>
      <c r="DZ28" s="469">
        <v>1</v>
      </c>
      <c r="EA28" s="469">
        <v>7</v>
      </c>
      <c r="EB28" s="469" t="s">
        <v>513</v>
      </c>
      <c r="EC28" s="469">
        <v>1</v>
      </c>
    </row>
    <row r="29" spans="1:133" ht="16.5" customHeight="1">
      <c r="A29" s="470" t="s">
        <v>1627</v>
      </c>
      <c r="B29" s="154">
        <v>186</v>
      </c>
      <c r="C29" s="468">
        <v>1544</v>
      </c>
      <c r="D29" s="469">
        <v>1</v>
      </c>
      <c r="E29" s="469">
        <v>4</v>
      </c>
      <c r="F29" s="469" t="s">
        <v>513</v>
      </c>
      <c r="G29" s="469" t="s">
        <v>513</v>
      </c>
      <c r="H29" s="469" t="s">
        <v>513</v>
      </c>
      <c r="I29" s="469" t="s">
        <v>513</v>
      </c>
      <c r="J29" s="469">
        <v>11</v>
      </c>
      <c r="K29" s="469">
        <v>90</v>
      </c>
      <c r="L29" s="469">
        <v>4</v>
      </c>
      <c r="M29" s="469">
        <v>4</v>
      </c>
      <c r="N29" s="469">
        <v>3</v>
      </c>
      <c r="O29" s="468">
        <v>7</v>
      </c>
      <c r="P29" s="468">
        <v>24</v>
      </c>
      <c r="Q29" s="469" t="s">
        <v>513</v>
      </c>
      <c r="R29" s="469" t="s">
        <v>513</v>
      </c>
      <c r="S29" s="469">
        <v>1</v>
      </c>
      <c r="T29" s="469" t="s">
        <v>513</v>
      </c>
      <c r="U29" s="469" t="s">
        <v>513</v>
      </c>
      <c r="V29" s="469">
        <v>1</v>
      </c>
      <c r="W29" s="469">
        <v>1</v>
      </c>
      <c r="X29" s="469" t="s">
        <v>513</v>
      </c>
      <c r="Y29" s="469" t="s">
        <v>513</v>
      </c>
      <c r="Z29" s="469" t="s">
        <v>513</v>
      </c>
      <c r="AA29" s="469" t="s">
        <v>513</v>
      </c>
      <c r="AB29" s="469" t="s">
        <v>513</v>
      </c>
      <c r="AC29" s="469" t="s">
        <v>513</v>
      </c>
      <c r="AD29" s="469" t="s">
        <v>513</v>
      </c>
      <c r="AE29" s="469" t="s">
        <v>513</v>
      </c>
      <c r="AF29" s="469" t="s">
        <v>513</v>
      </c>
      <c r="AG29" s="469" t="s">
        <v>513</v>
      </c>
      <c r="AH29" s="469" t="s">
        <v>513</v>
      </c>
      <c r="AI29" s="469">
        <v>2</v>
      </c>
      <c r="AJ29" s="469" t="s">
        <v>513</v>
      </c>
      <c r="AK29" s="469">
        <v>2</v>
      </c>
      <c r="AL29" s="469" t="s">
        <v>513</v>
      </c>
      <c r="AM29" s="469" t="s">
        <v>513</v>
      </c>
      <c r="AN29" s="469" t="s">
        <v>513</v>
      </c>
      <c r="AO29" s="468" t="s">
        <v>513</v>
      </c>
      <c r="AP29" s="468" t="s">
        <v>513</v>
      </c>
      <c r="AQ29" s="469" t="s">
        <v>513</v>
      </c>
      <c r="AR29" s="469" t="s">
        <v>513</v>
      </c>
      <c r="AS29" s="469" t="s">
        <v>513</v>
      </c>
      <c r="AT29" s="469" t="s">
        <v>513</v>
      </c>
      <c r="AU29" s="469">
        <v>17</v>
      </c>
      <c r="AV29" s="469">
        <v>241</v>
      </c>
      <c r="AW29" s="469" t="s">
        <v>513</v>
      </c>
      <c r="AX29" s="469" t="s">
        <v>513</v>
      </c>
      <c r="AY29" s="469">
        <v>11</v>
      </c>
      <c r="AZ29" s="469">
        <v>1</v>
      </c>
      <c r="BA29" s="469">
        <v>5</v>
      </c>
      <c r="BB29" s="469">
        <v>1</v>
      </c>
      <c r="BC29" s="469">
        <v>1</v>
      </c>
      <c r="BD29" s="469" t="s">
        <v>513</v>
      </c>
      <c r="BE29" s="469">
        <v>1</v>
      </c>
      <c r="BF29" s="469" t="s">
        <v>513</v>
      </c>
      <c r="BG29" s="469" t="s">
        <v>513</v>
      </c>
      <c r="BH29" s="469" t="s">
        <v>513</v>
      </c>
      <c r="BI29" s="469" t="s">
        <v>513</v>
      </c>
      <c r="BJ29" s="469" t="s">
        <v>513</v>
      </c>
      <c r="BK29" s="469" t="s">
        <v>513</v>
      </c>
      <c r="BL29" s="468">
        <v>44</v>
      </c>
      <c r="BM29" s="468">
        <v>297</v>
      </c>
      <c r="BN29" s="468" t="s">
        <v>513</v>
      </c>
      <c r="BO29" s="468">
        <v>3</v>
      </c>
      <c r="BP29" s="468">
        <v>2</v>
      </c>
      <c r="BQ29" s="468">
        <v>3</v>
      </c>
      <c r="BR29" s="468">
        <v>3</v>
      </c>
      <c r="BS29" s="468">
        <v>7</v>
      </c>
      <c r="BT29" s="468" t="s">
        <v>513</v>
      </c>
      <c r="BU29" s="468">
        <v>2</v>
      </c>
      <c r="BV29" s="468">
        <v>9</v>
      </c>
      <c r="BW29" s="468">
        <v>4</v>
      </c>
      <c r="BX29" s="468">
        <v>11</v>
      </c>
      <c r="BY29" s="468" t="s">
        <v>513</v>
      </c>
      <c r="BZ29" s="468">
        <v>2</v>
      </c>
      <c r="CA29" s="468">
        <v>55</v>
      </c>
      <c r="CB29" s="469" t="s">
        <v>513</v>
      </c>
      <c r="CC29" s="469" t="s">
        <v>513</v>
      </c>
      <c r="CD29" s="469" t="s">
        <v>513</v>
      </c>
      <c r="CE29" s="469" t="s">
        <v>513</v>
      </c>
      <c r="CF29" s="469" t="s">
        <v>513</v>
      </c>
      <c r="CG29" s="469">
        <v>2</v>
      </c>
      <c r="CH29" s="468">
        <v>22</v>
      </c>
      <c r="CI29" s="468">
        <v>83</v>
      </c>
      <c r="CJ29" s="469">
        <v>7</v>
      </c>
      <c r="CK29" s="469">
        <v>14</v>
      </c>
      <c r="CL29" s="469">
        <v>1</v>
      </c>
      <c r="CM29" s="469">
        <v>15</v>
      </c>
      <c r="CN29" s="469">
        <v>60</v>
      </c>
      <c r="CO29" s="469" t="s">
        <v>513</v>
      </c>
      <c r="CP29" s="469">
        <v>6</v>
      </c>
      <c r="CQ29" s="469">
        <v>1</v>
      </c>
      <c r="CR29" s="469">
        <v>8</v>
      </c>
      <c r="CS29" s="469">
        <v>13</v>
      </c>
      <c r="CT29" s="469">
        <v>36</v>
      </c>
      <c r="CU29" s="469" t="s">
        <v>513</v>
      </c>
      <c r="CV29" s="469">
        <v>13</v>
      </c>
      <c r="CW29" s="469" t="s">
        <v>513</v>
      </c>
      <c r="CX29" s="469">
        <v>17</v>
      </c>
      <c r="CY29" s="469">
        <v>55</v>
      </c>
      <c r="CZ29" s="469">
        <v>13</v>
      </c>
      <c r="DA29" s="469">
        <v>3</v>
      </c>
      <c r="DB29" s="469">
        <v>1</v>
      </c>
      <c r="DC29" s="483">
        <v>6</v>
      </c>
      <c r="DD29" s="483">
        <v>204</v>
      </c>
      <c r="DE29" s="482">
        <v>3</v>
      </c>
      <c r="DF29" s="482">
        <v>3</v>
      </c>
      <c r="DG29" s="482">
        <v>12</v>
      </c>
      <c r="DH29" s="482">
        <v>82</v>
      </c>
      <c r="DI29" s="481">
        <v>11</v>
      </c>
      <c r="DJ29" s="481" t="s">
        <v>513</v>
      </c>
      <c r="DK29" s="481">
        <v>1</v>
      </c>
      <c r="DL29" s="481" t="s">
        <v>513</v>
      </c>
      <c r="DM29" s="481" t="s">
        <v>513</v>
      </c>
      <c r="DN29" s="481" t="s">
        <v>513</v>
      </c>
      <c r="DO29" s="481" t="s">
        <v>513</v>
      </c>
      <c r="DP29" s="469">
        <v>18</v>
      </c>
      <c r="DQ29" s="469">
        <v>312</v>
      </c>
      <c r="DR29" s="469">
        <v>1</v>
      </c>
      <c r="DS29" s="469">
        <v>1</v>
      </c>
      <c r="DT29" s="469">
        <v>1</v>
      </c>
      <c r="DU29" s="469">
        <v>1</v>
      </c>
      <c r="DV29" s="469">
        <v>8</v>
      </c>
      <c r="DW29" s="469">
        <v>4</v>
      </c>
      <c r="DX29" s="469">
        <v>2</v>
      </c>
      <c r="DY29" s="469" t="s">
        <v>513</v>
      </c>
      <c r="DZ29" s="469" t="s">
        <v>513</v>
      </c>
      <c r="EA29" s="469" t="s">
        <v>513</v>
      </c>
      <c r="EB29" s="469" t="s">
        <v>513</v>
      </c>
      <c r="EC29" s="469" t="s">
        <v>513</v>
      </c>
    </row>
    <row r="30" spans="1:133" ht="16.5" customHeight="1">
      <c r="A30" s="476" t="s">
        <v>1626</v>
      </c>
      <c r="B30" s="475">
        <v>1367</v>
      </c>
      <c r="C30" s="471">
        <v>14872</v>
      </c>
      <c r="D30" s="472" t="s">
        <v>513</v>
      </c>
      <c r="E30" s="472" t="s">
        <v>513</v>
      </c>
      <c r="F30" s="472" t="s">
        <v>513</v>
      </c>
      <c r="G30" s="472" t="s">
        <v>513</v>
      </c>
      <c r="H30" s="472">
        <v>1</v>
      </c>
      <c r="I30" s="472">
        <v>2</v>
      </c>
      <c r="J30" s="472">
        <v>89</v>
      </c>
      <c r="K30" s="472">
        <v>902</v>
      </c>
      <c r="L30" s="472">
        <v>35</v>
      </c>
      <c r="M30" s="472">
        <v>31</v>
      </c>
      <c r="N30" s="472">
        <v>23</v>
      </c>
      <c r="O30" s="471">
        <v>52</v>
      </c>
      <c r="P30" s="471">
        <v>901</v>
      </c>
      <c r="Q30" s="472">
        <v>2</v>
      </c>
      <c r="R30" s="472">
        <v>3</v>
      </c>
      <c r="S30" s="472">
        <v>3</v>
      </c>
      <c r="T30" s="472" t="s">
        <v>513</v>
      </c>
      <c r="U30" s="472">
        <v>2</v>
      </c>
      <c r="V30" s="472">
        <v>2</v>
      </c>
      <c r="W30" s="472">
        <v>8</v>
      </c>
      <c r="X30" s="472">
        <v>3</v>
      </c>
      <c r="Y30" s="472" t="s">
        <v>513</v>
      </c>
      <c r="Z30" s="472">
        <v>4</v>
      </c>
      <c r="AA30" s="472">
        <v>1</v>
      </c>
      <c r="AB30" s="472">
        <v>1</v>
      </c>
      <c r="AC30" s="472" t="s">
        <v>513</v>
      </c>
      <c r="AD30" s="472" t="s">
        <v>513</v>
      </c>
      <c r="AE30" s="472">
        <v>1</v>
      </c>
      <c r="AF30" s="472">
        <v>3</v>
      </c>
      <c r="AG30" s="472">
        <v>1</v>
      </c>
      <c r="AH30" s="472" t="s">
        <v>513</v>
      </c>
      <c r="AI30" s="472">
        <v>2</v>
      </c>
      <c r="AJ30" s="472" t="s">
        <v>513</v>
      </c>
      <c r="AK30" s="472">
        <v>5</v>
      </c>
      <c r="AL30" s="472">
        <v>2</v>
      </c>
      <c r="AM30" s="472">
        <v>1</v>
      </c>
      <c r="AN30" s="472">
        <v>8</v>
      </c>
      <c r="AO30" s="471" t="s">
        <v>513</v>
      </c>
      <c r="AP30" s="471" t="s">
        <v>513</v>
      </c>
      <c r="AQ30" s="472" t="s">
        <v>513</v>
      </c>
      <c r="AR30" s="472" t="s">
        <v>513</v>
      </c>
      <c r="AS30" s="472" t="s">
        <v>513</v>
      </c>
      <c r="AT30" s="472" t="s">
        <v>513</v>
      </c>
      <c r="AU30" s="472">
        <v>77</v>
      </c>
      <c r="AV30" s="472">
        <v>1781</v>
      </c>
      <c r="AW30" s="472">
        <v>3</v>
      </c>
      <c r="AX30" s="472">
        <v>1</v>
      </c>
      <c r="AY30" s="472">
        <v>40</v>
      </c>
      <c r="AZ30" s="472">
        <v>8</v>
      </c>
      <c r="BA30" s="472">
        <v>25</v>
      </c>
      <c r="BB30" s="472">
        <v>18</v>
      </c>
      <c r="BC30" s="472">
        <v>598</v>
      </c>
      <c r="BD30" s="472">
        <v>3</v>
      </c>
      <c r="BE30" s="472">
        <v>7</v>
      </c>
      <c r="BF30" s="472">
        <v>6</v>
      </c>
      <c r="BG30" s="472" t="s">
        <v>513</v>
      </c>
      <c r="BH30" s="472" t="s">
        <v>513</v>
      </c>
      <c r="BI30" s="472" t="s">
        <v>513</v>
      </c>
      <c r="BJ30" s="472">
        <v>2</v>
      </c>
      <c r="BK30" s="472" t="s">
        <v>513</v>
      </c>
      <c r="BL30" s="471">
        <v>293</v>
      </c>
      <c r="BM30" s="471">
        <v>2793</v>
      </c>
      <c r="BN30" s="471" t="s">
        <v>513</v>
      </c>
      <c r="BO30" s="471">
        <v>7</v>
      </c>
      <c r="BP30" s="471">
        <v>20</v>
      </c>
      <c r="BQ30" s="471">
        <v>18</v>
      </c>
      <c r="BR30" s="471">
        <v>23</v>
      </c>
      <c r="BS30" s="471">
        <v>31</v>
      </c>
      <c r="BT30" s="471" t="s">
        <v>513</v>
      </c>
      <c r="BU30" s="471">
        <v>24</v>
      </c>
      <c r="BV30" s="471">
        <v>67</v>
      </c>
      <c r="BW30" s="471">
        <v>17</v>
      </c>
      <c r="BX30" s="471">
        <v>79</v>
      </c>
      <c r="BY30" s="471">
        <v>7</v>
      </c>
      <c r="BZ30" s="471">
        <v>14</v>
      </c>
      <c r="CA30" s="471">
        <v>176</v>
      </c>
      <c r="CB30" s="472">
        <v>3</v>
      </c>
      <c r="CC30" s="472">
        <v>3</v>
      </c>
      <c r="CD30" s="472">
        <v>3</v>
      </c>
      <c r="CE30" s="472">
        <v>1</v>
      </c>
      <c r="CF30" s="472" t="s">
        <v>513</v>
      </c>
      <c r="CG30" s="472">
        <v>4</v>
      </c>
      <c r="CH30" s="471">
        <v>236</v>
      </c>
      <c r="CI30" s="471">
        <v>684</v>
      </c>
      <c r="CJ30" s="472">
        <v>38</v>
      </c>
      <c r="CK30" s="472">
        <v>186</v>
      </c>
      <c r="CL30" s="472">
        <v>12</v>
      </c>
      <c r="CM30" s="472">
        <v>95</v>
      </c>
      <c r="CN30" s="472">
        <v>1084</v>
      </c>
      <c r="CO30" s="472">
        <v>2</v>
      </c>
      <c r="CP30" s="472">
        <v>50</v>
      </c>
      <c r="CQ30" s="472">
        <v>6</v>
      </c>
      <c r="CR30" s="472">
        <v>37</v>
      </c>
      <c r="CS30" s="472">
        <v>175</v>
      </c>
      <c r="CT30" s="472">
        <v>1495</v>
      </c>
      <c r="CU30" s="472">
        <v>2</v>
      </c>
      <c r="CV30" s="472">
        <v>161</v>
      </c>
      <c r="CW30" s="472">
        <v>12</v>
      </c>
      <c r="CX30" s="472">
        <v>121</v>
      </c>
      <c r="CY30" s="472">
        <v>535</v>
      </c>
      <c r="CZ30" s="472">
        <v>88</v>
      </c>
      <c r="DA30" s="472">
        <v>14</v>
      </c>
      <c r="DB30" s="472">
        <v>19</v>
      </c>
      <c r="DC30" s="486">
        <v>45</v>
      </c>
      <c r="DD30" s="486">
        <v>760</v>
      </c>
      <c r="DE30" s="485">
        <v>17</v>
      </c>
      <c r="DF30" s="485">
        <v>28</v>
      </c>
      <c r="DG30" s="485">
        <v>85</v>
      </c>
      <c r="DH30" s="485">
        <v>1291</v>
      </c>
      <c r="DI30" s="484">
        <v>67</v>
      </c>
      <c r="DJ30" s="484">
        <v>1</v>
      </c>
      <c r="DK30" s="484">
        <v>17</v>
      </c>
      <c r="DL30" s="484">
        <v>1</v>
      </c>
      <c r="DM30" s="484">
        <v>14</v>
      </c>
      <c r="DN30" s="484">
        <v>1</v>
      </c>
      <c r="DO30" s="484" t="s">
        <v>513</v>
      </c>
      <c r="DP30" s="472">
        <v>60</v>
      </c>
      <c r="DQ30" s="472">
        <v>1348</v>
      </c>
      <c r="DR30" s="472" t="s">
        <v>513</v>
      </c>
      <c r="DS30" s="472">
        <v>1</v>
      </c>
      <c r="DT30" s="472">
        <v>4</v>
      </c>
      <c r="DU30" s="472">
        <v>5</v>
      </c>
      <c r="DV30" s="472">
        <v>33</v>
      </c>
      <c r="DW30" s="472">
        <v>5</v>
      </c>
      <c r="DX30" s="472">
        <v>11</v>
      </c>
      <c r="DY30" s="472">
        <v>1</v>
      </c>
      <c r="DZ30" s="472">
        <v>5</v>
      </c>
      <c r="EA30" s="472">
        <v>508</v>
      </c>
      <c r="EB30" s="472" t="s">
        <v>513</v>
      </c>
      <c r="EC30" s="472">
        <v>5</v>
      </c>
    </row>
    <row r="31" spans="1:133" ht="16.5" customHeight="1">
      <c r="A31" s="470" t="s">
        <v>1625</v>
      </c>
      <c r="B31" s="154">
        <v>239</v>
      </c>
      <c r="C31" s="468">
        <v>3969</v>
      </c>
      <c r="D31" s="469" t="s">
        <v>513</v>
      </c>
      <c r="E31" s="469" t="s">
        <v>513</v>
      </c>
      <c r="F31" s="469" t="s">
        <v>513</v>
      </c>
      <c r="G31" s="469" t="s">
        <v>513</v>
      </c>
      <c r="H31" s="469" t="s">
        <v>513</v>
      </c>
      <c r="I31" s="469" t="s">
        <v>513</v>
      </c>
      <c r="J31" s="469">
        <v>16</v>
      </c>
      <c r="K31" s="469">
        <v>438</v>
      </c>
      <c r="L31" s="469">
        <v>5</v>
      </c>
      <c r="M31" s="469">
        <v>7</v>
      </c>
      <c r="N31" s="469">
        <v>4</v>
      </c>
      <c r="O31" s="468">
        <v>12</v>
      </c>
      <c r="P31" s="468">
        <v>407</v>
      </c>
      <c r="Q31" s="469" t="s">
        <v>513</v>
      </c>
      <c r="R31" s="469">
        <v>2</v>
      </c>
      <c r="S31" s="469">
        <v>2</v>
      </c>
      <c r="T31" s="469" t="s">
        <v>513</v>
      </c>
      <c r="U31" s="469" t="s">
        <v>513</v>
      </c>
      <c r="V31" s="469" t="s">
        <v>513</v>
      </c>
      <c r="W31" s="469" t="s">
        <v>513</v>
      </c>
      <c r="X31" s="469" t="s">
        <v>513</v>
      </c>
      <c r="Y31" s="469" t="s">
        <v>513</v>
      </c>
      <c r="Z31" s="469">
        <v>2</v>
      </c>
      <c r="AA31" s="469">
        <v>1</v>
      </c>
      <c r="AB31" s="469">
        <v>1</v>
      </c>
      <c r="AC31" s="469" t="s">
        <v>513</v>
      </c>
      <c r="AD31" s="469" t="s">
        <v>513</v>
      </c>
      <c r="AE31" s="469">
        <v>1</v>
      </c>
      <c r="AF31" s="469" t="s">
        <v>513</v>
      </c>
      <c r="AG31" s="469" t="s">
        <v>513</v>
      </c>
      <c r="AH31" s="469" t="s">
        <v>513</v>
      </c>
      <c r="AI31" s="469" t="s">
        <v>513</v>
      </c>
      <c r="AJ31" s="469" t="s">
        <v>513</v>
      </c>
      <c r="AK31" s="469">
        <v>1</v>
      </c>
      <c r="AL31" s="469">
        <v>1</v>
      </c>
      <c r="AM31" s="469" t="s">
        <v>513</v>
      </c>
      <c r="AN31" s="469">
        <v>1</v>
      </c>
      <c r="AO31" s="468" t="s">
        <v>513</v>
      </c>
      <c r="AP31" s="468" t="s">
        <v>513</v>
      </c>
      <c r="AQ31" s="469" t="s">
        <v>513</v>
      </c>
      <c r="AR31" s="469" t="s">
        <v>513</v>
      </c>
      <c r="AS31" s="469" t="s">
        <v>513</v>
      </c>
      <c r="AT31" s="469" t="s">
        <v>513</v>
      </c>
      <c r="AU31" s="469">
        <v>24</v>
      </c>
      <c r="AV31" s="469">
        <v>933</v>
      </c>
      <c r="AW31" s="469" t="s">
        <v>513</v>
      </c>
      <c r="AX31" s="469">
        <v>1</v>
      </c>
      <c r="AY31" s="469">
        <v>12</v>
      </c>
      <c r="AZ31" s="469">
        <v>3</v>
      </c>
      <c r="BA31" s="469">
        <v>8</v>
      </c>
      <c r="BB31" s="469">
        <v>1</v>
      </c>
      <c r="BC31" s="469">
        <v>3</v>
      </c>
      <c r="BD31" s="469" t="s">
        <v>513</v>
      </c>
      <c r="BE31" s="469" t="s">
        <v>513</v>
      </c>
      <c r="BF31" s="469">
        <v>1</v>
      </c>
      <c r="BG31" s="469" t="s">
        <v>513</v>
      </c>
      <c r="BH31" s="469" t="s">
        <v>513</v>
      </c>
      <c r="BI31" s="469" t="s">
        <v>513</v>
      </c>
      <c r="BJ31" s="469" t="s">
        <v>513</v>
      </c>
      <c r="BK31" s="469" t="s">
        <v>513</v>
      </c>
      <c r="BL31" s="468">
        <v>34</v>
      </c>
      <c r="BM31" s="468">
        <v>526</v>
      </c>
      <c r="BN31" s="468" t="s">
        <v>513</v>
      </c>
      <c r="BO31" s="468" t="s">
        <v>513</v>
      </c>
      <c r="BP31" s="468">
        <v>2</v>
      </c>
      <c r="BQ31" s="468">
        <v>3</v>
      </c>
      <c r="BR31" s="468">
        <v>5</v>
      </c>
      <c r="BS31" s="468">
        <v>5</v>
      </c>
      <c r="BT31" s="468" t="s">
        <v>513</v>
      </c>
      <c r="BU31" s="468">
        <v>1</v>
      </c>
      <c r="BV31" s="468">
        <v>7</v>
      </c>
      <c r="BW31" s="468">
        <v>1</v>
      </c>
      <c r="BX31" s="468">
        <v>8</v>
      </c>
      <c r="BY31" s="468">
        <v>2</v>
      </c>
      <c r="BZ31" s="468">
        <v>2</v>
      </c>
      <c r="CA31" s="468">
        <v>4</v>
      </c>
      <c r="CB31" s="469" t="s">
        <v>513</v>
      </c>
      <c r="CC31" s="469" t="s">
        <v>513</v>
      </c>
      <c r="CD31" s="469">
        <v>1</v>
      </c>
      <c r="CE31" s="469" t="s">
        <v>513</v>
      </c>
      <c r="CF31" s="469" t="s">
        <v>513</v>
      </c>
      <c r="CG31" s="469">
        <v>1</v>
      </c>
      <c r="CH31" s="468">
        <v>49</v>
      </c>
      <c r="CI31" s="468">
        <v>163</v>
      </c>
      <c r="CJ31" s="469">
        <v>7</v>
      </c>
      <c r="CK31" s="469">
        <v>40</v>
      </c>
      <c r="CL31" s="469">
        <v>2</v>
      </c>
      <c r="CM31" s="469">
        <v>20</v>
      </c>
      <c r="CN31" s="469">
        <v>694</v>
      </c>
      <c r="CO31" s="469" t="s">
        <v>513</v>
      </c>
      <c r="CP31" s="469">
        <v>8</v>
      </c>
      <c r="CQ31" s="469">
        <v>2</v>
      </c>
      <c r="CR31" s="469">
        <v>10</v>
      </c>
      <c r="CS31" s="469">
        <v>35</v>
      </c>
      <c r="CT31" s="469">
        <v>232</v>
      </c>
      <c r="CU31" s="469">
        <v>1</v>
      </c>
      <c r="CV31" s="469">
        <v>31</v>
      </c>
      <c r="CW31" s="469">
        <v>3</v>
      </c>
      <c r="CX31" s="469">
        <v>16</v>
      </c>
      <c r="CY31" s="469">
        <v>89</v>
      </c>
      <c r="CZ31" s="469">
        <v>14</v>
      </c>
      <c r="DA31" s="469">
        <v>1</v>
      </c>
      <c r="DB31" s="469">
        <v>1</v>
      </c>
      <c r="DC31" s="483">
        <v>5</v>
      </c>
      <c r="DD31" s="483">
        <v>81</v>
      </c>
      <c r="DE31" s="482">
        <v>2</v>
      </c>
      <c r="DF31" s="482">
        <v>3</v>
      </c>
      <c r="DG31" s="482">
        <v>13</v>
      </c>
      <c r="DH31" s="482">
        <v>170</v>
      </c>
      <c r="DI31" s="481">
        <v>8</v>
      </c>
      <c r="DJ31" s="481">
        <v>1</v>
      </c>
      <c r="DK31" s="481">
        <v>4</v>
      </c>
      <c r="DL31" s="481" t="s">
        <v>513</v>
      </c>
      <c r="DM31" s="481" t="s">
        <v>513</v>
      </c>
      <c r="DN31" s="481" t="s">
        <v>513</v>
      </c>
      <c r="DO31" s="481" t="s">
        <v>513</v>
      </c>
      <c r="DP31" s="469">
        <v>12</v>
      </c>
      <c r="DQ31" s="469">
        <v>229</v>
      </c>
      <c r="DR31" s="469" t="s">
        <v>513</v>
      </c>
      <c r="DS31" s="469" t="s">
        <v>513</v>
      </c>
      <c r="DT31" s="469">
        <v>1</v>
      </c>
      <c r="DU31" s="469">
        <v>1</v>
      </c>
      <c r="DV31" s="469">
        <v>5</v>
      </c>
      <c r="DW31" s="469">
        <v>3</v>
      </c>
      <c r="DX31" s="469">
        <v>2</v>
      </c>
      <c r="DY31" s="469" t="s">
        <v>513</v>
      </c>
      <c r="DZ31" s="469" t="s">
        <v>513</v>
      </c>
      <c r="EA31" s="469" t="s">
        <v>513</v>
      </c>
      <c r="EB31" s="469" t="s">
        <v>513</v>
      </c>
      <c r="EC31" s="469" t="s">
        <v>513</v>
      </c>
    </row>
    <row r="32" spans="1:133" ht="16.5" customHeight="1">
      <c r="A32" s="470" t="s">
        <v>1624</v>
      </c>
      <c r="B32" s="154">
        <v>323</v>
      </c>
      <c r="C32" s="468">
        <v>3555</v>
      </c>
      <c r="D32" s="469" t="s">
        <v>513</v>
      </c>
      <c r="E32" s="469" t="s">
        <v>513</v>
      </c>
      <c r="F32" s="469" t="s">
        <v>513</v>
      </c>
      <c r="G32" s="469" t="s">
        <v>513</v>
      </c>
      <c r="H32" s="469">
        <v>1</v>
      </c>
      <c r="I32" s="469">
        <v>2</v>
      </c>
      <c r="J32" s="469">
        <v>21</v>
      </c>
      <c r="K32" s="469">
        <v>183</v>
      </c>
      <c r="L32" s="469">
        <v>5</v>
      </c>
      <c r="M32" s="469">
        <v>8</v>
      </c>
      <c r="N32" s="469">
        <v>8</v>
      </c>
      <c r="O32" s="468">
        <v>14</v>
      </c>
      <c r="P32" s="468">
        <v>283</v>
      </c>
      <c r="Q32" s="469" t="s">
        <v>513</v>
      </c>
      <c r="R32" s="469" t="s">
        <v>513</v>
      </c>
      <c r="S32" s="469" t="s">
        <v>513</v>
      </c>
      <c r="T32" s="469" t="s">
        <v>513</v>
      </c>
      <c r="U32" s="469" t="s">
        <v>513</v>
      </c>
      <c r="V32" s="469">
        <v>1</v>
      </c>
      <c r="W32" s="469">
        <v>3</v>
      </c>
      <c r="X32" s="469">
        <v>1</v>
      </c>
      <c r="Y32" s="469" t="s">
        <v>513</v>
      </c>
      <c r="Z32" s="469">
        <v>1</v>
      </c>
      <c r="AA32" s="469" t="s">
        <v>513</v>
      </c>
      <c r="AB32" s="469" t="s">
        <v>513</v>
      </c>
      <c r="AC32" s="469" t="s">
        <v>513</v>
      </c>
      <c r="AD32" s="469" t="s">
        <v>513</v>
      </c>
      <c r="AE32" s="469" t="s">
        <v>513</v>
      </c>
      <c r="AF32" s="469">
        <v>2</v>
      </c>
      <c r="AG32" s="469">
        <v>1</v>
      </c>
      <c r="AH32" s="469" t="s">
        <v>513</v>
      </c>
      <c r="AI32" s="469">
        <v>2</v>
      </c>
      <c r="AJ32" s="469" t="s">
        <v>513</v>
      </c>
      <c r="AK32" s="469" t="s">
        <v>513</v>
      </c>
      <c r="AL32" s="469">
        <v>1</v>
      </c>
      <c r="AM32" s="469">
        <v>1</v>
      </c>
      <c r="AN32" s="469">
        <v>1</v>
      </c>
      <c r="AO32" s="468" t="s">
        <v>513</v>
      </c>
      <c r="AP32" s="468" t="s">
        <v>513</v>
      </c>
      <c r="AQ32" s="469" t="s">
        <v>513</v>
      </c>
      <c r="AR32" s="469" t="s">
        <v>513</v>
      </c>
      <c r="AS32" s="469" t="s">
        <v>513</v>
      </c>
      <c r="AT32" s="469" t="s">
        <v>513</v>
      </c>
      <c r="AU32" s="469">
        <v>13</v>
      </c>
      <c r="AV32" s="469">
        <v>80</v>
      </c>
      <c r="AW32" s="469">
        <v>3</v>
      </c>
      <c r="AX32" s="469" t="s">
        <v>513</v>
      </c>
      <c r="AY32" s="469">
        <v>4</v>
      </c>
      <c r="AZ32" s="469">
        <v>1</v>
      </c>
      <c r="BA32" s="469">
        <v>5</v>
      </c>
      <c r="BB32" s="469">
        <v>5</v>
      </c>
      <c r="BC32" s="469">
        <v>286</v>
      </c>
      <c r="BD32" s="469">
        <v>3</v>
      </c>
      <c r="BE32" s="469">
        <v>1</v>
      </c>
      <c r="BF32" s="469">
        <v>1</v>
      </c>
      <c r="BG32" s="469" t="s">
        <v>513</v>
      </c>
      <c r="BH32" s="469" t="s">
        <v>513</v>
      </c>
      <c r="BI32" s="469" t="s">
        <v>513</v>
      </c>
      <c r="BJ32" s="469" t="s">
        <v>513</v>
      </c>
      <c r="BK32" s="469" t="s">
        <v>513</v>
      </c>
      <c r="BL32" s="468">
        <v>60</v>
      </c>
      <c r="BM32" s="468">
        <v>472</v>
      </c>
      <c r="BN32" s="468" t="s">
        <v>513</v>
      </c>
      <c r="BO32" s="468" t="s">
        <v>513</v>
      </c>
      <c r="BP32" s="468">
        <v>2</v>
      </c>
      <c r="BQ32" s="468">
        <v>2</v>
      </c>
      <c r="BR32" s="468">
        <v>4</v>
      </c>
      <c r="BS32" s="468">
        <v>4</v>
      </c>
      <c r="BT32" s="468" t="s">
        <v>513</v>
      </c>
      <c r="BU32" s="468">
        <v>2</v>
      </c>
      <c r="BV32" s="468">
        <v>18</v>
      </c>
      <c r="BW32" s="468">
        <v>7</v>
      </c>
      <c r="BX32" s="468">
        <v>20</v>
      </c>
      <c r="BY32" s="468">
        <v>1</v>
      </c>
      <c r="BZ32" s="468">
        <v>5</v>
      </c>
      <c r="CA32" s="468">
        <v>47</v>
      </c>
      <c r="CB32" s="469">
        <v>2</v>
      </c>
      <c r="CC32" s="469">
        <v>1</v>
      </c>
      <c r="CD32" s="469" t="s">
        <v>513</v>
      </c>
      <c r="CE32" s="469" t="s">
        <v>513</v>
      </c>
      <c r="CF32" s="469" t="s">
        <v>513</v>
      </c>
      <c r="CG32" s="469">
        <v>2</v>
      </c>
      <c r="CH32" s="468">
        <v>58</v>
      </c>
      <c r="CI32" s="468">
        <v>148</v>
      </c>
      <c r="CJ32" s="469">
        <v>7</v>
      </c>
      <c r="CK32" s="469">
        <v>50</v>
      </c>
      <c r="CL32" s="469">
        <v>1</v>
      </c>
      <c r="CM32" s="469">
        <v>11</v>
      </c>
      <c r="CN32" s="469">
        <v>65</v>
      </c>
      <c r="CO32" s="469">
        <v>1</v>
      </c>
      <c r="CP32" s="469">
        <v>4</v>
      </c>
      <c r="CQ32" s="469" t="s">
        <v>513</v>
      </c>
      <c r="CR32" s="469">
        <v>6</v>
      </c>
      <c r="CS32" s="469">
        <v>39</v>
      </c>
      <c r="CT32" s="469">
        <v>277</v>
      </c>
      <c r="CU32" s="469">
        <v>1</v>
      </c>
      <c r="CV32" s="469">
        <v>31</v>
      </c>
      <c r="CW32" s="469">
        <v>7</v>
      </c>
      <c r="CX32" s="469">
        <v>30</v>
      </c>
      <c r="CY32" s="469">
        <v>174</v>
      </c>
      <c r="CZ32" s="469">
        <v>21</v>
      </c>
      <c r="DA32" s="469">
        <v>5</v>
      </c>
      <c r="DB32" s="469">
        <v>4</v>
      </c>
      <c r="DC32" s="483">
        <v>21</v>
      </c>
      <c r="DD32" s="483">
        <v>559</v>
      </c>
      <c r="DE32" s="482">
        <v>12</v>
      </c>
      <c r="DF32" s="482">
        <v>9</v>
      </c>
      <c r="DG32" s="482">
        <v>29</v>
      </c>
      <c r="DH32" s="482">
        <v>200</v>
      </c>
      <c r="DI32" s="481">
        <v>27</v>
      </c>
      <c r="DJ32" s="481" t="s">
        <v>513</v>
      </c>
      <c r="DK32" s="481">
        <v>2</v>
      </c>
      <c r="DL32" s="481" t="s">
        <v>513</v>
      </c>
      <c r="DM32" s="481" t="s">
        <v>513</v>
      </c>
      <c r="DN32" s="481" t="s">
        <v>513</v>
      </c>
      <c r="DO32" s="481" t="s">
        <v>513</v>
      </c>
      <c r="DP32" s="469">
        <v>13</v>
      </c>
      <c r="DQ32" s="469">
        <v>389</v>
      </c>
      <c r="DR32" s="469" t="s">
        <v>513</v>
      </c>
      <c r="DS32" s="469" t="s">
        <v>513</v>
      </c>
      <c r="DT32" s="469">
        <v>2</v>
      </c>
      <c r="DU32" s="469">
        <v>2</v>
      </c>
      <c r="DV32" s="469">
        <v>6</v>
      </c>
      <c r="DW32" s="469" t="s">
        <v>513</v>
      </c>
      <c r="DX32" s="469">
        <v>3</v>
      </c>
      <c r="DY32" s="469" t="s">
        <v>513</v>
      </c>
      <c r="DZ32" s="469">
        <v>3</v>
      </c>
      <c r="EA32" s="469">
        <v>390</v>
      </c>
      <c r="EB32" s="469" t="s">
        <v>513</v>
      </c>
      <c r="EC32" s="469">
        <v>3</v>
      </c>
    </row>
    <row r="33" spans="1:133" ht="16.5" customHeight="1">
      <c r="A33" s="470" t="s">
        <v>1623</v>
      </c>
      <c r="B33" s="154">
        <v>240</v>
      </c>
      <c r="C33" s="468">
        <v>1759</v>
      </c>
      <c r="D33" s="469" t="s">
        <v>513</v>
      </c>
      <c r="E33" s="469" t="s">
        <v>513</v>
      </c>
      <c r="F33" s="469" t="s">
        <v>513</v>
      </c>
      <c r="G33" s="469" t="s">
        <v>513</v>
      </c>
      <c r="H33" s="469" t="s">
        <v>513</v>
      </c>
      <c r="I33" s="469" t="s">
        <v>513</v>
      </c>
      <c r="J33" s="469">
        <v>18</v>
      </c>
      <c r="K33" s="469">
        <v>128</v>
      </c>
      <c r="L33" s="469">
        <v>8</v>
      </c>
      <c r="M33" s="469">
        <v>4</v>
      </c>
      <c r="N33" s="469">
        <v>6</v>
      </c>
      <c r="O33" s="468">
        <v>10</v>
      </c>
      <c r="P33" s="468">
        <v>53</v>
      </c>
      <c r="Q33" s="469">
        <v>1</v>
      </c>
      <c r="R33" s="469" t="s">
        <v>513</v>
      </c>
      <c r="S33" s="469">
        <v>1</v>
      </c>
      <c r="T33" s="469" t="s">
        <v>513</v>
      </c>
      <c r="U33" s="469" t="s">
        <v>513</v>
      </c>
      <c r="V33" s="469" t="s">
        <v>513</v>
      </c>
      <c r="W33" s="469">
        <v>3</v>
      </c>
      <c r="X33" s="469">
        <v>1</v>
      </c>
      <c r="Y33" s="469" t="s">
        <v>513</v>
      </c>
      <c r="Z33" s="469" t="s">
        <v>513</v>
      </c>
      <c r="AA33" s="469" t="s">
        <v>513</v>
      </c>
      <c r="AB33" s="469" t="s">
        <v>513</v>
      </c>
      <c r="AC33" s="469" t="s">
        <v>513</v>
      </c>
      <c r="AD33" s="469" t="s">
        <v>513</v>
      </c>
      <c r="AE33" s="469" t="s">
        <v>513</v>
      </c>
      <c r="AF33" s="469">
        <v>1</v>
      </c>
      <c r="AG33" s="469" t="s">
        <v>513</v>
      </c>
      <c r="AH33" s="469" t="s">
        <v>513</v>
      </c>
      <c r="AI33" s="469" t="s">
        <v>513</v>
      </c>
      <c r="AJ33" s="469" t="s">
        <v>513</v>
      </c>
      <c r="AK33" s="469">
        <v>1</v>
      </c>
      <c r="AL33" s="469" t="s">
        <v>513</v>
      </c>
      <c r="AM33" s="469" t="s">
        <v>513</v>
      </c>
      <c r="AN33" s="469">
        <v>2</v>
      </c>
      <c r="AO33" s="468" t="s">
        <v>513</v>
      </c>
      <c r="AP33" s="468" t="s">
        <v>513</v>
      </c>
      <c r="AQ33" s="469" t="s">
        <v>513</v>
      </c>
      <c r="AR33" s="469" t="s">
        <v>513</v>
      </c>
      <c r="AS33" s="469" t="s">
        <v>513</v>
      </c>
      <c r="AT33" s="469" t="s">
        <v>513</v>
      </c>
      <c r="AU33" s="469">
        <v>5</v>
      </c>
      <c r="AV33" s="469">
        <v>38</v>
      </c>
      <c r="AW33" s="469" t="s">
        <v>513</v>
      </c>
      <c r="AX33" s="469" t="s">
        <v>513</v>
      </c>
      <c r="AY33" s="469">
        <v>3</v>
      </c>
      <c r="AZ33" s="469" t="s">
        <v>513</v>
      </c>
      <c r="BA33" s="469">
        <v>2</v>
      </c>
      <c r="BB33" s="469">
        <v>6</v>
      </c>
      <c r="BC33" s="469">
        <v>215</v>
      </c>
      <c r="BD33" s="469" t="s">
        <v>513</v>
      </c>
      <c r="BE33" s="469">
        <v>4</v>
      </c>
      <c r="BF33" s="469">
        <v>2</v>
      </c>
      <c r="BG33" s="469" t="s">
        <v>513</v>
      </c>
      <c r="BH33" s="469" t="s">
        <v>513</v>
      </c>
      <c r="BI33" s="469" t="s">
        <v>513</v>
      </c>
      <c r="BJ33" s="469" t="s">
        <v>513</v>
      </c>
      <c r="BK33" s="469" t="s">
        <v>513</v>
      </c>
      <c r="BL33" s="468">
        <v>58</v>
      </c>
      <c r="BM33" s="468">
        <v>485</v>
      </c>
      <c r="BN33" s="468" t="s">
        <v>513</v>
      </c>
      <c r="BO33" s="468">
        <v>2</v>
      </c>
      <c r="BP33" s="468">
        <v>5</v>
      </c>
      <c r="BQ33" s="468" t="s">
        <v>513</v>
      </c>
      <c r="BR33" s="468">
        <v>4</v>
      </c>
      <c r="BS33" s="468">
        <v>7</v>
      </c>
      <c r="BT33" s="468" t="s">
        <v>513</v>
      </c>
      <c r="BU33" s="468">
        <v>5</v>
      </c>
      <c r="BV33" s="468">
        <v>12</v>
      </c>
      <c r="BW33" s="468">
        <v>2</v>
      </c>
      <c r="BX33" s="468">
        <v>19</v>
      </c>
      <c r="BY33" s="468">
        <v>2</v>
      </c>
      <c r="BZ33" s="468">
        <v>3</v>
      </c>
      <c r="CA33" s="468">
        <v>17</v>
      </c>
      <c r="CB33" s="469" t="s">
        <v>513</v>
      </c>
      <c r="CC33" s="469">
        <v>1</v>
      </c>
      <c r="CD33" s="469">
        <v>1</v>
      </c>
      <c r="CE33" s="469" t="s">
        <v>513</v>
      </c>
      <c r="CF33" s="469" t="s">
        <v>513</v>
      </c>
      <c r="CG33" s="469">
        <v>1</v>
      </c>
      <c r="CH33" s="468">
        <v>43</v>
      </c>
      <c r="CI33" s="468">
        <v>121</v>
      </c>
      <c r="CJ33" s="469">
        <v>6</v>
      </c>
      <c r="CK33" s="469">
        <v>33</v>
      </c>
      <c r="CL33" s="469">
        <v>4</v>
      </c>
      <c r="CM33" s="469">
        <v>12</v>
      </c>
      <c r="CN33" s="469">
        <v>74</v>
      </c>
      <c r="CO33" s="469">
        <v>1</v>
      </c>
      <c r="CP33" s="469">
        <v>4</v>
      </c>
      <c r="CQ33" s="469">
        <v>2</v>
      </c>
      <c r="CR33" s="469">
        <v>5</v>
      </c>
      <c r="CS33" s="469">
        <v>30</v>
      </c>
      <c r="CT33" s="469">
        <v>129</v>
      </c>
      <c r="CU33" s="469" t="s">
        <v>513</v>
      </c>
      <c r="CV33" s="469">
        <v>29</v>
      </c>
      <c r="CW33" s="469">
        <v>1</v>
      </c>
      <c r="CX33" s="469">
        <v>25</v>
      </c>
      <c r="CY33" s="469">
        <v>67</v>
      </c>
      <c r="CZ33" s="469">
        <v>18</v>
      </c>
      <c r="DA33" s="469">
        <v>4</v>
      </c>
      <c r="DB33" s="469">
        <v>3</v>
      </c>
      <c r="DC33" s="483">
        <v>6</v>
      </c>
      <c r="DD33" s="483">
        <v>18</v>
      </c>
      <c r="DE33" s="482" t="s">
        <v>513</v>
      </c>
      <c r="DF33" s="482">
        <v>6</v>
      </c>
      <c r="DG33" s="482">
        <v>16</v>
      </c>
      <c r="DH33" s="482">
        <v>169</v>
      </c>
      <c r="DI33" s="481">
        <v>12</v>
      </c>
      <c r="DJ33" s="481" t="s">
        <v>513</v>
      </c>
      <c r="DK33" s="481">
        <v>4</v>
      </c>
      <c r="DL33" s="481" t="s">
        <v>513</v>
      </c>
      <c r="DM33" s="481" t="s">
        <v>513</v>
      </c>
      <c r="DN33" s="481" t="s">
        <v>513</v>
      </c>
      <c r="DO33" s="481" t="s">
        <v>513</v>
      </c>
      <c r="DP33" s="469">
        <v>7</v>
      </c>
      <c r="DQ33" s="469">
        <v>135</v>
      </c>
      <c r="DR33" s="469" t="s">
        <v>513</v>
      </c>
      <c r="DS33" s="469" t="s">
        <v>513</v>
      </c>
      <c r="DT33" s="469">
        <v>1</v>
      </c>
      <c r="DU33" s="469" t="s">
        <v>513</v>
      </c>
      <c r="DV33" s="469">
        <v>4</v>
      </c>
      <c r="DW33" s="469" t="s">
        <v>513</v>
      </c>
      <c r="DX33" s="469">
        <v>2</v>
      </c>
      <c r="DY33" s="469" t="s">
        <v>513</v>
      </c>
      <c r="DZ33" s="469">
        <v>1</v>
      </c>
      <c r="EA33" s="469">
        <v>110</v>
      </c>
      <c r="EB33" s="469" t="s">
        <v>513</v>
      </c>
      <c r="EC33" s="469">
        <v>1</v>
      </c>
    </row>
    <row r="34" spans="1:133" ht="16.5" customHeight="1">
      <c r="A34" s="470" t="s">
        <v>1622</v>
      </c>
      <c r="B34" s="154">
        <v>313</v>
      </c>
      <c r="C34" s="468">
        <v>2969</v>
      </c>
      <c r="D34" s="469" t="s">
        <v>513</v>
      </c>
      <c r="E34" s="469" t="s">
        <v>513</v>
      </c>
      <c r="F34" s="469" t="s">
        <v>513</v>
      </c>
      <c r="G34" s="469" t="s">
        <v>513</v>
      </c>
      <c r="H34" s="469" t="s">
        <v>513</v>
      </c>
      <c r="I34" s="469" t="s">
        <v>513</v>
      </c>
      <c r="J34" s="469">
        <v>13</v>
      </c>
      <c r="K34" s="469">
        <v>66</v>
      </c>
      <c r="L34" s="469">
        <v>7</v>
      </c>
      <c r="M34" s="469">
        <v>3</v>
      </c>
      <c r="N34" s="469">
        <v>3</v>
      </c>
      <c r="O34" s="468">
        <v>6</v>
      </c>
      <c r="P34" s="468">
        <v>14</v>
      </c>
      <c r="Q34" s="469">
        <v>1</v>
      </c>
      <c r="R34" s="469" t="s">
        <v>513</v>
      </c>
      <c r="S34" s="469" t="s">
        <v>513</v>
      </c>
      <c r="T34" s="469" t="s">
        <v>513</v>
      </c>
      <c r="U34" s="469">
        <v>1</v>
      </c>
      <c r="V34" s="469">
        <v>1</v>
      </c>
      <c r="W34" s="469">
        <v>1</v>
      </c>
      <c r="X34" s="469" t="s">
        <v>513</v>
      </c>
      <c r="Y34" s="469" t="s">
        <v>513</v>
      </c>
      <c r="Z34" s="469" t="s">
        <v>513</v>
      </c>
      <c r="AA34" s="469" t="s">
        <v>513</v>
      </c>
      <c r="AB34" s="469" t="s">
        <v>513</v>
      </c>
      <c r="AC34" s="469" t="s">
        <v>513</v>
      </c>
      <c r="AD34" s="469" t="s">
        <v>513</v>
      </c>
      <c r="AE34" s="469" t="s">
        <v>513</v>
      </c>
      <c r="AF34" s="469" t="s">
        <v>513</v>
      </c>
      <c r="AG34" s="469" t="s">
        <v>513</v>
      </c>
      <c r="AH34" s="469" t="s">
        <v>513</v>
      </c>
      <c r="AI34" s="469" t="s">
        <v>513</v>
      </c>
      <c r="AJ34" s="469" t="s">
        <v>513</v>
      </c>
      <c r="AK34" s="469">
        <v>1</v>
      </c>
      <c r="AL34" s="469" t="s">
        <v>513</v>
      </c>
      <c r="AM34" s="469" t="s">
        <v>513</v>
      </c>
      <c r="AN34" s="469">
        <v>1</v>
      </c>
      <c r="AO34" s="468" t="s">
        <v>513</v>
      </c>
      <c r="AP34" s="468" t="s">
        <v>513</v>
      </c>
      <c r="AQ34" s="469" t="s">
        <v>513</v>
      </c>
      <c r="AR34" s="469" t="s">
        <v>513</v>
      </c>
      <c r="AS34" s="469" t="s">
        <v>513</v>
      </c>
      <c r="AT34" s="469" t="s">
        <v>513</v>
      </c>
      <c r="AU34" s="469">
        <v>19</v>
      </c>
      <c r="AV34" s="469">
        <v>564</v>
      </c>
      <c r="AW34" s="469" t="s">
        <v>513</v>
      </c>
      <c r="AX34" s="469" t="s">
        <v>513</v>
      </c>
      <c r="AY34" s="469">
        <v>11</v>
      </c>
      <c r="AZ34" s="469">
        <v>4</v>
      </c>
      <c r="BA34" s="469">
        <v>4</v>
      </c>
      <c r="BB34" s="469">
        <v>2</v>
      </c>
      <c r="BC34" s="469">
        <v>23</v>
      </c>
      <c r="BD34" s="469" t="s">
        <v>513</v>
      </c>
      <c r="BE34" s="469">
        <v>1</v>
      </c>
      <c r="BF34" s="469" t="s">
        <v>513</v>
      </c>
      <c r="BG34" s="469" t="s">
        <v>513</v>
      </c>
      <c r="BH34" s="469" t="s">
        <v>513</v>
      </c>
      <c r="BI34" s="469" t="s">
        <v>513</v>
      </c>
      <c r="BJ34" s="469">
        <v>1</v>
      </c>
      <c r="BK34" s="469" t="s">
        <v>513</v>
      </c>
      <c r="BL34" s="468">
        <v>74</v>
      </c>
      <c r="BM34" s="468">
        <v>480</v>
      </c>
      <c r="BN34" s="468" t="s">
        <v>513</v>
      </c>
      <c r="BO34" s="468">
        <v>1</v>
      </c>
      <c r="BP34" s="468">
        <v>5</v>
      </c>
      <c r="BQ34" s="468">
        <v>7</v>
      </c>
      <c r="BR34" s="468">
        <v>7</v>
      </c>
      <c r="BS34" s="468">
        <v>5</v>
      </c>
      <c r="BT34" s="468" t="s">
        <v>513</v>
      </c>
      <c r="BU34" s="468">
        <v>11</v>
      </c>
      <c r="BV34" s="468">
        <v>13</v>
      </c>
      <c r="BW34" s="468">
        <v>6</v>
      </c>
      <c r="BX34" s="468">
        <v>19</v>
      </c>
      <c r="BY34" s="468" t="s">
        <v>513</v>
      </c>
      <c r="BZ34" s="468">
        <v>1</v>
      </c>
      <c r="CA34" s="468">
        <v>4</v>
      </c>
      <c r="CB34" s="469" t="s">
        <v>513</v>
      </c>
      <c r="CC34" s="469" t="s">
        <v>513</v>
      </c>
      <c r="CD34" s="469" t="s">
        <v>513</v>
      </c>
      <c r="CE34" s="469">
        <v>1</v>
      </c>
      <c r="CF34" s="469" t="s">
        <v>513</v>
      </c>
      <c r="CG34" s="469" t="s">
        <v>513</v>
      </c>
      <c r="CH34" s="468">
        <v>50</v>
      </c>
      <c r="CI34" s="468">
        <v>120</v>
      </c>
      <c r="CJ34" s="469">
        <v>10</v>
      </c>
      <c r="CK34" s="469">
        <v>39</v>
      </c>
      <c r="CL34" s="469">
        <v>1</v>
      </c>
      <c r="CM34" s="469">
        <v>25</v>
      </c>
      <c r="CN34" s="469">
        <v>132</v>
      </c>
      <c r="CO34" s="469" t="s">
        <v>513</v>
      </c>
      <c r="CP34" s="469">
        <v>18</v>
      </c>
      <c r="CQ34" s="469">
        <v>1</v>
      </c>
      <c r="CR34" s="469">
        <v>6</v>
      </c>
      <c r="CS34" s="469">
        <v>50</v>
      </c>
      <c r="CT34" s="469">
        <v>573</v>
      </c>
      <c r="CU34" s="469" t="s">
        <v>513</v>
      </c>
      <c r="CV34" s="469">
        <v>49</v>
      </c>
      <c r="CW34" s="469">
        <v>1</v>
      </c>
      <c r="CX34" s="469">
        <v>32</v>
      </c>
      <c r="CY34" s="469">
        <v>121</v>
      </c>
      <c r="CZ34" s="469">
        <v>21</v>
      </c>
      <c r="DA34" s="469">
        <v>1</v>
      </c>
      <c r="DB34" s="469">
        <v>10</v>
      </c>
      <c r="DC34" s="483">
        <v>6</v>
      </c>
      <c r="DD34" s="483">
        <v>32</v>
      </c>
      <c r="DE34" s="482">
        <v>1</v>
      </c>
      <c r="DF34" s="482">
        <v>5</v>
      </c>
      <c r="DG34" s="482">
        <v>20</v>
      </c>
      <c r="DH34" s="482">
        <v>681</v>
      </c>
      <c r="DI34" s="481">
        <v>14</v>
      </c>
      <c r="DJ34" s="481" t="s">
        <v>513</v>
      </c>
      <c r="DK34" s="481">
        <v>6</v>
      </c>
      <c r="DL34" s="481" t="s">
        <v>513</v>
      </c>
      <c r="DM34" s="481" t="s">
        <v>513</v>
      </c>
      <c r="DN34" s="481" t="s">
        <v>513</v>
      </c>
      <c r="DO34" s="481" t="s">
        <v>513</v>
      </c>
      <c r="DP34" s="469">
        <v>14</v>
      </c>
      <c r="DQ34" s="469">
        <v>151</v>
      </c>
      <c r="DR34" s="469" t="s">
        <v>513</v>
      </c>
      <c r="DS34" s="469" t="s">
        <v>513</v>
      </c>
      <c r="DT34" s="469" t="s">
        <v>513</v>
      </c>
      <c r="DU34" s="469">
        <v>1</v>
      </c>
      <c r="DV34" s="469">
        <v>9</v>
      </c>
      <c r="DW34" s="469">
        <v>1</v>
      </c>
      <c r="DX34" s="469">
        <v>3</v>
      </c>
      <c r="DY34" s="469" t="s">
        <v>513</v>
      </c>
      <c r="DZ34" s="469">
        <v>1</v>
      </c>
      <c r="EA34" s="469">
        <v>8</v>
      </c>
      <c r="EB34" s="469" t="s">
        <v>513</v>
      </c>
      <c r="EC34" s="469">
        <v>1</v>
      </c>
    </row>
    <row r="35" spans="1:133" ht="16.5" customHeight="1">
      <c r="A35" s="470" t="s">
        <v>1621</v>
      </c>
      <c r="B35" s="154">
        <v>252</v>
      </c>
      <c r="C35" s="468">
        <v>2620</v>
      </c>
      <c r="D35" s="469" t="s">
        <v>513</v>
      </c>
      <c r="E35" s="469" t="s">
        <v>513</v>
      </c>
      <c r="F35" s="469" t="s">
        <v>513</v>
      </c>
      <c r="G35" s="469" t="s">
        <v>513</v>
      </c>
      <c r="H35" s="469" t="s">
        <v>513</v>
      </c>
      <c r="I35" s="469" t="s">
        <v>513</v>
      </c>
      <c r="J35" s="469">
        <v>21</v>
      </c>
      <c r="K35" s="469">
        <v>87</v>
      </c>
      <c r="L35" s="469">
        <v>10</v>
      </c>
      <c r="M35" s="469">
        <v>9</v>
      </c>
      <c r="N35" s="469">
        <v>2</v>
      </c>
      <c r="O35" s="468">
        <v>10</v>
      </c>
      <c r="P35" s="468">
        <v>144</v>
      </c>
      <c r="Q35" s="469" t="s">
        <v>513</v>
      </c>
      <c r="R35" s="469">
        <v>1</v>
      </c>
      <c r="S35" s="469" t="s">
        <v>513</v>
      </c>
      <c r="T35" s="469" t="s">
        <v>513</v>
      </c>
      <c r="U35" s="469">
        <v>1</v>
      </c>
      <c r="V35" s="469" t="s">
        <v>513</v>
      </c>
      <c r="W35" s="469">
        <v>1</v>
      </c>
      <c r="X35" s="469">
        <v>1</v>
      </c>
      <c r="Y35" s="469" t="s">
        <v>513</v>
      </c>
      <c r="Z35" s="469">
        <v>1</v>
      </c>
      <c r="AA35" s="469" t="s">
        <v>513</v>
      </c>
      <c r="AB35" s="469" t="s">
        <v>513</v>
      </c>
      <c r="AC35" s="469" t="s">
        <v>513</v>
      </c>
      <c r="AD35" s="469" t="s">
        <v>513</v>
      </c>
      <c r="AE35" s="469" t="s">
        <v>513</v>
      </c>
      <c r="AF35" s="469" t="s">
        <v>513</v>
      </c>
      <c r="AG35" s="469" t="s">
        <v>513</v>
      </c>
      <c r="AH35" s="469" t="s">
        <v>513</v>
      </c>
      <c r="AI35" s="469" t="s">
        <v>513</v>
      </c>
      <c r="AJ35" s="469" t="s">
        <v>513</v>
      </c>
      <c r="AK35" s="469">
        <v>2</v>
      </c>
      <c r="AL35" s="469" t="s">
        <v>513</v>
      </c>
      <c r="AM35" s="469" t="s">
        <v>513</v>
      </c>
      <c r="AN35" s="469">
        <v>3</v>
      </c>
      <c r="AO35" s="468" t="s">
        <v>513</v>
      </c>
      <c r="AP35" s="468" t="s">
        <v>513</v>
      </c>
      <c r="AQ35" s="469" t="s">
        <v>513</v>
      </c>
      <c r="AR35" s="469" t="s">
        <v>513</v>
      </c>
      <c r="AS35" s="469" t="s">
        <v>513</v>
      </c>
      <c r="AT35" s="469" t="s">
        <v>513</v>
      </c>
      <c r="AU35" s="469">
        <v>16</v>
      </c>
      <c r="AV35" s="469">
        <v>166</v>
      </c>
      <c r="AW35" s="469" t="s">
        <v>513</v>
      </c>
      <c r="AX35" s="469" t="s">
        <v>513</v>
      </c>
      <c r="AY35" s="469">
        <v>10</v>
      </c>
      <c r="AZ35" s="469" t="s">
        <v>513</v>
      </c>
      <c r="BA35" s="469">
        <v>6</v>
      </c>
      <c r="BB35" s="469">
        <v>4</v>
      </c>
      <c r="BC35" s="469">
        <v>71</v>
      </c>
      <c r="BD35" s="469" t="s">
        <v>513</v>
      </c>
      <c r="BE35" s="469">
        <v>1</v>
      </c>
      <c r="BF35" s="469">
        <v>2</v>
      </c>
      <c r="BG35" s="469" t="s">
        <v>513</v>
      </c>
      <c r="BH35" s="469" t="s">
        <v>513</v>
      </c>
      <c r="BI35" s="469" t="s">
        <v>513</v>
      </c>
      <c r="BJ35" s="469">
        <v>1</v>
      </c>
      <c r="BK35" s="469" t="s">
        <v>513</v>
      </c>
      <c r="BL35" s="468">
        <v>67</v>
      </c>
      <c r="BM35" s="468">
        <v>830</v>
      </c>
      <c r="BN35" s="468" t="s">
        <v>513</v>
      </c>
      <c r="BO35" s="468">
        <v>4</v>
      </c>
      <c r="BP35" s="468">
        <v>6</v>
      </c>
      <c r="BQ35" s="468">
        <v>6</v>
      </c>
      <c r="BR35" s="468">
        <v>3</v>
      </c>
      <c r="BS35" s="468">
        <v>10</v>
      </c>
      <c r="BT35" s="468" t="s">
        <v>513</v>
      </c>
      <c r="BU35" s="468">
        <v>5</v>
      </c>
      <c r="BV35" s="468">
        <v>17</v>
      </c>
      <c r="BW35" s="468">
        <v>1</v>
      </c>
      <c r="BX35" s="468">
        <v>13</v>
      </c>
      <c r="BY35" s="468">
        <v>2</v>
      </c>
      <c r="BZ35" s="468">
        <v>3</v>
      </c>
      <c r="CA35" s="468">
        <v>104</v>
      </c>
      <c r="CB35" s="469">
        <v>1</v>
      </c>
      <c r="CC35" s="469">
        <v>1</v>
      </c>
      <c r="CD35" s="469">
        <v>1</v>
      </c>
      <c r="CE35" s="469" t="s">
        <v>513</v>
      </c>
      <c r="CF35" s="469" t="s">
        <v>513</v>
      </c>
      <c r="CG35" s="469" t="s">
        <v>513</v>
      </c>
      <c r="CH35" s="468">
        <v>36</v>
      </c>
      <c r="CI35" s="468">
        <v>132</v>
      </c>
      <c r="CJ35" s="469">
        <v>8</v>
      </c>
      <c r="CK35" s="469">
        <v>24</v>
      </c>
      <c r="CL35" s="469">
        <v>4</v>
      </c>
      <c r="CM35" s="469">
        <v>27</v>
      </c>
      <c r="CN35" s="469">
        <v>119</v>
      </c>
      <c r="CO35" s="469" t="s">
        <v>513</v>
      </c>
      <c r="CP35" s="469">
        <v>16</v>
      </c>
      <c r="CQ35" s="469">
        <v>1</v>
      </c>
      <c r="CR35" s="469">
        <v>10</v>
      </c>
      <c r="CS35" s="469">
        <v>21</v>
      </c>
      <c r="CT35" s="469">
        <v>284</v>
      </c>
      <c r="CU35" s="469" t="s">
        <v>513</v>
      </c>
      <c r="CV35" s="469">
        <v>21</v>
      </c>
      <c r="CW35" s="469" t="s">
        <v>513</v>
      </c>
      <c r="CX35" s="469">
        <v>18</v>
      </c>
      <c r="CY35" s="469">
        <v>84</v>
      </c>
      <c r="CZ35" s="469">
        <v>14</v>
      </c>
      <c r="DA35" s="469">
        <v>3</v>
      </c>
      <c r="DB35" s="469">
        <v>1</v>
      </c>
      <c r="DC35" s="483">
        <v>7</v>
      </c>
      <c r="DD35" s="483">
        <v>70</v>
      </c>
      <c r="DE35" s="482">
        <v>2</v>
      </c>
      <c r="DF35" s="482">
        <v>5</v>
      </c>
      <c r="DG35" s="482">
        <v>7</v>
      </c>
      <c r="DH35" s="482">
        <v>71</v>
      </c>
      <c r="DI35" s="481">
        <v>6</v>
      </c>
      <c r="DJ35" s="481" t="s">
        <v>513</v>
      </c>
      <c r="DK35" s="481">
        <v>1</v>
      </c>
      <c r="DL35" s="481">
        <v>1</v>
      </c>
      <c r="DM35" s="481">
        <v>14</v>
      </c>
      <c r="DN35" s="481">
        <v>1</v>
      </c>
      <c r="DO35" s="481" t="s">
        <v>513</v>
      </c>
      <c r="DP35" s="469">
        <v>14</v>
      </c>
      <c r="DQ35" s="469">
        <v>444</v>
      </c>
      <c r="DR35" s="469" t="s">
        <v>513</v>
      </c>
      <c r="DS35" s="469">
        <v>1</v>
      </c>
      <c r="DT35" s="469" t="s">
        <v>513</v>
      </c>
      <c r="DU35" s="469">
        <v>1</v>
      </c>
      <c r="DV35" s="469">
        <v>9</v>
      </c>
      <c r="DW35" s="469">
        <v>1</v>
      </c>
      <c r="DX35" s="469">
        <v>1</v>
      </c>
      <c r="DY35" s="469">
        <v>1</v>
      </c>
      <c r="DZ35" s="469" t="s">
        <v>513</v>
      </c>
      <c r="EA35" s="469" t="s">
        <v>513</v>
      </c>
      <c r="EB35" s="469" t="s">
        <v>513</v>
      </c>
      <c r="EC35" s="469" t="s">
        <v>513</v>
      </c>
    </row>
    <row r="36" spans="1:133" ht="16.5" customHeight="1">
      <c r="A36" s="476" t="s">
        <v>1620</v>
      </c>
      <c r="B36" s="475">
        <v>1271</v>
      </c>
      <c r="C36" s="471">
        <v>10307</v>
      </c>
      <c r="D36" s="472" t="s">
        <v>513</v>
      </c>
      <c r="E36" s="472" t="s">
        <v>513</v>
      </c>
      <c r="F36" s="472" t="s">
        <v>513</v>
      </c>
      <c r="G36" s="472" t="s">
        <v>513</v>
      </c>
      <c r="H36" s="472" t="s">
        <v>513</v>
      </c>
      <c r="I36" s="472" t="s">
        <v>513</v>
      </c>
      <c r="J36" s="472">
        <v>59</v>
      </c>
      <c r="K36" s="472">
        <v>483</v>
      </c>
      <c r="L36" s="472">
        <v>16</v>
      </c>
      <c r="M36" s="472">
        <v>19</v>
      </c>
      <c r="N36" s="472">
        <v>24</v>
      </c>
      <c r="O36" s="471">
        <v>39</v>
      </c>
      <c r="P36" s="471">
        <v>242</v>
      </c>
      <c r="Q36" s="472">
        <v>4</v>
      </c>
      <c r="R36" s="472" t="s">
        <v>513</v>
      </c>
      <c r="S36" s="472">
        <v>4</v>
      </c>
      <c r="T36" s="472" t="s">
        <v>513</v>
      </c>
      <c r="U36" s="472">
        <v>1</v>
      </c>
      <c r="V36" s="472" t="s">
        <v>513</v>
      </c>
      <c r="W36" s="472">
        <v>12</v>
      </c>
      <c r="X36" s="472">
        <v>1</v>
      </c>
      <c r="Y36" s="472" t="s">
        <v>513</v>
      </c>
      <c r="Z36" s="472">
        <v>1</v>
      </c>
      <c r="AA36" s="472">
        <v>1</v>
      </c>
      <c r="AB36" s="472" t="s">
        <v>513</v>
      </c>
      <c r="AC36" s="472">
        <v>2</v>
      </c>
      <c r="AD36" s="472" t="s">
        <v>513</v>
      </c>
      <c r="AE36" s="472" t="s">
        <v>513</v>
      </c>
      <c r="AF36" s="472">
        <v>2</v>
      </c>
      <c r="AG36" s="472">
        <v>2</v>
      </c>
      <c r="AH36" s="472" t="s">
        <v>513</v>
      </c>
      <c r="AI36" s="472" t="s">
        <v>513</v>
      </c>
      <c r="AJ36" s="472">
        <v>2</v>
      </c>
      <c r="AK36" s="472">
        <v>2</v>
      </c>
      <c r="AL36" s="472" t="s">
        <v>513</v>
      </c>
      <c r="AM36" s="472">
        <v>1</v>
      </c>
      <c r="AN36" s="472">
        <v>4</v>
      </c>
      <c r="AO36" s="471" t="s">
        <v>513</v>
      </c>
      <c r="AP36" s="471" t="s">
        <v>513</v>
      </c>
      <c r="AQ36" s="472" t="s">
        <v>513</v>
      </c>
      <c r="AR36" s="472" t="s">
        <v>513</v>
      </c>
      <c r="AS36" s="472" t="s">
        <v>513</v>
      </c>
      <c r="AT36" s="472" t="s">
        <v>513</v>
      </c>
      <c r="AU36" s="472">
        <v>53</v>
      </c>
      <c r="AV36" s="472">
        <v>821</v>
      </c>
      <c r="AW36" s="472" t="s">
        <v>513</v>
      </c>
      <c r="AX36" s="472" t="s">
        <v>513</v>
      </c>
      <c r="AY36" s="472">
        <v>24</v>
      </c>
      <c r="AZ36" s="472">
        <v>4</v>
      </c>
      <c r="BA36" s="472">
        <v>25</v>
      </c>
      <c r="BB36" s="472">
        <v>13</v>
      </c>
      <c r="BC36" s="472">
        <v>404</v>
      </c>
      <c r="BD36" s="472">
        <v>1</v>
      </c>
      <c r="BE36" s="472">
        <v>6</v>
      </c>
      <c r="BF36" s="472">
        <v>4</v>
      </c>
      <c r="BG36" s="472" t="s">
        <v>513</v>
      </c>
      <c r="BH36" s="472" t="s">
        <v>513</v>
      </c>
      <c r="BI36" s="472" t="s">
        <v>513</v>
      </c>
      <c r="BJ36" s="472">
        <v>1</v>
      </c>
      <c r="BK36" s="472">
        <v>1</v>
      </c>
      <c r="BL36" s="471">
        <v>222</v>
      </c>
      <c r="BM36" s="471">
        <v>2258</v>
      </c>
      <c r="BN36" s="471" t="s">
        <v>513</v>
      </c>
      <c r="BO36" s="471">
        <v>3</v>
      </c>
      <c r="BP36" s="471">
        <v>8</v>
      </c>
      <c r="BQ36" s="471">
        <v>13</v>
      </c>
      <c r="BR36" s="471">
        <v>22</v>
      </c>
      <c r="BS36" s="471">
        <v>26</v>
      </c>
      <c r="BT36" s="471">
        <v>2</v>
      </c>
      <c r="BU36" s="471">
        <v>22</v>
      </c>
      <c r="BV36" s="471">
        <v>46</v>
      </c>
      <c r="BW36" s="471">
        <v>7</v>
      </c>
      <c r="BX36" s="471">
        <v>68</v>
      </c>
      <c r="BY36" s="471">
        <v>5</v>
      </c>
      <c r="BZ36" s="471">
        <v>9</v>
      </c>
      <c r="CA36" s="471">
        <v>195</v>
      </c>
      <c r="CB36" s="472">
        <v>2</v>
      </c>
      <c r="CC36" s="472">
        <v>2</v>
      </c>
      <c r="CD36" s="472">
        <v>1</v>
      </c>
      <c r="CE36" s="472">
        <v>1</v>
      </c>
      <c r="CF36" s="472" t="s">
        <v>513</v>
      </c>
      <c r="CG36" s="472">
        <v>3</v>
      </c>
      <c r="CH36" s="471">
        <v>211</v>
      </c>
      <c r="CI36" s="471">
        <v>689</v>
      </c>
      <c r="CJ36" s="472">
        <v>55</v>
      </c>
      <c r="CK36" s="472">
        <v>153</v>
      </c>
      <c r="CL36" s="472">
        <v>3</v>
      </c>
      <c r="CM36" s="472">
        <v>104</v>
      </c>
      <c r="CN36" s="472">
        <v>542</v>
      </c>
      <c r="CO36" s="472">
        <v>2</v>
      </c>
      <c r="CP36" s="472">
        <v>49</v>
      </c>
      <c r="CQ36" s="472">
        <v>5</v>
      </c>
      <c r="CR36" s="472">
        <v>48</v>
      </c>
      <c r="CS36" s="472">
        <v>196</v>
      </c>
      <c r="CT36" s="472">
        <v>1162</v>
      </c>
      <c r="CU36" s="472">
        <v>8</v>
      </c>
      <c r="CV36" s="472">
        <v>182</v>
      </c>
      <c r="CW36" s="472">
        <v>6</v>
      </c>
      <c r="CX36" s="472">
        <v>138</v>
      </c>
      <c r="CY36" s="472">
        <v>879</v>
      </c>
      <c r="CZ36" s="472">
        <v>90</v>
      </c>
      <c r="DA36" s="472">
        <v>19</v>
      </c>
      <c r="DB36" s="472">
        <v>29</v>
      </c>
      <c r="DC36" s="486">
        <v>49</v>
      </c>
      <c r="DD36" s="486">
        <v>964</v>
      </c>
      <c r="DE36" s="485">
        <v>13</v>
      </c>
      <c r="DF36" s="485">
        <v>36</v>
      </c>
      <c r="DG36" s="485">
        <v>115</v>
      </c>
      <c r="DH36" s="485">
        <v>808</v>
      </c>
      <c r="DI36" s="484">
        <v>105</v>
      </c>
      <c r="DJ36" s="484">
        <v>2</v>
      </c>
      <c r="DK36" s="484">
        <v>8</v>
      </c>
      <c r="DL36" s="484">
        <v>4</v>
      </c>
      <c r="DM36" s="484">
        <v>48</v>
      </c>
      <c r="DN36" s="484">
        <v>3</v>
      </c>
      <c r="DO36" s="484">
        <v>1</v>
      </c>
      <c r="DP36" s="472">
        <v>58</v>
      </c>
      <c r="DQ36" s="472">
        <v>806</v>
      </c>
      <c r="DR36" s="472">
        <v>1</v>
      </c>
      <c r="DS36" s="472">
        <v>1</v>
      </c>
      <c r="DT36" s="472">
        <v>4</v>
      </c>
      <c r="DU36" s="472">
        <v>6</v>
      </c>
      <c r="DV36" s="472">
        <v>29</v>
      </c>
      <c r="DW36" s="472">
        <v>3</v>
      </c>
      <c r="DX36" s="472">
        <v>12</v>
      </c>
      <c r="DY36" s="472">
        <v>2</v>
      </c>
      <c r="DZ36" s="472">
        <v>1</v>
      </c>
      <c r="EA36" s="472">
        <v>6</v>
      </c>
      <c r="EB36" s="472" t="s">
        <v>513</v>
      </c>
      <c r="EC36" s="472">
        <v>1</v>
      </c>
    </row>
    <row r="37" spans="1:133" ht="16.5" customHeight="1">
      <c r="A37" s="470" t="s">
        <v>1619</v>
      </c>
      <c r="B37" s="154">
        <v>437</v>
      </c>
      <c r="C37" s="468">
        <v>2443</v>
      </c>
      <c r="D37" s="469" t="s">
        <v>513</v>
      </c>
      <c r="E37" s="469" t="s">
        <v>513</v>
      </c>
      <c r="F37" s="469" t="s">
        <v>513</v>
      </c>
      <c r="G37" s="469" t="s">
        <v>513</v>
      </c>
      <c r="H37" s="469" t="s">
        <v>513</v>
      </c>
      <c r="I37" s="469" t="s">
        <v>513</v>
      </c>
      <c r="J37" s="469">
        <v>31</v>
      </c>
      <c r="K37" s="469">
        <v>211</v>
      </c>
      <c r="L37" s="469">
        <v>7</v>
      </c>
      <c r="M37" s="469">
        <v>11</v>
      </c>
      <c r="N37" s="469">
        <v>13</v>
      </c>
      <c r="O37" s="468">
        <v>21</v>
      </c>
      <c r="P37" s="468">
        <v>148</v>
      </c>
      <c r="Q37" s="469">
        <v>3</v>
      </c>
      <c r="R37" s="469" t="s">
        <v>513</v>
      </c>
      <c r="S37" s="469">
        <v>3</v>
      </c>
      <c r="T37" s="469" t="s">
        <v>513</v>
      </c>
      <c r="U37" s="469">
        <v>1</v>
      </c>
      <c r="V37" s="469" t="s">
        <v>513</v>
      </c>
      <c r="W37" s="469">
        <v>7</v>
      </c>
      <c r="X37" s="469">
        <v>1</v>
      </c>
      <c r="Y37" s="469" t="s">
        <v>513</v>
      </c>
      <c r="Z37" s="469" t="s">
        <v>513</v>
      </c>
      <c r="AA37" s="469" t="s">
        <v>513</v>
      </c>
      <c r="AB37" s="469" t="s">
        <v>513</v>
      </c>
      <c r="AC37" s="469">
        <v>2</v>
      </c>
      <c r="AD37" s="469" t="s">
        <v>513</v>
      </c>
      <c r="AE37" s="469" t="s">
        <v>513</v>
      </c>
      <c r="AF37" s="469">
        <v>1</v>
      </c>
      <c r="AG37" s="469">
        <v>1</v>
      </c>
      <c r="AH37" s="469" t="s">
        <v>513</v>
      </c>
      <c r="AI37" s="469" t="s">
        <v>513</v>
      </c>
      <c r="AJ37" s="469">
        <v>1</v>
      </c>
      <c r="AK37" s="469" t="s">
        <v>513</v>
      </c>
      <c r="AL37" s="469" t="s">
        <v>513</v>
      </c>
      <c r="AM37" s="469" t="s">
        <v>513</v>
      </c>
      <c r="AN37" s="469">
        <v>1</v>
      </c>
      <c r="AO37" s="468" t="s">
        <v>513</v>
      </c>
      <c r="AP37" s="468" t="s">
        <v>513</v>
      </c>
      <c r="AQ37" s="469" t="s">
        <v>513</v>
      </c>
      <c r="AR37" s="469" t="s">
        <v>513</v>
      </c>
      <c r="AS37" s="469" t="s">
        <v>513</v>
      </c>
      <c r="AT37" s="469" t="s">
        <v>513</v>
      </c>
      <c r="AU37" s="469">
        <v>19</v>
      </c>
      <c r="AV37" s="469">
        <v>283</v>
      </c>
      <c r="AW37" s="469" t="s">
        <v>513</v>
      </c>
      <c r="AX37" s="469" t="s">
        <v>513</v>
      </c>
      <c r="AY37" s="469">
        <v>7</v>
      </c>
      <c r="AZ37" s="469">
        <v>2</v>
      </c>
      <c r="BA37" s="469">
        <v>10</v>
      </c>
      <c r="BB37" s="469">
        <v>4</v>
      </c>
      <c r="BC37" s="469">
        <v>5</v>
      </c>
      <c r="BD37" s="469" t="s">
        <v>513</v>
      </c>
      <c r="BE37" s="469">
        <v>3</v>
      </c>
      <c r="BF37" s="469">
        <v>1</v>
      </c>
      <c r="BG37" s="469" t="s">
        <v>513</v>
      </c>
      <c r="BH37" s="469" t="s">
        <v>513</v>
      </c>
      <c r="BI37" s="469" t="s">
        <v>513</v>
      </c>
      <c r="BJ37" s="469" t="s">
        <v>513</v>
      </c>
      <c r="BK37" s="469" t="s">
        <v>513</v>
      </c>
      <c r="BL37" s="468">
        <v>64</v>
      </c>
      <c r="BM37" s="468">
        <v>378</v>
      </c>
      <c r="BN37" s="468" t="s">
        <v>513</v>
      </c>
      <c r="BO37" s="468">
        <v>1</v>
      </c>
      <c r="BP37" s="468" t="s">
        <v>513</v>
      </c>
      <c r="BQ37" s="468">
        <v>3</v>
      </c>
      <c r="BR37" s="468">
        <v>8</v>
      </c>
      <c r="BS37" s="468">
        <v>5</v>
      </c>
      <c r="BT37" s="468">
        <v>1</v>
      </c>
      <c r="BU37" s="468">
        <v>9</v>
      </c>
      <c r="BV37" s="468">
        <v>11</v>
      </c>
      <c r="BW37" s="468">
        <v>3</v>
      </c>
      <c r="BX37" s="468">
        <v>20</v>
      </c>
      <c r="BY37" s="468">
        <v>3</v>
      </c>
      <c r="BZ37" s="468">
        <v>3</v>
      </c>
      <c r="CA37" s="468">
        <v>9</v>
      </c>
      <c r="CB37" s="469" t="s">
        <v>513</v>
      </c>
      <c r="CC37" s="469" t="s">
        <v>513</v>
      </c>
      <c r="CD37" s="469">
        <v>1</v>
      </c>
      <c r="CE37" s="469" t="s">
        <v>513</v>
      </c>
      <c r="CF37" s="469" t="s">
        <v>513</v>
      </c>
      <c r="CG37" s="469">
        <v>2</v>
      </c>
      <c r="CH37" s="468">
        <v>67</v>
      </c>
      <c r="CI37" s="468">
        <v>237</v>
      </c>
      <c r="CJ37" s="469">
        <v>25</v>
      </c>
      <c r="CK37" s="469">
        <v>42</v>
      </c>
      <c r="CL37" s="469" t="s">
        <v>513</v>
      </c>
      <c r="CM37" s="469">
        <v>38</v>
      </c>
      <c r="CN37" s="469">
        <v>161</v>
      </c>
      <c r="CO37" s="469" t="s">
        <v>513</v>
      </c>
      <c r="CP37" s="469">
        <v>23</v>
      </c>
      <c r="CQ37" s="469">
        <v>1</v>
      </c>
      <c r="CR37" s="469">
        <v>14</v>
      </c>
      <c r="CS37" s="469">
        <v>67</v>
      </c>
      <c r="CT37" s="469">
        <v>300</v>
      </c>
      <c r="CU37" s="469">
        <v>2</v>
      </c>
      <c r="CV37" s="469">
        <v>63</v>
      </c>
      <c r="CW37" s="469">
        <v>2</v>
      </c>
      <c r="CX37" s="469">
        <v>49</v>
      </c>
      <c r="CY37" s="469">
        <v>179</v>
      </c>
      <c r="CZ37" s="469">
        <v>31</v>
      </c>
      <c r="DA37" s="469">
        <v>6</v>
      </c>
      <c r="DB37" s="469">
        <v>12</v>
      </c>
      <c r="DC37" s="483">
        <v>12</v>
      </c>
      <c r="DD37" s="483">
        <v>134</v>
      </c>
      <c r="DE37" s="482">
        <v>1</v>
      </c>
      <c r="DF37" s="482">
        <v>11</v>
      </c>
      <c r="DG37" s="482">
        <v>37</v>
      </c>
      <c r="DH37" s="482">
        <v>197</v>
      </c>
      <c r="DI37" s="481">
        <v>34</v>
      </c>
      <c r="DJ37" s="481">
        <v>1</v>
      </c>
      <c r="DK37" s="481">
        <v>2</v>
      </c>
      <c r="DL37" s="481">
        <v>2</v>
      </c>
      <c r="DM37" s="481">
        <v>10</v>
      </c>
      <c r="DN37" s="481">
        <v>1</v>
      </c>
      <c r="DO37" s="481">
        <v>1</v>
      </c>
      <c r="DP37" s="469">
        <v>23</v>
      </c>
      <c r="DQ37" s="469">
        <v>191</v>
      </c>
      <c r="DR37" s="469" t="s">
        <v>513</v>
      </c>
      <c r="DS37" s="469">
        <v>1</v>
      </c>
      <c r="DT37" s="469" t="s">
        <v>513</v>
      </c>
      <c r="DU37" s="469">
        <v>3</v>
      </c>
      <c r="DV37" s="469">
        <v>12</v>
      </c>
      <c r="DW37" s="469">
        <v>2</v>
      </c>
      <c r="DX37" s="469">
        <v>4</v>
      </c>
      <c r="DY37" s="469">
        <v>1</v>
      </c>
      <c r="DZ37" s="469" t="s">
        <v>513</v>
      </c>
      <c r="EA37" s="469" t="s">
        <v>513</v>
      </c>
      <c r="EB37" s="469" t="s">
        <v>513</v>
      </c>
      <c r="EC37" s="469" t="s">
        <v>513</v>
      </c>
    </row>
    <row r="38" spans="1:133" ht="16.5" customHeight="1">
      <c r="A38" s="470" t="s">
        <v>1618</v>
      </c>
      <c r="B38" s="154">
        <v>103</v>
      </c>
      <c r="C38" s="468">
        <v>1009</v>
      </c>
      <c r="D38" s="469" t="s">
        <v>513</v>
      </c>
      <c r="E38" s="469" t="s">
        <v>513</v>
      </c>
      <c r="F38" s="469" t="s">
        <v>513</v>
      </c>
      <c r="G38" s="469" t="s">
        <v>513</v>
      </c>
      <c r="H38" s="469" t="s">
        <v>513</v>
      </c>
      <c r="I38" s="469" t="s">
        <v>513</v>
      </c>
      <c r="J38" s="469">
        <v>5</v>
      </c>
      <c r="K38" s="469">
        <v>29</v>
      </c>
      <c r="L38" s="469">
        <v>1</v>
      </c>
      <c r="M38" s="469">
        <v>3</v>
      </c>
      <c r="N38" s="469">
        <v>1</v>
      </c>
      <c r="O38" s="468">
        <v>4</v>
      </c>
      <c r="P38" s="468">
        <v>15</v>
      </c>
      <c r="Q38" s="469" t="s">
        <v>513</v>
      </c>
      <c r="R38" s="469" t="s">
        <v>513</v>
      </c>
      <c r="S38" s="469">
        <v>1</v>
      </c>
      <c r="T38" s="469" t="s">
        <v>513</v>
      </c>
      <c r="U38" s="469" t="s">
        <v>513</v>
      </c>
      <c r="V38" s="469" t="s">
        <v>513</v>
      </c>
      <c r="W38" s="469">
        <v>1</v>
      </c>
      <c r="X38" s="469" t="s">
        <v>513</v>
      </c>
      <c r="Y38" s="469" t="s">
        <v>513</v>
      </c>
      <c r="Z38" s="469" t="s">
        <v>513</v>
      </c>
      <c r="AA38" s="469" t="s">
        <v>513</v>
      </c>
      <c r="AB38" s="469" t="s">
        <v>513</v>
      </c>
      <c r="AC38" s="469" t="s">
        <v>513</v>
      </c>
      <c r="AD38" s="469" t="s">
        <v>513</v>
      </c>
      <c r="AE38" s="469" t="s">
        <v>513</v>
      </c>
      <c r="AF38" s="469">
        <v>1</v>
      </c>
      <c r="AG38" s="469" t="s">
        <v>513</v>
      </c>
      <c r="AH38" s="469" t="s">
        <v>513</v>
      </c>
      <c r="AI38" s="469" t="s">
        <v>513</v>
      </c>
      <c r="AJ38" s="469" t="s">
        <v>513</v>
      </c>
      <c r="AK38" s="469">
        <v>1</v>
      </c>
      <c r="AL38" s="469" t="s">
        <v>513</v>
      </c>
      <c r="AM38" s="469" t="s">
        <v>513</v>
      </c>
      <c r="AN38" s="469" t="s">
        <v>513</v>
      </c>
      <c r="AO38" s="468" t="s">
        <v>513</v>
      </c>
      <c r="AP38" s="468" t="s">
        <v>513</v>
      </c>
      <c r="AQ38" s="469" t="s">
        <v>513</v>
      </c>
      <c r="AR38" s="469" t="s">
        <v>513</v>
      </c>
      <c r="AS38" s="469" t="s">
        <v>513</v>
      </c>
      <c r="AT38" s="469" t="s">
        <v>513</v>
      </c>
      <c r="AU38" s="469">
        <v>6</v>
      </c>
      <c r="AV38" s="469">
        <v>240</v>
      </c>
      <c r="AW38" s="469" t="s">
        <v>513</v>
      </c>
      <c r="AX38" s="469" t="s">
        <v>513</v>
      </c>
      <c r="AY38" s="469">
        <v>5</v>
      </c>
      <c r="AZ38" s="469" t="s">
        <v>513</v>
      </c>
      <c r="BA38" s="469">
        <v>1</v>
      </c>
      <c r="BB38" s="469">
        <v>1</v>
      </c>
      <c r="BC38" s="469">
        <v>7</v>
      </c>
      <c r="BD38" s="469" t="s">
        <v>513</v>
      </c>
      <c r="BE38" s="469" t="s">
        <v>513</v>
      </c>
      <c r="BF38" s="469">
        <v>1</v>
      </c>
      <c r="BG38" s="469" t="s">
        <v>513</v>
      </c>
      <c r="BH38" s="469" t="s">
        <v>513</v>
      </c>
      <c r="BI38" s="469" t="s">
        <v>513</v>
      </c>
      <c r="BJ38" s="469" t="s">
        <v>513</v>
      </c>
      <c r="BK38" s="469" t="s">
        <v>513</v>
      </c>
      <c r="BL38" s="468">
        <v>17</v>
      </c>
      <c r="BM38" s="468">
        <v>256</v>
      </c>
      <c r="BN38" s="468" t="s">
        <v>513</v>
      </c>
      <c r="BO38" s="468" t="s">
        <v>513</v>
      </c>
      <c r="BP38" s="468">
        <v>2</v>
      </c>
      <c r="BQ38" s="468">
        <v>3</v>
      </c>
      <c r="BR38" s="468">
        <v>3</v>
      </c>
      <c r="BS38" s="468">
        <v>3</v>
      </c>
      <c r="BT38" s="468">
        <v>1</v>
      </c>
      <c r="BU38" s="468">
        <v>2</v>
      </c>
      <c r="BV38" s="468">
        <v>2</v>
      </c>
      <c r="BW38" s="468" t="s">
        <v>513</v>
      </c>
      <c r="BX38" s="468">
        <v>1</v>
      </c>
      <c r="BY38" s="468" t="s">
        <v>513</v>
      </c>
      <c r="BZ38" s="468">
        <v>1</v>
      </c>
      <c r="CA38" s="468">
        <v>1</v>
      </c>
      <c r="CB38" s="469" t="s">
        <v>513</v>
      </c>
      <c r="CC38" s="469" t="s">
        <v>513</v>
      </c>
      <c r="CD38" s="469" t="s">
        <v>513</v>
      </c>
      <c r="CE38" s="469" t="s">
        <v>513</v>
      </c>
      <c r="CF38" s="469" t="s">
        <v>513</v>
      </c>
      <c r="CG38" s="469">
        <v>1</v>
      </c>
      <c r="CH38" s="468">
        <v>19</v>
      </c>
      <c r="CI38" s="468">
        <v>47</v>
      </c>
      <c r="CJ38" s="469">
        <v>2</v>
      </c>
      <c r="CK38" s="469">
        <v>17</v>
      </c>
      <c r="CL38" s="469" t="s">
        <v>513</v>
      </c>
      <c r="CM38" s="469">
        <v>13</v>
      </c>
      <c r="CN38" s="469">
        <v>59</v>
      </c>
      <c r="CO38" s="469" t="s">
        <v>513</v>
      </c>
      <c r="CP38" s="469">
        <v>7</v>
      </c>
      <c r="CQ38" s="469" t="s">
        <v>513</v>
      </c>
      <c r="CR38" s="469">
        <v>6</v>
      </c>
      <c r="CS38" s="469">
        <v>6</v>
      </c>
      <c r="CT38" s="469">
        <v>31</v>
      </c>
      <c r="CU38" s="469">
        <v>1</v>
      </c>
      <c r="CV38" s="469">
        <v>4</v>
      </c>
      <c r="CW38" s="469">
        <v>1</v>
      </c>
      <c r="CX38" s="469">
        <v>5</v>
      </c>
      <c r="CY38" s="469">
        <v>12</v>
      </c>
      <c r="CZ38" s="469">
        <v>3</v>
      </c>
      <c r="DA38" s="469" t="s">
        <v>513</v>
      </c>
      <c r="DB38" s="469">
        <v>2</v>
      </c>
      <c r="DC38" s="483">
        <v>5</v>
      </c>
      <c r="DD38" s="483">
        <v>177</v>
      </c>
      <c r="DE38" s="482">
        <v>2</v>
      </c>
      <c r="DF38" s="482">
        <v>3</v>
      </c>
      <c r="DG38" s="482">
        <v>13</v>
      </c>
      <c r="DH38" s="482">
        <v>85</v>
      </c>
      <c r="DI38" s="481">
        <v>12</v>
      </c>
      <c r="DJ38" s="481" t="s">
        <v>513</v>
      </c>
      <c r="DK38" s="481">
        <v>1</v>
      </c>
      <c r="DL38" s="481" t="s">
        <v>513</v>
      </c>
      <c r="DM38" s="481" t="s">
        <v>513</v>
      </c>
      <c r="DN38" s="481" t="s">
        <v>513</v>
      </c>
      <c r="DO38" s="481" t="s">
        <v>513</v>
      </c>
      <c r="DP38" s="469">
        <v>8</v>
      </c>
      <c r="DQ38" s="469">
        <v>50</v>
      </c>
      <c r="DR38" s="469" t="s">
        <v>513</v>
      </c>
      <c r="DS38" s="469" t="s">
        <v>513</v>
      </c>
      <c r="DT38" s="469">
        <v>1</v>
      </c>
      <c r="DU38" s="469" t="s">
        <v>513</v>
      </c>
      <c r="DV38" s="469">
        <v>5</v>
      </c>
      <c r="DW38" s="469" t="s">
        <v>513</v>
      </c>
      <c r="DX38" s="469">
        <v>2</v>
      </c>
      <c r="DY38" s="469" t="s">
        <v>513</v>
      </c>
      <c r="DZ38" s="469" t="s">
        <v>513</v>
      </c>
      <c r="EA38" s="469" t="s">
        <v>513</v>
      </c>
      <c r="EB38" s="469" t="s">
        <v>513</v>
      </c>
      <c r="EC38" s="469" t="s">
        <v>513</v>
      </c>
    </row>
    <row r="39" spans="1:133" ht="16.5" customHeight="1">
      <c r="A39" s="470" t="s">
        <v>1617</v>
      </c>
      <c r="B39" s="154">
        <v>251</v>
      </c>
      <c r="C39" s="468">
        <v>2838</v>
      </c>
      <c r="D39" s="469" t="s">
        <v>513</v>
      </c>
      <c r="E39" s="469" t="s">
        <v>513</v>
      </c>
      <c r="F39" s="469" t="s">
        <v>513</v>
      </c>
      <c r="G39" s="469" t="s">
        <v>513</v>
      </c>
      <c r="H39" s="469" t="s">
        <v>513</v>
      </c>
      <c r="I39" s="469" t="s">
        <v>513</v>
      </c>
      <c r="J39" s="469">
        <v>11</v>
      </c>
      <c r="K39" s="469">
        <v>136</v>
      </c>
      <c r="L39" s="469">
        <v>5</v>
      </c>
      <c r="M39" s="469">
        <v>2</v>
      </c>
      <c r="N39" s="469">
        <v>4</v>
      </c>
      <c r="O39" s="468">
        <v>3</v>
      </c>
      <c r="P39" s="468">
        <v>14</v>
      </c>
      <c r="Q39" s="469" t="s">
        <v>513</v>
      </c>
      <c r="R39" s="469" t="s">
        <v>513</v>
      </c>
      <c r="S39" s="469" t="s">
        <v>513</v>
      </c>
      <c r="T39" s="469" t="s">
        <v>513</v>
      </c>
      <c r="U39" s="469" t="s">
        <v>513</v>
      </c>
      <c r="V39" s="469" t="s">
        <v>513</v>
      </c>
      <c r="W39" s="469">
        <v>1</v>
      </c>
      <c r="X39" s="469" t="s">
        <v>513</v>
      </c>
      <c r="Y39" s="469" t="s">
        <v>513</v>
      </c>
      <c r="Z39" s="469" t="s">
        <v>513</v>
      </c>
      <c r="AA39" s="469" t="s">
        <v>513</v>
      </c>
      <c r="AB39" s="469" t="s">
        <v>513</v>
      </c>
      <c r="AC39" s="469" t="s">
        <v>513</v>
      </c>
      <c r="AD39" s="469" t="s">
        <v>513</v>
      </c>
      <c r="AE39" s="469" t="s">
        <v>513</v>
      </c>
      <c r="AF39" s="469" t="s">
        <v>513</v>
      </c>
      <c r="AG39" s="469" t="s">
        <v>513</v>
      </c>
      <c r="AH39" s="469" t="s">
        <v>513</v>
      </c>
      <c r="AI39" s="469" t="s">
        <v>513</v>
      </c>
      <c r="AJ39" s="469" t="s">
        <v>513</v>
      </c>
      <c r="AK39" s="469" t="s">
        <v>513</v>
      </c>
      <c r="AL39" s="469" t="s">
        <v>513</v>
      </c>
      <c r="AM39" s="469" t="s">
        <v>513</v>
      </c>
      <c r="AN39" s="469">
        <v>2</v>
      </c>
      <c r="AO39" s="468" t="s">
        <v>513</v>
      </c>
      <c r="AP39" s="468" t="s">
        <v>513</v>
      </c>
      <c r="AQ39" s="469" t="s">
        <v>513</v>
      </c>
      <c r="AR39" s="469" t="s">
        <v>513</v>
      </c>
      <c r="AS39" s="469" t="s">
        <v>513</v>
      </c>
      <c r="AT39" s="469" t="s">
        <v>513</v>
      </c>
      <c r="AU39" s="469">
        <v>7</v>
      </c>
      <c r="AV39" s="469">
        <v>166</v>
      </c>
      <c r="AW39" s="469" t="s">
        <v>513</v>
      </c>
      <c r="AX39" s="469" t="s">
        <v>513</v>
      </c>
      <c r="AY39" s="469">
        <v>4</v>
      </c>
      <c r="AZ39" s="469">
        <v>1</v>
      </c>
      <c r="BA39" s="469">
        <v>2</v>
      </c>
      <c r="BB39" s="469">
        <v>1</v>
      </c>
      <c r="BC39" s="469">
        <v>1</v>
      </c>
      <c r="BD39" s="469" t="s">
        <v>513</v>
      </c>
      <c r="BE39" s="469">
        <v>1</v>
      </c>
      <c r="BF39" s="469" t="s">
        <v>513</v>
      </c>
      <c r="BG39" s="469" t="s">
        <v>513</v>
      </c>
      <c r="BH39" s="469" t="s">
        <v>513</v>
      </c>
      <c r="BI39" s="469" t="s">
        <v>513</v>
      </c>
      <c r="BJ39" s="469" t="s">
        <v>513</v>
      </c>
      <c r="BK39" s="469" t="s">
        <v>513</v>
      </c>
      <c r="BL39" s="468">
        <v>57</v>
      </c>
      <c r="BM39" s="468">
        <v>950</v>
      </c>
      <c r="BN39" s="468" t="s">
        <v>513</v>
      </c>
      <c r="BO39" s="468">
        <v>2</v>
      </c>
      <c r="BP39" s="468">
        <v>1</v>
      </c>
      <c r="BQ39" s="468">
        <v>5</v>
      </c>
      <c r="BR39" s="468">
        <v>4</v>
      </c>
      <c r="BS39" s="468">
        <v>6</v>
      </c>
      <c r="BT39" s="468" t="s">
        <v>513</v>
      </c>
      <c r="BU39" s="468">
        <v>6</v>
      </c>
      <c r="BV39" s="468">
        <v>16</v>
      </c>
      <c r="BW39" s="468">
        <v>2</v>
      </c>
      <c r="BX39" s="468">
        <v>14</v>
      </c>
      <c r="BY39" s="468">
        <v>1</v>
      </c>
      <c r="BZ39" s="468">
        <v>1</v>
      </c>
      <c r="CA39" s="468">
        <v>20</v>
      </c>
      <c r="CB39" s="469" t="s">
        <v>513</v>
      </c>
      <c r="CC39" s="469">
        <v>1</v>
      </c>
      <c r="CD39" s="469" t="s">
        <v>513</v>
      </c>
      <c r="CE39" s="469" t="s">
        <v>513</v>
      </c>
      <c r="CF39" s="469" t="s">
        <v>513</v>
      </c>
      <c r="CG39" s="469" t="s">
        <v>513</v>
      </c>
      <c r="CH39" s="468">
        <v>42</v>
      </c>
      <c r="CI39" s="468">
        <v>132</v>
      </c>
      <c r="CJ39" s="469">
        <v>8</v>
      </c>
      <c r="CK39" s="469">
        <v>33</v>
      </c>
      <c r="CL39" s="469">
        <v>1</v>
      </c>
      <c r="CM39" s="469">
        <v>21</v>
      </c>
      <c r="CN39" s="469">
        <v>153</v>
      </c>
      <c r="CO39" s="469">
        <v>1</v>
      </c>
      <c r="CP39" s="469">
        <v>8</v>
      </c>
      <c r="CQ39" s="469">
        <v>1</v>
      </c>
      <c r="CR39" s="469">
        <v>11</v>
      </c>
      <c r="CS39" s="469">
        <v>32</v>
      </c>
      <c r="CT39" s="469">
        <v>215</v>
      </c>
      <c r="CU39" s="469" t="s">
        <v>513</v>
      </c>
      <c r="CV39" s="469">
        <v>32</v>
      </c>
      <c r="CW39" s="469" t="s">
        <v>513</v>
      </c>
      <c r="CX39" s="469">
        <v>29</v>
      </c>
      <c r="CY39" s="469">
        <v>230</v>
      </c>
      <c r="CZ39" s="469">
        <v>18</v>
      </c>
      <c r="DA39" s="469">
        <v>7</v>
      </c>
      <c r="DB39" s="469">
        <v>4</v>
      </c>
      <c r="DC39" s="483">
        <v>11</v>
      </c>
      <c r="DD39" s="483">
        <v>333</v>
      </c>
      <c r="DE39" s="482">
        <v>4</v>
      </c>
      <c r="DF39" s="482">
        <v>7</v>
      </c>
      <c r="DG39" s="482">
        <v>27</v>
      </c>
      <c r="DH39" s="482">
        <v>154</v>
      </c>
      <c r="DI39" s="481">
        <v>25</v>
      </c>
      <c r="DJ39" s="481">
        <v>1</v>
      </c>
      <c r="DK39" s="481">
        <v>1</v>
      </c>
      <c r="DL39" s="481" t="s">
        <v>513</v>
      </c>
      <c r="DM39" s="481" t="s">
        <v>513</v>
      </c>
      <c r="DN39" s="481" t="s">
        <v>513</v>
      </c>
      <c r="DO39" s="481" t="s">
        <v>513</v>
      </c>
      <c r="DP39" s="469">
        <v>9</v>
      </c>
      <c r="DQ39" s="469">
        <v>334</v>
      </c>
      <c r="DR39" s="469" t="s">
        <v>513</v>
      </c>
      <c r="DS39" s="469" t="s">
        <v>513</v>
      </c>
      <c r="DT39" s="469">
        <v>1</v>
      </c>
      <c r="DU39" s="469">
        <v>2</v>
      </c>
      <c r="DV39" s="469">
        <v>3</v>
      </c>
      <c r="DW39" s="469" t="s">
        <v>513</v>
      </c>
      <c r="DX39" s="469">
        <v>3</v>
      </c>
      <c r="DY39" s="469" t="s">
        <v>513</v>
      </c>
      <c r="DZ39" s="469" t="s">
        <v>513</v>
      </c>
      <c r="EA39" s="469" t="s">
        <v>513</v>
      </c>
      <c r="EB39" s="469" t="s">
        <v>513</v>
      </c>
      <c r="EC39" s="469" t="s">
        <v>513</v>
      </c>
    </row>
    <row r="40" spans="1:133" ht="16.5" customHeight="1">
      <c r="A40" s="470" t="s">
        <v>1616</v>
      </c>
      <c r="B40" s="154">
        <v>316</v>
      </c>
      <c r="C40" s="468">
        <v>2691</v>
      </c>
      <c r="D40" s="469" t="s">
        <v>513</v>
      </c>
      <c r="E40" s="469" t="s">
        <v>513</v>
      </c>
      <c r="F40" s="469" t="s">
        <v>513</v>
      </c>
      <c r="G40" s="469" t="s">
        <v>513</v>
      </c>
      <c r="H40" s="469" t="s">
        <v>513</v>
      </c>
      <c r="I40" s="469" t="s">
        <v>513</v>
      </c>
      <c r="J40" s="469">
        <v>9</v>
      </c>
      <c r="K40" s="469">
        <v>87</v>
      </c>
      <c r="L40" s="469">
        <v>3</v>
      </c>
      <c r="M40" s="469">
        <v>3</v>
      </c>
      <c r="N40" s="469">
        <v>3</v>
      </c>
      <c r="O40" s="468">
        <v>7</v>
      </c>
      <c r="P40" s="468">
        <v>38</v>
      </c>
      <c r="Q40" s="469" t="s">
        <v>513</v>
      </c>
      <c r="R40" s="469" t="s">
        <v>513</v>
      </c>
      <c r="S40" s="469" t="s">
        <v>513</v>
      </c>
      <c r="T40" s="469" t="s">
        <v>513</v>
      </c>
      <c r="U40" s="469" t="s">
        <v>513</v>
      </c>
      <c r="V40" s="469" t="s">
        <v>513</v>
      </c>
      <c r="W40" s="469">
        <v>3</v>
      </c>
      <c r="X40" s="469" t="s">
        <v>513</v>
      </c>
      <c r="Y40" s="469" t="s">
        <v>513</v>
      </c>
      <c r="Z40" s="469">
        <v>1</v>
      </c>
      <c r="AA40" s="469">
        <v>1</v>
      </c>
      <c r="AB40" s="469" t="s">
        <v>513</v>
      </c>
      <c r="AC40" s="469" t="s">
        <v>513</v>
      </c>
      <c r="AD40" s="469" t="s">
        <v>513</v>
      </c>
      <c r="AE40" s="469" t="s">
        <v>513</v>
      </c>
      <c r="AF40" s="469" t="s">
        <v>513</v>
      </c>
      <c r="AG40" s="469">
        <v>1</v>
      </c>
      <c r="AH40" s="469" t="s">
        <v>513</v>
      </c>
      <c r="AI40" s="469" t="s">
        <v>513</v>
      </c>
      <c r="AJ40" s="469" t="s">
        <v>513</v>
      </c>
      <c r="AK40" s="469" t="s">
        <v>513</v>
      </c>
      <c r="AL40" s="469" t="s">
        <v>513</v>
      </c>
      <c r="AM40" s="469" t="s">
        <v>513</v>
      </c>
      <c r="AN40" s="469">
        <v>1</v>
      </c>
      <c r="AO40" s="468" t="s">
        <v>513</v>
      </c>
      <c r="AP40" s="468" t="s">
        <v>513</v>
      </c>
      <c r="AQ40" s="469" t="s">
        <v>513</v>
      </c>
      <c r="AR40" s="469" t="s">
        <v>513</v>
      </c>
      <c r="AS40" s="469" t="s">
        <v>513</v>
      </c>
      <c r="AT40" s="469" t="s">
        <v>513</v>
      </c>
      <c r="AU40" s="469">
        <v>16</v>
      </c>
      <c r="AV40" s="469">
        <v>91</v>
      </c>
      <c r="AW40" s="469" t="s">
        <v>513</v>
      </c>
      <c r="AX40" s="469" t="s">
        <v>513</v>
      </c>
      <c r="AY40" s="469">
        <v>6</v>
      </c>
      <c r="AZ40" s="469">
        <v>1</v>
      </c>
      <c r="BA40" s="469">
        <v>9</v>
      </c>
      <c r="BB40" s="469">
        <v>4</v>
      </c>
      <c r="BC40" s="469">
        <v>186</v>
      </c>
      <c r="BD40" s="469">
        <v>1</v>
      </c>
      <c r="BE40" s="469" t="s">
        <v>513</v>
      </c>
      <c r="BF40" s="469">
        <v>2</v>
      </c>
      <c r="BG40" s="469" t="s">
        <v>513</v>
      </c>
      <c r="BH40" s="469" t="s">
        <v>513</v>
      </c>
      <c r="BI40" s="469" t="s">
        <v>513</v>
      </c>
      <c r="BJ40" s="469" t="s">
        <v>513</v>
      </c>
      <c r="BK40" s="469">
        <v>1</v>
      </c>
      <c r="BL40" s="468">
        <v>49</v>
      </c>
      <c r="BM40" s="468">
        <v>380</v>
      </c>
      <c r="BN40" s="468" t="s">
        <v>513</v>
      </c>
      <c r="BO40" s="468" t="s">
        <v>513</v>
      </c>
      <c r="BP40" s="468">
        <v>3</v>
      </c>
      <c r="BQ40" s="468">
        <v>1</v>
      </c>
      <c r="BR40" s="468">
        <v>4</v>
      </c>
      <c r="BS40" s="468">
        <v>8</v>
      </c>
      <c r="BT40" s="468" t="s">
        <v>513</v>
      </c>
      <c r="BU40" s="468">
        <v>3</v>
      </c>
      <c r="BV40" s="468">
        <v>9</v>
      </c>
      <c r="BW40" s="468">
        <v>1</v>
      </c>
      <c r="BX40" s="468">
        <v>20</v>
      </c>
      <c r="BY40" s="468" t="s">
        <v>513</v>
      </c>
      <c r="BZ40" s="468">
        <v>3</v>
      </c>
      <c r="CA40" s="468">
        <v>152</v>
      </c>
      <c r="CB40" s="469">
        <v>2</v>
      </c>
      <c r="CC40" s="469" t="s">
        <v>513</v>
      </c>
      <c r="CD40" s="469" t="s">
        <v>513</v>
      </c>
      <c r="CE40" s="469">
        <v>1</v>
      </c>
      <c r="CF40" s="469" t="s">
        <v>513</v>
      </c>
      <c r="CG40" s="469" t="s">
        <v>513</v>
      </c>
      <c r="CH40" s="468">
        <v>48</v>
      </c>
      <c r="CI40" s="468">
        <v>173</v>
      </c>
      <c r="CJ40" s="469">
        <v>18</v>
      </c>
      <c r="CK40" s="469">
        <v>29</v>
      </c>
      <c r="CL40" s="469">
        <v>1</v>
      </c>
      <c r="CM40" s="469">
        <v>23</v>
      </c>
      <c r="CN40" s="469">
        <v>140</v>
      </c>
      <c r="CO40" s="469">
        <v>1</v>
      </c>
      <c r="CP40" s="469">
        <v>7</v>
      </c>
      <c r="CQ40" s="469">
        <v>1</v>
      </c>
      <c r="CR40" s="469">
        <v>14</v>
      </c>
      <c r="CS40" s="469">
        <v>70</v>
      </c>
      <c r="CT40" s="469">
        <v>531</v>
      </c>
      <c r="CU40" s="469">
        <v>1</v>
      </c>
      <c r="CV40" s="469">
        <v>67</v>
      </c>
      <c r="CW40" s="469">
        <v>2</v>
      </c>
      <c r="CX40" s="469">
        <v>33</v>
      </c>
      <c r="CY40" s="469">
        <v>201</v>
      </c>
      <c r="CZ40" s="469">
        <v>23</v>
      </c>
      <c r="DA40" s="469">
        <v>2</v>
      </c>
      <c r="DB40" s="469">
        <v>8</v>
      </c>
      <c r="DC40" s="483">
        <v>14</v>
      </c>
      <c r="DD40" s="483">
        <v>207</v>
      </c>
      <c r="DE40" s="482">
        <v>4</v>
      </c>
      <c r="DF40" s="482">
        <v>10</v>
      </c>
      <c r="DG40" s="482">
        <v>22</v>
      </c>
      <c r="DH40" s="482">
        <v>249</v>
      </c>
      <c r="DI40" s="481">
        <v>19</v>
      </c>
      <c r="DJ40" s="481" t="s">
        <v>513</v>
      </c>
      <c r="DK40" s="481">
        <v>3</v>
      </c>
      <c r="DL40" s="481">
        <v>1</v>
      </c>
      <c r="DM40" s="481">
        <v>30</v>
      </c>
      <c r="DN40" s="481">
        <v>1</v>
      </c>
      <c r="DO40" s="481" t="s">
        <v>513</v>
      </c>
      <c r="DP40" s="469">
        <v>16</v>
      </c>
      <c r="DQ40" s="469">
        <v>220</v>
      </c>
      <c r="DR40" s="469">
        <v>1</v>
      </c>
      <c r="DS40" s="469" t="s">
        <v>513</v>
      </c>
      <c r="DT40" s="469">
        <v>2</v>
      </c>
      <c r="DU40" s="469">
        <v>1</v>
      </c>
      <c r="DV40" s="469">
        <v>8</v>
      </c>
      <c r="DW40" s="469">
        <v>1</v>
      </c>
      <c r="DX40" s="469">
        <v>2</v>
      </c>
      <c r="DY40" s="469">
        <v>1</v>
      </c>
      <c r="DZ40" s="469">
        <v>1</v>
      </c>
      <c r="EA40" s="469">
        <v>6</v>
      </c>
      <c r="EB40" s="469" t="s">
        <v>513</v>
      </c>
      <c r="EC40" s="469">
        <v>1</v>
      </c>
    </row>
    <row r="41" spans="1:133" ht="16.5" customHeight="1">
      <c r="A41" s="470" t="s">
        <v>1615</v>
      </c>
      <c r="B41" s="154">
        <v>164</v>
      </c>
      <c r="C41" s="468">
        <v>1326</v>
      </c>
      <c r="D41" s="469" t="s">
        <v>513</v>
      </c>
      <c r="E41" s="469" t="s">
        <v>513</v>
      </c>
      <c r="F41" s="469" t="s">
        <v>513</v>
      </c>
      <c r="G41" s="469" t="s">
        <v>513</v>
      </c>
      <c r="H41" s="469" t="s">
        <v>513</v>
      </c>
      <c r="I41" s="469" t="s">
        <v>513</v>
      </c>
      <c r="J41" s="469">
        <v>3</v>
      </c>
      <c r="K41" s="469">
        <v>20</v>
      </c>
      <c r="L41" s="469" t="s">
        <v>513</v>
      </c>
      <c r="M41" s="469" t="s">
        <v>513</v>
      </c>
      <c r="N41" s="469">
        <v>3</v>
      </c>
      <c r="O41" s="468">
        <v>4</v>
      </c>
      <c r="P41" s="468">
        <v>27</v>
      </c>
      <c r="Q41" s="469">
        <v>1</v>
      </c>
      <c r="R41" s="469" t="s">
        <v>513</v>
      </c>
      <c r="S41" s="469" t="s">
        <v>513</v>
      </c>
      <c r="T41" s="469" t="s">
        <v>513</v>
      </c>
      <c r="U41" s="469" t="s">
        <v>513</v>
      </c>
      <c r="V41" s="469" t="s">
        <v>513</v>
      </c>
      <c r="W41" s="469" t="s">
        <v>513</v>
      </c>
      <c r="X41" s="469" t="s">
        <v>513</v>
      </c>
      <c r="Y41" s="469" t="s">
        <v>513</v>
      </c>
      <c r="Z41" s="469" t="s">
        <v>513</v>
      </c>
      <c r="AA41" s="469" t="s">
        <v>513</v>
      </c>
      <c r="AB41" s="469" t="s">
        <v>513</v>
      </c>
      <c r="AC41" s="469" t="s">
        <v>513</v>
      </c>
      <c r="AD41" s="469" t="s">
        <v>513</v>
      </c>
      <c r="AE41" s="469" t="s">
        <v>513</v>
      </c>
      <c r="AF41" s="469" t="s">
        <v>513</v>
      </c>
      <c r="AG41" s="469" t="s">
        <v>513</v>
      </c>
      <c r="AH41" s="469" t="s">
        <v>513</v>
      </c>
      <c r="AI41" s="469" t="s">
        <v>513</v>
      </c>
      <c r="AJ41" s="469">
        <v>1</v>
      </c>
      <c r="AK41" s="469">
        <v>1</v>
      </c>
      <c r="AL41" s="469" t="s">
        <v>513</v>
      </c>
      <c r="AM41" s="469">
        <v>1</v>
      </c>
      <c r="AN41" s="469" t="s">
        <v>513</v>
      </c>
      <c r="AO41" s="468" t="s">
        <v>513</v>
      </c>
      <c r="AP41" s="468" t="s">
        <v>513</v>
      </c>
      <c r="AQ41" s="469" t="s">
        <v>513</v>
      </c>
      <c r="AR41" s="469" t="s">
        <v>513</v>
      </c>
      <c r="AS41" s="469" t="s">
        <v>513</v>
      </c>
      <c r="AT41" s="469" t="s">
        <v>513</v>
      </c>
      <c r="AU41" s="469">
        <v>5</v>
      </c>
      <c r="AV41" s="469">
        <v>41</v>
      </c>
      <c r="AW41" s="469" t="s">
        <v>513</v>
      </c>
      <c r="AX41" s="469" t="s">
        <v>513</v>
      </c>
      <c r="AY41" s="469">
        <v>2</v>
      </c>
      <c r="AZ41" s="469" t="s">
        <v>513</v>
      </c>
      <c r="BA41" s="469">
        <v>3</v>
      </c>
      <c r="BB41" s="469">
        <v>3</v>
      </c>
      <c r="BC41" s="469">
        <v>205</v>
      </c>
      <c r="BD41" s="469" t="s">
        <v>513</v>
      </c>
      <c r="BE41" s="469">
        <v>2</v>
      </c>
      <c r="BF41" s="469" t="s">
        <v>513</v>
      </c>
      <c r="BG41" s="469" t="s">
        <v>513</v>
      </c>
      <c r="BH41" s="469" t="s">
        <v>513</v>
      </c>
      <c r="BI41" s="469" t="s">
        <v>513</v>
      </c>
      <c r="BJ41" s="469">
        <v>1</v>
      </c>
      <c r="BK41" s="469" t="s">
        <v>513</v>
      </c>
      <c r="BL41" s="468">
        <v>35</v>
      </c>
      <c r="BM41" s="468">
        <v>294</v>
      </c>
      <c r="BN41" s="468" t="s">
        <v>513</v>
      </c>
      <c r="BO41" s="468" t="s">
        <v>513</v>
      </c>
      <c r="BP41" s="468">
        <v>2</v>
      </c>
      <c r="BQ41" s="468">
        <v>1</v>
      </c>
      <c r="BR41" s="468">
        <v>3</v>
      </c>
      <c r="BS41" s="468">
        <v>4</v>
      </c>
      <c r="BT41" s="468" t="s">
        <v>513</v>
      </c>
      <c r="BU41" s="468">
        <v>2</v>
      </c>
      <c r="BV41" s="468">
        <v>8</v>
      </c>
      <c r="BW41" s="468">
        <v>1</v>
      </c>
      <c r="BX41" s="468">
        <v>13</v>
      </c>
      <c r="BY41" s="468">
        <v>1</v>
      </c>
      <c r="BZ41" s="468">
        <v>1</v>
      </c>
      <c r="CA41" s="468">
        <v>13</v>
      </c>
      <c r="CB41" s="469" t="s">
        <v>513</v>
      </c>
      <c r="CC41" s="469">
        <v>1</v>
      </c>
      <c r="CD41" s="469" t="s">
        <v>513</v>
      </c>
      <c r="CE41" s="469" t="s">
        <v>513</v>
      </c>
      <c r="CF41" s="469" t="s">
        <v>513</v>
      </c>
      <c r="CG41" s="469" t="s">
        <v>513</v>
      </c>
      <c r="CH41" s="468">
        <v>35</v>
      </c>
      <c r="CI41" s="468">
        <v>100</v>
      </c>
      <c r="CJ41" s="469">
        <v>2</v>
      </c>
      <c r="CK41" s="469">
        <v>32</v>
      </c>
      <c r="CL41" s="469">
        <v>1</v>
      </c>
      <c r="CM41" s="469">
        <v>9</v>
      </c>
      <c r="CN41" s="469">
        <v>29</v>
      </c>
      <c r="CO41" s="469" t="s">
        <v>513</v>
      </c>
      <c r="CP41" s="469">
        <v>4</v>
      </c>
      <c r="CQ41" s="469">
        <v>2</v>
      </c>
      <c r="CR41" s="469">
        <v>3</v>
      </c>
      <c r="CS41" s="469">
        <v>21</v>
      </c>
      <c r="CT41" s="469">
        <v>85</v>
      </c>
      <c r="CU41" s="469">
        <v>4</v>
      </c>
      <c r="CV41" s="469">
        <v>16</v>
      </c>
      <c r="CW41" s="469">
        <v>1</v>
      </c>
      <c r="CX41" s="469">
        <v>22</v>
      </c>
      <c r="CY41" s="469">
        <v>257</v>
      </c>
      <c r="CZ41" s="469">
        <v>15</v>
      </c>
      <c r="DA41" s="469">
        <v>4</v>
      </c>
      <c r="DB41" s="469">
        <v>3</v>
      </c>
      <c r="DC41" s="483">
        <v>7</v>
      </c>
      <c r="DD41" s="483">
        <v>113</v>
      </c>
      <c r="DE41" s="482">
        <v>2</v>
      </c>
      <c r="DF41" s="482">
        <v>5</v>
      </c>
      <c r="DG41" s="482">
        <v>16</v>
      </c>
      <c r="DH41" s="482">
        <v>123</v>
      </c>
      <c r="DI41" s="481">
        <v>15</v>
      </c>
      <c r="DJ41" s="481" t="s">
        <v>513</v>
      </c>
      <c r="DK41" s="481">
        <v>1</v>
      </c>
      <c r="DL41" s="481">
        <v>1</v>
      </c>
      <c r="DM41" s="481">
        <v>8</v>
      </c>
      <c r="DN41" s="481">
        <v>1</v>
      </c>
      <c r="DO41" s="481" t="s">
        <v>513</v>
      </c>
      <c r="DP41" s="469">
        <v>2</v>
      </c>
      <c r="DQ41" s="469">
        <v>11</v>
      </c>
      <c r="DR41" s="469" t="s">
        <v>513</v>
      </c>
      <c r="DS41" s="469" t="s">
        <v>513</v>
      </c>
      <c r="DT41" s="469" t="s">
        <v>513</v>
      </c>
      <c r="DU41" s="469" t="s">
        <v>513</v>
      </c>
      <c r="DV41" s="469">
        <v>1</v>
      </c>
      <c r="DW41" s="469" t="s">
        <v>513</v>
      </c>
      <c r="DX41" s="469">
        <v>1</v>
      </c>
      <c r="DY41" s="469" t="s">
        <v>513</v>
      </c>
      <c r="DZ41" s="469" t="s">
        <v>513</v>
      </c>
      <c r="EA41" s="469" t="s">
        <v>513</v>
      </c>
      <c r="EB41" s="469" t="s">
        <v>513</v>
      </c>
      <c r="EC41" s="469" t="s">
        <v>513</v>
      </c>
    </row>
    <row r="42" spans="1:133" ht="16.5" customHeight="1">
      <c r="A42" s="476" t="s">
        <v>1614</v>
      </c>
      <c r="B42" s="475">
        <v>2449</v>
      </c>
      <c r="C42" s="471">
        <v>27888</v>
      </c>
      <c r="D42" s="472">
        <v>3</v>
      </c>
      <c r="E42" s="472">
        <v>295</v>
      </c>
      <c r="F42" s="472" t="s">
        <v>513</v>
      </c>
      <c r="G42" s="472" t="s">
        <v>513</v>
      </c>
      <c r="H42" s="472" t="s">
        <v>513</v>
      </c>
      <c r="I42" s="472" t="s">
        <v>513</v>
      </c>
      <c r="J42" s="472">
        <v>84</v>
      </c>
      <c r="K42" s="472">
        <v>1021</v>
      </c>
      <c r="L42" s="472">
        <v>30</v>
      </c>
      <c r="M42" s="472">
        <v>28</v>
      </c>
      <c r="N42" s="472">
        <v>26</v>
      </c>
      <c r="O42" s="471">
        <v>51</v>
      </c>
      <c r="P42" s="471">
        <v>350</v>
      </c>
      <c r="Q42" s="472">
        <v>2</v>
      </c>
      <c r="R42" s="472" t="s">
        <v>513</v>
      </c>
      <c r="S42" s="472">
        <v>7</v>
      </c>
      <c r="T42" s="472" t="s">
        <v>513</v>
      </c>
      <c r="U42" s="472">
        <v>2</v>
      </c>
      <c r="V42" s="472">
        <v>1</v>
      </c>
      <c r="W42" s="472">
        <v>10</v>
      </c>
      <c r="X42" s="472">
        <v>3</v>
      </c>
      <c r="Y42" s="472" t="s">
        <v>513</v>
      </c>
      <c r="Z42" s="472" t="s">
        <v>513</v>
      </c>
      <c r="AA42" s="472" t="s">
        <v>513</v>
      </c>
      <c r="AB42" s="472" t="s">
        <v>513</v>
      </c>
      <c r="AC42" s="472">
        <v>2</v>
      </c>
      <c r="AD42" s="472" t="s">
        <v>513</v>
      </c>
      <c r="AE42" s="472">
        <v>1</v>
      </c>
      <c r="AF42" s="472">
        <v>1</v>
      </c>
      <c r="AG42" s="472">
        <v>2</v>
      </c>
      <c r="AH42" s="472">
        <v>1</v>
      </c>
      <c r="AI42" s="472">
        <v>1</v>
      </c>
      <c r="AJ42" s="472">
        <v>1</v>
      </c>
      <c r="AK42" s="472">
        <v>1</v>
      </c>
      <c r="AL42" s="472" t="s">
        <v>513</v>
      </c>
      <c r="AM42" s="472" t="s">
        <v>513</v>
      </c>
      <c r="AN42" s="472">
        <v>16</v>
      </c>
      <c r="AO42" s="471">
        <v>3</v>
      </c>
      <c r="AP42" s="471">
        <v>48</v>
      </c>
      <c r="AQ42" s="472">
        <v>1</v>
      </c>
      <c r="AR42" s="472" t="s">
        <v>513</v>
      </c>
      <c r="AS42" s="472" t="s">
        <v>513</v>
      </c>
      <c r="AT42" s="472">
        <v>2</v>
      </c>
      <c r="AU42" s="472">
        <v>79</v>
      </c>
      <c r="AV42" s="472">
        <v>1657</v>
      </c>
      <c r="AW42" s="472">
        <v>4</v>
      </c>
      <c r="AX42" s="472">
        <v>1</v>
      </c>
      <c r="AY42" s="472">
        <v>36</v>
      </c>
      <c r="AZ42" s="472">
        <v>6</v>
      </c>
      <c r="BA42" s="472">
        <v>32</v>
      </c>
      <c r="BB42" s="472">
        <v>23</v>
      </c>
      <c r="BC42" s="472">
        <v>1146</v>
      </c>
      <c r="BD42" s="472">
        <v>7</v>
      </c>
      <c r="BE42" s="472">
        <v>5</v>
      </c>
      <c r="BF42" s="472">
        <v>8</v>
      </c>
      <c r="BG42" s="472" t="s">
        <v>513</v>
      </c>
      <c r="BH42" s="472" t="s">
        <v>513</v>
      </c>
      <c r="BI42" s="472" t="s">
        <v>513</v>
      </c>
      <c r="BJ42" s="472">
        <v>2</v>
      </c>
      <c r="BK42" s="472">
        <v>1</v>
      </c>
      <c r="BL42" s="471">
        <v>575</v>
      </c>
      <c r="BM42" s="471">
        <v>5167</v>
      </c>
      <c r="BN42" s="471">
        <v>1</v>
      </c>
      <c r="BO42" s="471">
        <v>8</v>
      </c>
      <c r="BP42" s="471">
        <v>12</v>
      </c>
      <c r="BQ42" s="471">
        <v>12</v>
      </c>
      <c r="BR42" s="471">
        <v>26</v>
      </c>
      <c r="BS42" s="471">
        <v>31</v>
      </c>
      <c r="BT42" s="471">
        <v>3</v>
      </c>
      <c r="BU42" s="471">
        <v>128</v>
      </c>
      <c r="BV42" s="471">
        <v>97</v>
      </c>
      <c r="BW42" s="471">
        <v>22</v>
      </c>
      <c r="BX42" s="471">
        <v>227</v>
      </c>
      <c r="BY42" s="471">
        <v>8</v>
      </c>
      <c r="BZ42" s="471">
        <v>35</v>
      </c>
      <c r="CA42" s="471">
        <v>946</v>
      </c>
      <c r="CB42" s="472">
        <v>10</v>
      </c>
      <c r="CC42" s="472">
        <v>3</v>
      </c>
      <c r="CD42" s="472">
        <v>9</v>
      </c>
      <c r="CE42" s="472">
        <v>3</v>
      </c>
      <c r="CF42" s="472" t="s">
        <v>513</v>
      </c>
      <c r="CG42" s="472">
        <v>10</v>
      </c>
      <c r="CH42" s="471">
        <v>311</v>
      </c>
      <c r="CI42" s="471">
        <v>1104</v>
      </c>
      <c r="CJ42" s="472">
        <v>68</v>
      </c>
      <c r="CK42" s="472">
        <v>237</v>
      </c>
      <c r="CL42" s="472">
        <v>6</v>
      </c>
      <c r="CM42" s="472">
        <v>174</v>
      </c>
      <c r="CN42" s="472">
        <v>1372</v>
      </c>
      <c r="CO42" s="472">
        <v>2</v>
      </c>
      <c r="CP42" s="472">
        <v>103</v>
      </c>
      <c r="CQ42" s="472">
        <v>10</v>
      </c>
      <c r="CR42" s="472">
        <v>59</v>
      </c>
      <c r="CS42" s="472">
        <v>517</v>
      </c>
      <c r="CT42" s="472">
        <v>4094</v>
      </c>
      <c r="CU42" s="472">
        <v>5</v>
      </c>
      <c r="CV42" s="472">
        <v>506</v>
      </c>
      <c r="CW42" s="472">
        <v>6</v>
      </c>
      <c r="CX42" s="472">
        <v>205</v>
      </c>
      <c r="CY42" s="472">
        <v>1317</v>
      </c>
      <c r="CZ42" s="472">
        <v>118</v>
      </c>
      <c r="DA42" s="472">
        <v>31</v>
      </c>
      <c r="DB42" s="472">
        <v>56</v>
      </c>
      <c r="DC42" s="486">
        <v>94</v>
      </c>
      <c r="DD42" s="486">
        <v>2982</v>
      </c>
      <c r="DE42" s="485">
        <v>18</v>
      </c>
      <c r="DF42" s="485">
        <v>76</v>
      </c>
      <c r="DG42" s="485">
        <v>167</v>
      </c>
      <c r="DH42" s="485">
        <v>2576</v>
      </c>
      <c r="DI42" s="484">
        <v>133</v>
      </c>
      <c r="DJ42" s="484">
        <v>4</v>
      </c>
      <c r="DK42" s="484">
        <v>30</v>
      </c>
      <c r="DL42" s="484">
        <v>5</v>
      </c>
      <c r="DM42" s="484">
        <v>65</v>
      </c>
      <c r="DN42" s="484">
        <v>4</v>
      </c>
      <c r="DO42" s="484">
        <v>1</v>
      </c>
      <c r="DP42" s="472">
        <v>113</v>
      </c>
      <c r="DQ42" s="472">
        <v>1884</v>
      </c>
      <c r="DR42" s="472">
        <v>1</v>
      </c>
      <c r="DS42" s="472">
        <v>1</v>
      </c>
      <c r="DT42" s="472">
        <v>9</v>
      </c>
      <c r="DU42" s="472">
        <v>9</v>
      </c>
      <c r="DV42" s="472">
        <v>51</v>
      </c>
      <c r="DW42" s="472">
        <v>28</v>
      </c>
      <c r="DX42" s="472">
        <v>7</v>
      </c>
      <c r="DY42" s="472">
        <v>7</v>
      </c>
      <c r="DZ42" s="472">
        <v>10</v>
      </c>
      <c r="EA42" s="472">
        <v>1864</v>
      </c>
      <c r="EB42" s="472">
        <v>1</v>
      </c>
      <c r="EC42" s="472">
        <v>9</v>
      </c>
    </row>
    <row r="43" spans="1:133" ht="16.5" customHeight="1">
      <c r="A43" s="470" t="s">
        <v>1613</v>
      </c>
      <c r="B43" s="154">
        <v>227</v>
      </c>
      <c r="C43" s="468">
        <v>1552</v>
      </c>
      <c r="D43" s="469" t="s">
        <v>513</v>
      </c>
      <c r="E43" s="469" t="s">
        <v>513</v>
      </c>
      <c r="F43" s="469" t="s">
        <v>513</v>
      </c>
      <c r="G43" s="469" t="s">
        <v>513</v>
      </c>
      <c r="H43" s="469" t="s">
        <v>513</v>
      </c>
      <c r="I43" s="469" t="s">
        <v>513</v>
      </c>
      <c r="J43" s="469">
        <v>23</v>
      </c>
      <c r="K43" s="469">
        <v>213</v>
      </c>
      <c r="L43" s="469">
        <v>10</v>
      </c>
      <c r="M43" s="469">
        <v>5</v>
      </c>
      <c r="N43" s="469">
        <v>8</v>
      </c>
      <c r="O43" s="468">
        <v>11</v>
      </c>
      <c r="P43" s="468">
        <v>66</v>
      </c>
      <c r="Q43" s="469" t="s">
        <v>513</v>
      </c>
      <c r="R43" s="469" t="s">
        <v>513</v>
      </c>
      <c r="S43" s="469">
        <v>1</v>
      </c>
      <c r="T43" s="469" t="s">
        <v>513</v>
      </c>
      <c r="U43" s="469">
        <v>1</v>
      </c>
      <c r="V43" s="469">
        <v>1</v>
      </c>
      <c r="W43" s="469" t="s">
        <v>513</v>
      </c>
      <c r="X43" s="469">
        <v>1</v>
      </c>
      <c r="Y43" s="469" t="s">
        <v>513</v>
      </c>
      <c r="Z43" s="469" t="s">
        <v>513</v>
      </c>
      <c r="AA43" s="469" t="s">
        <v>513</v>
      </c>
      <c r="AB43" s="469" t="s">
        <v>513</v>
      </c>
      <c r="AC43" s="469">
        <v>2</v>
      </c>
      <c r="AD43" s="469" t="s">
        <v>513</v>
      </c>
      <c r="AE43" s="469" t="s">
        <v>513</v>
      </c>
      <c r="AF43" s="469" t="s">
        <v>513</v>
      </c>
      <c r="AG43" s="469">
        <v>1</v>
      </c>
      <c r="AH43" s="469" t="s">
        <v>513</v>
      </c>
      <c r="AI43" s="469" t="s">
        <v>513</v>
      </c>
      <c r="AJ43" s="469" t="s">
        <v>513</v>
      </c>
      <c r="AK43" s="469" t="s">
        <v>513</v>
      </c>
      <c r="AL43" s="469" t="s">
        <v>513</v>
      </c>
      <c r="AM43" s="469" t="s">
        <v>513</v>
      </c>
      <c r="AN43" s="469">
        <v>4</v>
      </c>
      <c r="AO43" s="468">
        <v>1</v>
      </c>
      <c r="AP43" s="468">
        <v>30</v>
      </c>
      <c r="AQ43" s="469" t="s">
        <v>513</v>
      </c>
      <c r="AR43" s="469" t="s">
        <v>513</v>
      </c>
      <c r="AS43" s="469" t="s">
        <v>513</v>
      </c>
      <c r="AT43" s="469">
        <v>1</v>
      </c>
      <c r="AU43" s="469">
        <v>6</v>
      </c>
      <c r="AV43" s="469">
        <v>52</v>
      </c>
      <c r="AW43" s="469">
        <v>1</v>
      </c>
      <c r="AX43" s="469" t="s">
        <v>513</v>
      </c>
      <c r="AY43" s="469">
        <v>2</v>
      </c>
      <c r="AZ43" s="469">
        <v>2</v>
      </c>
      <c r="BA43" s="469">
        <v>1</v>
      </c>
      <c r="BB43" s="469">
        <v>4</v>
      </c>
      <c r="BC43" s="469">
        <v>7</v>
      </c>
      <c r="BD43" s="469" t="s">
        <v>513</v>
      </c>
      <c r="BE43" s="469">
        <v>2</v>
      </c>
      <c r="BF43" s="469">
        <v>2</v>
      </c>
      <c r="BG43" s="469" t="s">
        <v>513</v>
      </c>
      <c r="BH43" s="469" t="s">
        <v>513</v>
      </c>
      <c r="BI43" s="469" t="s">
        <v>513</v>
      </c>
      <c r="BJ43" s="469" t="s">
        <v>513</v>
      </c>
      <c r="BK43" s="469" t="s">
        <v>513</v>
      </c>
      <c r="BL43" s="468">
        <v>39</v>
      </c>
      <c r="BM43" s="468">
        <v>194</v>
      </c>
      <c r="BN43" s="468" t="s">
        <v>513</v>
      </c>
      <c r="BO43" s="468" t="s">
        <v>513</v>
      </c>
      <c r="BP43" s="468">
        <v>3</v>
      </c>
      <c r="BQ43" s="468">
        <v>1</v>
      </c>
      <c r="BR43" s="468">
        <v>1</v>
      </c>
      <c r="BS43" s="468">
        <v>4</v>
      </c>
      <c r="BT43" s="468" t="s">
        <v>513</v>
      </c>
      <c r="BU43" s="468">
        <v>3</v>
      </c>
      <c r="BV43" s="468">
        <v>11</v>
      </c>
      <c r="BW43" s="468">
        <v>1</v>
      </c>
      <c r="BX43" s="468">
        <v>12</v>
      </c>
      <c r="BY43" s="468">
        <v>3</v>
      </c>
      <c r="BZ43" s="468">
        <v>2</v>
      </c>
      <c r="CA43" s="468">
        <v>3</v>
      </c>
      <c r="CB43" s="469" t="s">
        <v>513</v>
      </c>
      <c r="CC43" s="469" t="s">
        <v>513</v>
      </c>
      <c r="CD43" s="469" t="s">
        <v>513</v>
      </c>
      <c r="CE43" s="469" t="s">
        <v>513</v>
      </c>
      <c r="CF43" s="469" t="s">
        <v>513</v>
      </c>
      <c r="CG43" s="469">
        <v>2</v>
      </c>
      <c r="CH43" s="468">
        <v>63</v>
      </c>
      <c r="CI43" s="468">
        <v>97</v>
      </c>
      <c r="CJ43" s="469">
        <v>2</v>
      </c>
      <c r="CK43" s="469">
        <v>61</v>
      </c>
      <c r="CL43" s="469" t="s">
        <v>513</v>
      </c>
      <c r="CM43" s="469">
        <v>17</v>
      </c>
      <c r="CN43" s="469">
        <v>151</v>
      </c>
      <c r="CO43" s="469" t="s">
        <v>513</v>
      </c>
      <c r="CP43" s="469">
        <v>8</v>
      </c>
      <c r="CQ43" s="469" t="s">
        <v>513</v>
      </c>
      <c r="CR43" s="469">
        <v>9</v>
      </c>
      <c r="CS43" s="469">
        <v>14</v>
      </c>
      <c r="CT43" s="469">
        <v>72</v>
      </c>
      <c r="CU43" s="469" t="s">
        <v>513</v>
      </c>
      <c r="CV43" s="469">
        <v>14</v>
      </c>
      <c r="CW43" s="469" t="s">
        <v>513</v>
      </c>
      <c r="CX43" s="469">
        <v>17</v>
      </c>
      <c r="CY43" s="469">
        <v>40</v>
      </c>
      <c r="CZ43" s="469">
        <v>12</v>
      </c>
      <c r="DA43" s="469">
        <v>1</v>
      </c>
      <c r="DB43" s="469">
        <v>4</v>
      </c>
      <c r="DC43" s="483">
        <v>8</v>
      </c>
      <c r="DD43" s="483">
        <v>60</v>
      </c>
      <c r="DE43" s="482">
        <v>2</v>
      </c>
      <c r="DF43" s="482">
        <v>6</v>
      </c>
      <c r="DG43" s="482">
        <v>12</v>
      </c>
      <c r="DH43" s="482">
        <v>126</v>
      </c>
      <c r="DI43" s="481">
        <v>5</v>
      </c>
      <c r="DJ43" s="481" t="s">
        <v>513</v>
      </c>
      <c r="DK43" s="481">
        <v>7</v>
      </c>
      <c r="DL43" s="481" t="s">
        <v>513</v>
      </c>
      <c r="DM43" s="481" t="s">
        <v>513</v>
      </c>
      <c r="DN43" s="481" t="s">
        <v>513</v>
      </c>
      <c r="DO43" s="481" t="s">
        <v>513</v>
      </c>
      <c r="DP43" s="469">
        <v>10</v>
      </c>
      <c r="DQ43" s="469">
        <v>441</v>
      </c>
      <c r="DR43" s="469" t="s">
        <v>513</v>
      </c>
      <c r="DS43" s="469" t="s">
        <v>513</v>
      </c>
      <c r="DT43" s="469">
        <v>1</v>
      </c>
      <c r="DU43" s="469" t="s">
        <v>513</v>
      </c>
      <c r="DV43" s="469">
        <v>6</v>
      </c>
      <c r="DW43" s="469">
        <v>1</v>
      </c>
      <c r="DX43" s="469">
        <v>2</v>
      </c>
      <c r="DY43" s="469" t="s">
        <v>513</v>
      </c>
      <c r="DZ43" s="469" t="s">
        <v>513</v>
      </c>
      <c r="EA43" s="469" t="s">
        <v>513</v>
      </c>
      <c r="EB43" s="469" t="s">
        <v>513</v>
      </c>
      <c r="EC43" s="469" t="s">
        <v>513</v>
      </c>
    </row>
    <row r="44" spans="1:133" ht="16.5" customHeight="1">
      <c r="A44" s="470" t="s">
        <v>1612</v>
      </c>
      <c r="B44" s="154">
        <v>332</v>
      </c>
      <c r="C44" s="468">
        <v>4455</v>
      </c>
      <c r="D44" s="469">
        <v>2</v>
      </c>
      <c r="E44" s="469">
        <v>2</v>
      </c>
      <c r="F44" s="469" t="s">
        <v>513</v>
      </c>
      <c r="G44" s="469" t="s">
        <v>513</v>
      </c>
      <c r="H44" s="469" t="s">
        <v>513</v>
      </c>
      <c r="I44" s="469" t="s">
        <v>513</v>
      </c>
      <c r="J44" s="469">
        <v>12</v>
      </c>
      <c r="K44" s="469">
        <v>99</v>
      </c>
      <c r="L44" s="469">
        <v>7</v>
      </c>
      <c r="M44" s="469">
        <v>3</v>
      </c>
      <c r="N44" s="469">
        <v>2</v>
      </c>
      <c r="O44" s="468">
        <v>7</v>
      </c>
      <c r="P44" s="468">
        <v>16</v>
      </c>
      <c r="Q44" s="469">
        <v>1</v>
      </c>
      <c r="R44" s="469" t="s">
        <v>513</v>
      </c>
      <c r="S44" s="469" t="s">
        <v>513</v>
      </c>
      <c r="T44" s="469" t="s">
        <v>513</v>
      </c>
      <c r="U44" s="469" t="s">
        <v>513</v>
      </c>
      <c r="V44" s="469" t="s">
        <v>513</v>
      </c>
      <c r="W44" s="469">
        <v>2</v>
      </c>
      <c r="X44" s="469" t="s">
        <v>513</v>
      </c>
      <c r="Y44" s="469" t="s">
        <v>513</v>
      </c>
      <c r="Z44" s="469" t="s">
        <v>513</v>
      </c>
      <c r="AA44" s="469" t="s">
        <v>513</v>
      </c>
      <c r="AB44" s="469" t="s">
        <v>513</v>
      </c>
      <c r="AC44" s="469" t="s">
        <v>513</v>
      </c>
      <c r="AD44" s="469" t="s">
        <v>513</v>
      </c>
      <c r="AE44" s="469" t="s">
        <v>513</v>
      </c>
      <c r="AF44" s="469" t="s">
        <v>513</v>
      </c>
      <c r="AG44" s="469" t="s">
        <v>513</v>
      </c>
      <c r="AH44" s="469" t="s">
        <v>513</v>
      </c>
      <c r="AI44" s="469" t="s">
        <v>513</v>
      </c>
      <c r="AJ44" s="469" t="s">
        <v>513</v>
      </c>
      <c r="AK44" s="469">
        <v>1</v>
      </c>
      <c r="AL44" s="469" t="s">
        <v>513</v>
      </c>
      <c r="AM44" s="469" t="s">
        <v>513</v>
      </c>
      <c r="AN44" s="469">
        <v>3</v>
      </c>
      <c r="AO44" s="468" t="s">
        <v>513</v>
      </c>
      <c r="AP44" s="468" t="s">
        <v>513</v>
      </c>
      <c r="AQ44" s="469" t="s">
        <v>513</v>
      </c>
      <c r="AR44" s="469" t="s">
        <v>513</v>
      </c>
      <c r="AS44" s="469" t="s">
        <v>513</v>
      </c>
      <c r="AT44" s="469" t="s">
        <v>513</v>
      </c>
      <c r="AU44" s="469">
        <v>16</v>
      </c>
      <c r="AV44" s="469">
        <v>289</v>
      </c>
      <c r="AW44" s="469" t="s">
        <v>513</v>
      </c>
      <c r="AX44" s="469">
        <v>1</v>
      </c>
      <c r="AY44" s="469">
        <v>5</v>
      </c>
      <c r="AZ44" s="469">
        <v>1</v>
      </c>
      <c r="BA44" s="469">
        <v>9</v>
      </c>
      <c r="BB44" s="469">
        <v>4</v>
      </c>
      <c r="BC44" s="469">
        <v>663</v>
      </c>
      <c r="BD44" s="469">
        <v>3</v>
      </c>
      <c r="BE44" s="469" t="s">
        <v>513</v>
      </c>
      <c r="BF44" s="469" t="s">
        <v>513</v>
      </c>
      <c r="BG44" s="469" t="s">
        <v>513</v>
      </c>
      <c r="BH44" s="469" t="s">
        <v>513</v>
      </c>
      <c r="BI44" s="469" t="s">
        <v>513</v>
      </c>
      <c r="BJ44" s="469" t="s">
        <v>513</v>
      </c>
      <c r="BK44" s="469">
        <v>1</v>
      </c>
      <c r="BL44" s="468">
        <v>45</v>
      </c>
      <c r="BM44" s="468">
        <v>564</v>
      </c>
      <c r="BN44" s="468" t="s">
        <v>513</v>
      </c>
      <c r="BO44" s="468">
        <v>1</v>
      </c>
      <c r="BP44" s="468">
        <v>2</v>
      </c>
      <c r="BQ44" s="468" t="s">
        <v>513</v>
      </c>
      <c r="BR44" s="468">
        <v>4</v>
      </c>
      <c r="BS44" s="468">
        <v>8</v>
      </c>
      <c r="BT44" s="468" t="s">
        <v>513</v>
      </c>
      <c r="BU44" s="468">
        <v>3</v>
      </c>
      <c r="BV44" s="468">
        <v>8</v>
      </c>
      <c r="BW44" s="468">
        <v>2</v>
      </c>
      <c r="BX44" s="468">
        <v>16</v>
      </c>
      <c r="BY44" s="468">
        <v>1</v>
      </c>
      <c r="BZ44" s="468">
        <v>10</v>
      </c>
      <c r="CA44" s="468">
        <v>433</v>
      </c>
      <c r="CB44" s="469">
        <v>3</v>
      </c>
      <c r="CC44" s="469">
        <v>2</v>
      </c>
      <c r="CD44" s="469">
        <v>2</v>
      </c>
      <c r="CE44" s="469">
        <v>1</v>
      </c>
      <c r="CF44" s="469" t="s">
        <v>513</v>
      </c>
      <c r="CG44" s="469">
        <v>2</v>
      </c>
      <c r="CH44" s="468">
        <v>46</v>
      </c>
      <c r="CI44" s="468">
        <v>181</v>
      </c>
      <c r="CJ44" s="469">
        <v>13</v>
      </c>
      <c r="CK44" s="469">
        <v>32</v>
      </c>
      <c r="CL44" s="469">
        <v>1</v>
      </c>
      <c r="CM44" s="469">
        <v>28</v>
      </c>
      <c r="CN44" s="469">
        <v>137</v>
      </c>
      <c r="CO44" s="469" t="s">
        <v>513</v>
      </c>
      <c r="CP44" s="469">
        <v>17</v>
      </c>
      <c r="CQ44" s="469">
        <v>1</v>
      </c>
      <c r="CR44" s="469">
        <v>10</v>
      </c>
      <c r="CS44" s="469">
        <v>53</v>
      </c>
      <c r="CT44" s="469">
        <v>551</v>
      </c>
      <c r="CU44" s="469">
        <v>1</v>
      </c>
      <c r="CV44" s="469">
        <v>50</v>
      </c>
      <c r="CW44" s="469">
        <v>2</v>
      </c>
      <c r="CX44" s="469">
        <v>36</v>
      </c>
      <c r="CY44" s="469">
        <v>381</v>
      </c>
      <c r="CZ44" s="469">
        <v>16</v>
      </c>
      <c r="DA44" s="469">
        <v>4</v>
      </c>
      <c r="DB44" s="469">
        <v>16</v>
      </c>
      <c r="DC44" s="483">
        <v>16</v>
      </c>
      <c r="DD44" s="483">
        <v>202</v>
      </c>
      <c r="DE44" s="482">
        <v>2</v>
      </c>
      <c r="DF44" s="482">
        <v>14</v>
      </c>
      <c r="DG44" s="482">
        <v>31</v>
      </c>
      <c r="DH44" s="482">
        <v>525</v>
      </c>
      <c r="DI44" s="481">
        <v>22</v>
      </c>
      <c r="DJ44" s="481">
        <v>2</v>
      </c>
      <c r="DK44" s="481">
        <v>7</v>
      </c>
      <c r="DL44" s="481">
        <v>1</v>
      </c>
      <c r="DM44" s="481">
        <v>39</v>
      </c>
      <c r="DN44" s="481">
        <v>1</v>
      </c>
      <c r="DO44" s="481" t="s">
        <v>513</v>
      </c>
      <c r="DP44" s="469">
        <v>25</v>
      </c>
      <c r="DQ44" s="469">
        <v>373</v>
      </c>
      <c r="DR44" s="469" t="s">
        <v>513</v>
      </c>
      <c r="DS44" s="469" t="s">
        <v>513</v>
      </c>
      <c r="DT44" s="469">
        <v>1</v>
      </c>
      <c r="DU44" s="469">
        <v>3</v>
      </c>
      <c r="DV44" s="469">
        <v>10</v>
      </c>
      <c r="DW44" s="469">
        <v>7</v>
      </c>
      <c r="DX44" s="469">
        <v>1</v>
      </c>
      <c r="DY44" s="469">
        <v>3</v>
      </c>
      <c r="DZ44" s="469" t="s">
        <v>513</v>
      </c>
      <c r="EA44" s="469" t="s">
        <v>513</v>
      </c>
      <c r="EB44" s="469" t="s">
        <v>513</v>
      </c>
      <c r="EC44" s="469" t="s">
        <v>513</v>
      </c>
    </row>
    <row r="45" spans="1:133" ht="16.5" customHeight="1">
      <c r="A45" s="477" t="s">
        <v>1611</v>
      </c>
      <c r="B45" s="154">
        <v>432</v>
      </c>
      <c r="C45" s="468">
        <v>4521</v>
      </c>
      <c r="D45" s="469">
        <v>1</v>
      </c>
      <c r="E45" s="469">
        <v>293</v>
      </c>
      <c r="F45" s="469" t="s">
        <v>513</v>
      </c>
      <c r="G45" s="469" t="s">
        <v>513</v>
      </c>
      <c r="H45" s="469" t="s">
        <v>513</v>
      </c>
      <c r="I45" s="469" t="s">
        <v>513</v>
      </c>
      <c r="J45" s="469">
        <v>16</v>
      </c>
      <c r="K45" s="469">
        <v>412</v>
      </c>
      <c r="L45" s="469">
        <v>4</v>
      </c>
      <c r="M45" s="469">
        <v>8</v>
      </c>
      <c r="N45" s="469">
        <v>4</v>
      </c>
      <c r="O45" s="468">
        <v>11</v>
      </c>
      <c r="P45" s="468">
        <v>82</v>
      </c>
      <c r="Q45" s="469" t="s">
        <v>513</v>
      </c>
      <c r="R45" s="469" t="s">
        <v>513</v>
      </c>
      <c r="S45" s="469">
        <v>1</v>
      </c>
      <c r="T45" s="469" t="s">
        <v>513</v>
      </c>
      <c r="U45" s="469">
        <v>1</v>
      </c>
      <c r="V45" s="469" t="s">
        <v>513</v>
      </c>
      <c r="W45" s="469">
        <v>5</v>
      </c>
      <c r="X45" s="469" t="s">
        <v>513</v>
      </c>
      <c r="Y45" s="469" t="s">
        <v>513</v>
      </c>
      <c r="Z45" s="469" t="s">
        <v>513</v>
      </c>
      <c r="AA45" s="469" t="s">
        <v>513</v>
      </c>
      <c r="AB45" s="469" t="s">
        <v>513</v>
      </c>
      <c r="AC45" s="469" t="s">
        <v>513</v>
      </c>
      <c r="AD45" s="469" t="s">
        <v>513</v>
      </c>
      <c r="AE45" s="469" t="s">
        <v>513</v>
      </c>
      <c r="AF45" s="469" t="s">
        <v>513</v>
      </c>
      <c r="AG45" s="469" t="s">
        <v>513</v>
      </c>
      <c r="AH45" s="469">
        <v>1</v>
      </c>
      <c r="AI45" s="469" t="s">
        <v>513</v>
      </c>
      <c r="AJ45" s="469" t="s">
        <v>513</v>
      </c>
      <c r="AK45" s="469" t="s">
        <v>513</v>
      </c>
      <c r="AL45" s="469" t="s">
        <v>513</v>
      </c>
      <c r="AM45" s="469" t="s">
        <v>513</v>
      </c>
      <c r="AN45" s="469">
        <v>3</v>
      </c>
      <c r="AO45" s="468">
        <v>1</v>
      </c>
      <c r="AP45" s="468">
        <v>17</v>
      </c>
      <c r="AQ45" s="469" t="s">
        <v>513</v>
      </c>
      <c r="AR45" s="469" t="s">
        <v>513</v>
      </c>
      <c r="AS45" s="469" t="s">
        <v>513</v>
      </c>
      <c r="AT45" s="469">
        <v>1</v>
      </c>
      <c r="AU45" s="469">
        <v>21</v>
      </c>
      <c r="AV45" s="469">
        <v>267</v>
      </c>
      <c r="AW45" s="469" t="s">
        <v>513</v>
      </c>
      <c r="AX45" s="469" t="s">
        <v>513</v>
      </c>
      <c r="AY45" s="469">
        <v>9</v>
      </c>
      <c r="AZ45" s="469">
        <v>2</v>
      </c>
      <c r="BA45" s="469">
        <v>10</v>
      </c>
      <c r="BB45" s="469">
        <v>3</v>
      </c>
      <c r="BC45" s="469">
        <v>16</v>
      </c>
      <c r="BD45" s="469" t="s">
        <v>513</v>
      </c>
      <c r="BE45" s="469">
        <v>1</v>
      </c>
      <c r="BF45" s="469">
        <v>2</v>
      </c>
      <c r="BG45" s="469" t="s">
        <v>513</v>
      </c>
      <c r="BH45" s="469" t="s">
        <v>513</v>
      </c>
      <c r="BI45" s="469" t="s">
        <v>513</v>
      </c>
      <c r="BJ45" s="469" t="s">
        <v>513</v>
      </c>
      <c r="BK45" s="469" t="s">
        <v>513</v>
      </c>
      <c r="BL45" s="468">
        <v>76</v>
      </c>
      <c r="BM45" s="468">
        <v>470</v>
      </c>
      <c r="BN45" s="468" t="s">
        <v>513</v>
      </c>
      <c r="BO45" s="468">
        <v>1</v>
      </c>
      <c r="BP45" s="468">
        <v>2</v>
      </c>
      <c r="BQ45" s="468">
        <v>4</v>
      </c>
      <c r="BR45" s="468">
        <v>5</v>
      </c>
      <c r="BS45" s="468">
        <v>2</v>
      </c>
      <c r="BT45" s="468" t="s">
        <v>513</v>
      </c>
      <c r="BU45" s="468">
        <v>9</v>
      </c>
      <c r="BV45" s="468">
        <v>18</v>
      </c>
      <c r="BW45" s="468">
        <v>6</v>
      </c>
      <c r="BX45" s="468">
        <v>27</v>
      </c>
      <c r="BY45" s="468">
        <v>2</v>
      </c>
      <c r="BZ45" s="468">
        <v>4</v>
      </c>
      <c r="CA45" s="468">
        <v>123</v>
      </c>
      <c r="CB45" s="469">
        <v>2</v>
      </c>
      <c r="CC45" s="469" t="s">
        <v>513</v>
      </c>
      <c r="CD45" s="469" t="s">
        <v>513</v>
      </c>
      <c r="CE45" s="469">
        <v>1</v>
      </c>
      <c r="CF45" s="469" t="s">
        <v>513</v>
      </c>
      <c r="CG45" s="469">
        <v>1</v>
      </c>
      <c r="CH45" s="468">
        <v>74</v>
      </c>
      <c r="CI45" s="468">
        <v>277</v>
      </c>
      <c r="CJ45" s="469">
        <v>11</v>
      </c>
      <c r="CK45" s="469">
        <v>61</v>
      </c>
      <c r="CL45" s="469">
        <v>2</v>
      </c>
      <c r="CM45" s="469">
        <v>44</v>
      </c>
      <c r="CN45" s="469">
        <v>194</v>
      </c>
      <c r="CO45" s="469">
        <v>1</v>
      </c>
      <c r="CP45" s="469">
        <v>27</v>
      </c>
      <c r="CQ45" s="469">
        <v>4</v>
      </c>
      <c r="CR45" s="469">
        <v>12</v>
      </c>
      <c r="CS45" s="469">
        <v>69</v>
      </c>
      <c r="CT45" s="469">
        <v>406</v>
      </c>
      <c r="CU45" s="469" t="s">
        <v>513</v>
      </c>
      <c r="CV45" s="469">
        <v>66</v>
      </c>
      <c r="CW45" s="469">
        <v>3</v>
      </c>
      <c r="CX45" s="469">
        <v>33</v>
      </c>
      <c r="CY45" s="469">
        <v>162</v>
      </c>
      <c r="CZ45" s="469">
        <v>29</v>
      </c>
      <c r="DA45" s="469">
        <v>2</v>
      </c>
      <c r="DB45" s="469">
        <v>2</v>
      </c>
      <c r="DC45" s="483">
        <v>24</v>
      </c>
      <c r="DD45" s="483">
        <v>1145</v>
      </c>
      <c r="DE45" s="482">
        <v>1</v>
      </c>
      <c r="DF45" s="482">
        <v>23</v>
      </c>
      <c r="DG45" s="482">
        <v>32</v>
      </c>
      <c r="DH45" s="482">
        <v>209</v>
      </c>
      <c r="DI45" s="481">
        <v>28</v>
      </c>
      <c r="DJ45" s="481">
        <v>1</v>
      </c>
      <c r="DK45" s="481">
        <v>3</v>
      </c>
      <c r="DL45" s="481">
        <v>1</v>
      </c>
      <c r="DM45" s="481">
        <v>7</v>
      </c>
      <c r="DN45" s="481">
        <v>1</v>
      </c>
      <c r="DO45" s="481" t="s">
        <v>513</v>
      </c>
      <c r="DP45" s="469">
        <v>22</v>
      </c>
      <c r="DQ45" s="469">
        <v>441</v>
      </c>
      <c r="DR45" s="469" t="s">
        <v>513</v>
      </c>
      <c r="DS45" s="469" t="s">
        <v>513</v>
      </c>
      <c r="DT45" s="469">
        <v>1</v>
      </c>
      <c r="DU45" s="469">
        <v>2</v>
      </c>
      <c r="DV45" s="469">
        <v>14</v>
      </c>
      <c r="DW45" s="469">
        <v>3</v>
      </c>
      <c r="DX45" s="469">
        <v>1</v>
      </c>
      <c r="DY45" s="469">
        <v>1</v>
      </c>
      <c r="DZ45" s="469" t="s">
        <v>513</v>
      </c>
      <c r="EA45" s="469" t="s">
        <v>513</v>
      </c>
      <c r="EB45" s="469" t="s">
        <v>513</v>
      </c>
      <c r="EC45" s="469" t="s">
        <v>513</v>
      </c>
    </row>
    <row r="46" spans="1:133" ht="16.5" customHeight="1">
      <c r="A46" s="477" t="s">
        <v>1610</v>
      </c>
      <c r="B46" s="154">
        <v>196</v>
      </c>
      <c r="C46" s="468">
        <v>7067</v>
      </c>
      <c r="D46" s="469" t="s">
        <v>513</v>
      </c>
      <c r="E46" s="469" t="s">
        <v>513</v>
      </c>
      <c r="F46" s="469" t="s">
        <v>513</v>
      </c>
      <c r="G46" s="469" t="s">
        <v>513</v>
      </c>
      <c r="H46" s="469" t="s">
        <v>513</v>
      </c>
      <c r="I46" s="469" t="s">
        <v>513</v>
      </c>
      <c r="J46" s="469">
        <v>4</v>
      </c>
      <c r="K46" s="469">
        <v>18</v>
      </c>
      <c r="L46" s="469">
        <v>2</v>
      </c>
      <c r="M46" s="469">
        <v>2</v>
      </c>
      <c r="N46" s="469" t="s">
        <v>513</v>
      </c>
      <c r="O46" s="468">
        <v>6</v>
      </c>
      <c r="P46" s="468">
        <v>124</v>
      </c>
      <c r="Q46" s="469" t="s">
        <v>513</v>
      </c>
      <c r="R46" s="469" t="s">
        <v>513</v>
      </c>
      <c r="S46" s="469">
        <v>1</v>
      </c>
      <c r="T46" s="469" t="s">
        <v>513</v>
      </c>
      <c r="U46" s="469" t="s">
        <v>513</v>
      </c>
      <c r="V46" s="469" t="s">
        <v>513</v>
      </c>
      <c r="W46" s="469">
        <v>1</v>
      </c>
      <c r="X46" s="469" t="s">
        <v>513</v>
      </c>
      <c r="Y46" s="469" t="s">
        <v>513</v>
      </c>
      <c r="Z46" s="469" t="s">
        <v>513</v>
      </c>
      <c r="AA46" s="469" t="s">
        <v>513</v>
      </c>
      <c r="AB46" s="469" t="s">
        <v>513</v>
      </c>
      <c r="AC46" s="469" t="s">
        <v>513</v>
      </c>
      <c r="AD46" s="469" t="s">
        <v>513</v>
      </c>
      <c r="AE46" s="469" t="s">
        <v>513</v>
      </c>
      <c r="AF46" s="469">
        <v>1</v>
      </c>
      <c r="AG46" s="469">
        <v>1</v>
      </c>
      <c r="AH46" s="469" t="s">
        <v>513</v>
      </c>
      <c r="AI46" s="469">
        <v>1</v>
      </c>
      <c r="AJ46" s="469" t="s">
        <v>513</v>
      </c>
      <c r="AK46" s="469" t="s">
        <v>513</v>
      </c>
      <c r="AL46" s="469" t="s">
        <v>513</v>
      </c>
      <c r="AM46" s="469" t="s">
        <v>513</v>
      </c>
      <c r="AN46" s="469">
        <v>1</v>
      </c>
      <c r="AO46" s="468">
        <v>1</v>
      </c>
      <c r="AP46" s="468">
        <v>1</v>
      </c>
      <c r="AQ46" s="469">
        <v>1</v>
      </c>
      <c r="AR46" s="469" t="s">
        <v>513</v>
      </c>
      <c r="AS46" s="469" t="s">
        <v>513</v>
      </c>
      <c r="AT46" s="469" t="s">
        <v>513</v>
      </c>
      <c r="AU46" s="469">
        <v>13</v>
      </c>
      <c r="AV46" s="469">
        <v>100</v>
      </c>
      <c r="AW46" s="469">
        <v>1</v>
      </c>
      <c r="AX46" s="469" t="s">
        <v>513</v>
      </c>
      <c r="AY46" s="469">
        <v>6</v>
      </c>
      <c r="AZ46" s="469">
        <v>1</v>
      </c>
      <c r="BA46" s="469">
        <v>5</v>
      </c>
      <c r="BB46" s="469">
        <v>3</v>
      </c>
      <c r="BC46" s="469">
        <v>106</v>
      </c>
      <c r="BD46" s="469" t="s">
        <v>513</v>
      </c>
      <c r="BE46" s="469" t="s">
        <v>513</v>
      </c>
      <c r="BF46" s="469">
        <v>1</v>
      </c>
      <c r="BG46" s="469" t="s">
        <v>513</v>
      </c>
      <c r="BH46" s="469" t="s">
        <v>513</v>
      </c>
      <c r="BI46" s="469" t="s">
        <v>513</v>
      </c>
      <c r="BJ46" s="469">
        <v>2</v>
      </c>
      <c r="BK46" s="469" t="s">
        <v>513</v>
      </c>
      <c r="BL46" s="468">
        <v>35</v>
      </c>
      <c r="BM46" s="468">
        <v>1099</v>
      </c>
      <c r="BN46" s="468" t="s">
        <v>513</v>
      </c>
      <c r="BO46" s="468">
        <v>1</v>
      </c>
      <c r="BP46" s="468">
        <v>1</v>
      </c>
      <c r="BQ46" s="468">
        <v>3</v>
      </c>
      <c r="BR46" s="468">
        <v>5</v>
      </c>
      <c r="BS46" s="468">
        <v>4</v>
      </c>
      <c r="BT46" s="468" t="s">
        <v>513</v>
      </c>
      <c r="BU46" s="468">
        <v>5</v>
      </c>
      <c r="BV46" s="468">
        <v>5</v>
      </c>
      <c r="BW46" s="468">
        <v>2</v>
      </c>
      <c r="BX46" s="468">
        <v>8</v>
      </c>
      <c r="BY46" s="468">
        <v>1</v>
      </c>
      <c r="BZ46" s="468">
        <v>6</v>
      </c>
      <c r="CA46" s="468">
        <v>255</v>
      </c>
      <c r="CB46" s="469">
        <v>1</v>
      </c>
      <c r="CC46" s="469">
        <v>1</v>
      </c>
      <c r="CD46" s="469">
        <v>2</v>
      </c>
      <c r="CE46" s="469" t="s">
        <v>513</v>
      </c>
      <c r="CF46" s="469" t="s">
        <v>513</v>
      </c>
      <c r="CG46" s="469">
        <v>2</v>
      </c>
      <c r="CH46" s="468">
        <v>24</v>
      </c>
      <c r="CI46" s="468">
        <v>133</v>
      </c>
      <c r="CJ46" s="469">
        <v>11</v>
      </c>
      <c r="CK46" s="469">
        <v>11</v>
      </c>
      <c r="CL46" s="469">
        <v>2</v>
      </c>
      <c r="CM46" s="469">
        <v>24</v>
      </c>
      <c r="CN46" s="469">
        <v>581</v>
      </c>
      <c r="CO46" s="469">
        <v>1</v>
      </c>
      <c r="CP46" s="469">
        <v>13</v>
      </c>
      <c r="CQ46" s="469">
        <v>1</v>
      </c>
      <c r="CR46" s="469">
        <v>9</v>
      </c>
      <c r="CS46" s="469">
        <v>12</v>
      </c>
      <c r="CT46" s="469">
        <v>387</v>
      </c>
      <c r="CU46" s="469">
        <v>1</v>
      </c>
      <c r="CV46" s="469">
        <v>11</v>
      </c>
      <c r="CW46" s="469" t="s">
        <v>513</v>
      </c>
      <c r="CX46" s="469">
        <v>10</v>
      </c>
      <c r="CY46" s="469">
        <v>79</v>
      </c>
      <c r="CZ46" s="469">
        <v>6</v>
      </c>
      <c r="DA46" s="469">
        <v>2</v>
      </c>
      <c r="DB46" s="469">
        <v>2</v>
      </c>
      <c r="DC46" s="483">
        <v>13</v>
      </c>
      <c r="DD46" s="483">
        <v>1109</v>
      </c>
      <c r="DE46" s="482">
        <v>2</v>
      </c>
      <c r="DF46" s="482">
        <v>11</v>
      </c>
      <c r="DG46" s="482">
        <v>12</v>
      </c>
      <c r="DH46" s="482">
        <v>920</v>
      </c>
      <c r="DI46" s="481">
        <v>7</v>
      </c>
      <c r="DJ46" s="481">
        <v>1</v>
      </c>
      <c r="DK46" s="481">
        <v>4</v>
      </c>
      <c r="DL46" s="481">
        <v>1</v>
      </c>
      <c r="DM46" s="481">
        <v>9</v>
      </c>
      <c r="DN46" s="481">
        <v>1</v>
      </c>
      <c r="DO46" s="481" t="s">
        <v>513</v>
      </c>
      <c r="DP46" s="469">
        <v>23</v>
      </c>
      <c r="DQ46" s="469">
        <v>289</v>
      </c>
      <c r="DR46" s="469">
        <v>1</v>
      </c>
      <c r="DS46" s="469" t="s">
        <v>513</v>
      </c>
      <c r="DT46" s="469">
        <v>1</v>
      </c>
      <c r="DU46" s="469" t="s">
        <v>513</v>
      </c>
      <c r="DV46" s="469">
        <v>9</v>
      </c>
      <c r="DW46" s="469">
        <v>12</v>
      </c>
      <c r="DX46" s="469" t="s">
        <v>513</v>
      </c>
      <c r="DY46" s="469" t="s">
        <v>513</v>
      </c>
      <c r="DZ46" s="469">
        <v>9</v>
      </c>
      <c r="EA46" s="469">
        <v>1857</v>
      </c>
      <c r="EB46" s="469">
        <v>1</v>
      </c>
      <c r="EC46" s="469">
        <v>8</v>
      </c>
    </row>
    <row r="47" spans="1:133" ht="16.5" customHeight="1">
      <c r="A47" s="470" t="s">
        <v>1609</v>
      </c>
      <c r="B47" s="154">
        <v>1174</v>
      </c>
      <c r="C47" s="468">
        <v>9567</v>
      </c>
      <c r="D47" s="469" t="s">
        <v>513</v>
      </c>
      <c r="E47" s="469" t="s">
        <v>513</v>
      </c>
      <c r="F47" s="469" t="s">
        <v>513</v>
      </c>
      <c r="G47" s="469" t="s">
        <v>513</v>
      </c>
      <c r="H47" s="469" t="s">
        <v>513</v>
      </c>
      <c r="I47" s="469" t="s">
        <v>513</v>
      </c>
      <c r="J47" s="469">
        <v>20</v>
      </c>
      <c r="K47" s="469">
        <v>162</v>
      </c>
      <c r="L47" s="469">
        <v>3</v>
      </c>
      <c r="M47" s="469">
        <v>8</v>
      </c>
      <c r="N47" s="469">
        <v>9</v>
      </c>
      <c r="O47" s="468">
        <v>13</v>
      </c>
      <c r="P47" s="468">
        <v>55</v>
      </c>
      <c r="Q47" s="469">
        <v>1</v>
      </c>
      <c r="R47" s="469" t="s">
        <v>513</v>
      </c>
      <c r="S47" s="469">
        <v>4</v>
      </c>
      <c r="T47" s="469" t="s">
        <v>513</v>
      </c>
      <c r="U47" s="469" t="s">
        <v>513</v>
      </c>
      <c r="V47" s="469" t="s">
        <v>513</v>
      </c>
      <c r="W47" s="469">
        <v>1</v>
      </c>
      <c r="X47" s="469">
        <v>1</v>
      </c>
      <c r="Y47" s="469" t="s">
        <v>513</v>
      </c>
      <c r="Z47" s="469" t="s">
        <v>513</v>
      </c>
      <c r="AA47" s="469" t="s">
        <v>513</v>
      </c>
      <c r="AB47" s="469" t="s">
        <v>513</v>
      </c>
      <c r="AC47" s="469" t="s">
        <v>513</v>
      </c>
      <c r="AD47" s="469" t="s">
        <v>513</v>
      </c>
      <c r="AE47" s="469">
        <v>1</v>
      </c>
      <c r="AF47" s="469" t="s">
        <v>513</v>
      </c>
      <c r="AG47" s="469" t="s">
        <v>513</v>
      </c>
      <c r="AH47" s="469" t="s">
        <v>513</v>
      </c>
      <c r="AI47" s="469" t="s">
        <v>513</v>
      </c>
      <c r="AJ47" s="469">
        <v>1</v>
      </c>
      <c r="AK47" s="469" t="s">
        <v>513</v>
      </c>
      <c r="AL47" s="469" t="s">
        <v>513</v>
      </c>
      <c r="AM47" s="469" t="s">
        <v>513</v>
      </c>
      <c r="AN47" s="469">
        <v>4</v>
      </c>
      <c r="AO47" s="468" t="s">
        <v>513</v>
      </c>
      <c r="AP47" s="468" t="s">
        <v>513</v>
      </c>
      <c r="AQ47" s="469" t="s">
        <v>513</v>
      </c>
      <c r="AR47" s="469" t="s">
        <v>513</v>
      </c>
      <c r="AS47" s="469" t="s">
        <v>513</v>
      </c>
      <c r="AT47" s="469" t="s">
        <v>513</v>
      </c>
      <c r="AU47" s="469">
        <v>23</v>
      </c>
      <c r="AV47" s="469">
        <v>949</v>
      </c>
      <c r="AW47" s="469">
        <v>2</v>
      </c>
      <c r="AX47" s="469" t="s">
        <v>513</v>
      </c>
      <c r="AY47" s="469">
        <v>14</v>
      </c>
      <c r="AZ47" s="469" t="s">
        <v>513</v>
      </c>
      <c r="BA47" s="469">
        <v>7</v>
      </c>
      <c r="BB47" s="469">
        <v>8</v>
      </c>
      <c r="BC47" s="469">
        <v>335</v>
      </c>
      <c r="BD47" s="469">
        <v>4</v>
      </c>
      <c r="BE47" s="469">
        <v>2</v>
      </c>
      <c r="BF47" s="469">
        <v>2</v>
      </c>
      <c r="BG47" s="469" t="s">
        <v>513</v>
      </c>
      <c r="BH47" s="469" t="s">
        <v>513</v>
      </c>
      <c r="BI47" s="469" t="s">
        <v>513</v>
      </c>
      <c r="BJ47" s="469" t="s">
        <v>513</v>
      </c>
      <c r="BK47" s="469" t="s">
        <v>513</v>
      </c>
      <c r="BL47" s="468">
        <v>360</v>
      </c>
      <c r="BM47" s="468">
        <v>2645</v>
      </c>
      <c r="BN47" s="468">
        <v>1</v>
      </c>
      <c r="BO47" s="468">
        <v>4</v>
      </c>
      <c r="BP47" s="468">
        <v>3</v>
      </c>
      <c r="BQ47" s="468">
        <v>3</v>
      </c>
      <c r="BR47" s="468">
        <v>7</v>
      </c>
      <c r="BS47" s="468">
        <v>10</v>
      </c>
      <c r="BT47" s="468">
        <v>3</v>
      </c>
      <c r="BU47" s="468">
        <v>107</v>
      </c>
      <c r="BV47" s="468">
        <v>50</v>
      </c>
      <c r="BW47" s="468">
        <v>11</v>
      </c>
      <c r="BX47" s="468">
        <v>160</v>
      </c>
      <c r="BY47" s="468">
        <v>1</v>
      </c>
      <c r="BZ47" s="468">
        <v>12</v>
      </c>
      <c r="CA47" s="468">
        <v>130</v>
      </c>
      <c r="CB47" s="469">
        <v>4</v>
      </c>
      <c r="CC47" s="469" t="s">
        <v>513</v>
      </c>
      <c r="CD47" s="469">
        <v>5</v>
      </c>
      <c r="CE47" s="469">
        <v>1</v>
      </c>
      <c r="CF47" s="469" t="s">
        <v>513</v>
      </c>
      <c r="CG47" s="469">
        <v>2</v>
      </c>
      <c r="CH47" s="468">
        <v>87</v>
      </c>
      <c r="CI47" s="468">
        <v>366</v>
      </c>
      <c r="CJ47" s="469">
        <v>29</v>
      </c>
      <c r="CK47" s="469">
        <v>57</v>
      </c>
      <c r="CL47" s="469">
        <v>1</v>
      </c>
      <c r="CM47" s="469">
        <v>52</v>
      </c>
      <c r="CN47" s="469">
        <v>284</v>
      </c>
      <c r="CO47" s="469" t="s">
        <v>513</v>
      </c>
      <c r="CP47" s="469">
        <v>34</v>
      </c>
      <c r="CQ47" s="469">
        <v>3</v>
      </c>
      <c r="CR47" s="469">
        <v>15</v>
      </c>
      <c r="CS47" s="469">
        <v>364</v>
      </c>
      <c r="CT47" s="469">
        <v>2630</v>
      </c>
      <c r="CU47" s="469">
        <v>3</v>
      </c>
      <c r="CV47" s="469">
        <v>360</v>
      </c>
      <c r="CW47" s="469">
        <v>1</v>
      </c>
      <c r="CX47" s="469">
        <v>104</v>
      </c>
      <c r="CY47" s="469">
        <v>636</v>
      </c>
      <c r="CZ47" s="469">
        <v>52</v>
      </c>
      <c r="DA47" s="469">
        <v>20</v>
      </c>
      <c r="DB47" s="469">
        <v>32</v>
      </c>
      <c r="DC47" s="483">
        <v>27</v>
      </c>
      <c r="DD47" s="483">
        <v>289</v>
      </c>
      <c r="DE47" s="482">
        <v>9</v>
      </c>
      <c r="DF47" s="482">
        <v>18</v>
      </c>
      <c r="DG47" s="482">
        <v>72</v>
      </c>
      <c r="DH47" s="482">
        <v>741</v>
      </c>
      <c r="DI47" s="481">
        <v>66</v>
      </c>
      <c r="DJ47" s="481" t="s">
        <v>513</v>
      </c>
      <c r="DK47" s="481">
        <v>6</v>
      </c>
      <c r="DL47" s="481">
        <v>2</v>
      </c>
      <c r="DM47" s="481">
        <v>10</v>
      </c>
      <c r="DN47" s="481">
        <v>1</v>
      </c>
      <c r="DO47" s="481">
        <v>1</v>
      </c>
      <c r="DP47" s="469">
        <v>30</v>
      </c>
      <c r="DQ47" s="469">
        <v>335</v>
      </c>
      <c r="DR47" s="469" t="s">
        <v>513</v>
      </c>
      <c r="DS47" s="469" t="s">
        <v>513</v>
      </c>
      <c r="DT47" s="469">
        <v>4</v>
      </c>
      <c r="DU47" s="469">
        <v>4</v>
      </c>
      <c r="DV47" s="469">
        <v>12</v>
      </c>
      <c r="DW47" s="469">
        <v>5</v>
      </c>
      <c r="DX47" s="469">
        <v>2</v>
      </c>
      <c r="DY47" s="469">
        <v>3</v>
      </c>
      <c r="DZ47" s="469" t="s">
        <v>513</v>
      </c>
      <c r="EA47" s="469" t="s">
        <v>513</v>
      </c>
      <c r="EB47" s="469" t="s">
        <v>513</v>
      </c>
      <c r="EC47" s="469" t="s">
        <v>513</v>
      </c>
    </row>
    <row r="48" spans="1:133" ht="16.5" customHeight="1">
      <c r="A48" s="470" t="s">
        <v>1608</v>
      </c>
      <c r="B48" s="154">
        <v>88</v>
      </c>
      <c r="C48" s="468">
        <v>726</v>
      </c>
      <c r="D48" s="469" t="s">
        <v>513</v>
      </c>
      <c r="E48" s="469" t="s">
        <v>513</v>
      </c>
      <c r="F48" s="469" t="s">
        <v>513</v>
      </c>
      <c r="G48" s="469" t="s">
        <v>513</v>
      </c>
      <c r="H48" s="469" t="s">
        <v>513</v>
      </c>
      <c r="I48" s="469" t="s">
        <v>513</v>
      </c>
      <c r="J48" s="469">
        <v>9</v>
      </c>
      <c r="K48" s="469">
        <v>117</v>
      </c>
      <c r="L48" s="469">
        <v>4</v>
      </c>
      <c r="M48" s="469">
        <v>2</v>
      </c>
      <c r="N48" s="469">
        <v>3</v>
      </c>
      <c r="O48" s="468">
        <v>3</v>
      </c>
      <c r="P48" s="468">
        <v>7</v>
      </c>
      <c r="Q48" s="469" t="s">
        <v>513</v>
      </c>
      <c r="R48" s="469" t="s">
        <v>513</v>
      </c>
      <c r="S48" s="469" t="s">
        <v>513</v>
      </c>
      <c r="T48" s="469" t="s">
        <v>513</v>
      </c>
      <c r="U48" s="469" t="s">
        <v>513</v>
      </c>
      <c r="V48" s="469" t="s">
        <v>513</v>
      </c>
      <c r="W48" s="469">
        <v>1</v>
      </c>
      <c r="X48" s="469">
        <v>1</v>
      </c>
      <c r="Y48" s="469" t="s">
        <v>513</v>
      </c>
      <c r="Z48" s="469" t="s">
        <v>513</v>
      </c>
      <c r="AA48" s="469" t="s">
        <v>513</v>
      </c>
      <c r="AB48" s="469" t="s">
        <v>513</v>
      </c>
      <c r="AC48" s="469" t="s">
        <v>513</v>
      </c>
      <c r="AD48" s="469" t="s">
        <v>513</v>
      </c>
      <c r="AE48" s="469" t="s">
        <v>513</v>
      </c>
      <c r="AF48" s="469" t="s">
        <v>513</v>
      </c>
      <c r="AG48" s="469" t="s">
        <v>513</v>
      </c>
      <c r="AH48" s="469" t="s">
        <v>513</v>
      </c>
      <c r="AI48" s="469" t="s">
        <v>513</v>
      </c>
      <c r="AJ48" s="469" t="s">
        <v>513</v>
      </c>
      <c r="AK48" s="469" t="s">
        <v>513</v>
      </c>
      <c r="AL48" s="469" t="s">
        <v>513</v>
      </c>
      <c r="AM48" s="469" t="s">
        <v>513</v>
      </c>
      <c r="AN48" s="469">
        <v>1</v>
      </c>
      <c r="AO48" s="468" t="s">
        <v>513</v>
      </c>
      <c r="AP48" s="468" t="s">
        <v>513</v>
      </c>
      <c r="AQ48" s="469" t="s">
        <v>513</v>
      </c>
      <c r="AR48" s="469" t="s">
        <v>513</v>
      </c>
      <c r="AS48" s="469" t="s">
        <v>513</v>
      </c>
      <c r="AT48" s="469" t="s">
        <v>513</v>
      </c>
      <c r="AU48" s="469" t="s">
        <v>513</v>
      </c>
      <c r="AV48" s="469" t="s">
        <v>513</v>
      </c>
      <c r="AW48" s="469" t="s">
        <v>513</v>
      </c>
      <c r="AX48" s="469" t="s">
        <v>513</v>
      </c>
      <c r="AY48" s="469" t="s">
        <v>513</v>
      </c>
      <c r="AZ48" s="469" t="s">
        <v>513</v>
      </c>
      <c r="BA48" s="469" t="s">
        <v>513</v>
      </c>
      <c r="BB48" s="469">
        <v>1</v>
      </c>
      <c r="BC48" s="469">
        <v>19</v>
      </c>
      <c r="BD48" s="469" t="s">
        <v>513</v>
      </c>
      <c r="BE48" s="469" t="s">
        <v>513</v>
      </c>
      <c r="BF48" s="469">
        <v>1</v>
      </c>
      <c r="BG48" s="469" t="s">
        <v>513</v>
      </c>
      <c r="BH48" s="469" t="s">
        <v>513</v>
      </c>
      <c r="BI48" s="469" t="s">
        <v>513</v>
      </c>
      <c r="BJ48" s="469" t="s">
        <v>513</v>
      </c>
      <c r="BK48" s="469" t="s">
        <v>513</v>
      </c>
      <c r="BL48" s="468">
        <v>20</v>
      </c>
      <c r="BM48" s="468">
        <v>195</v>
      </c>
      <c r="BN48" s="468" t="s">
        <v>513</v>
      </c>
      <c r="BO48" s="468">
        <v>1</v>
      </c>
      <c r="BP48" s="468">
        <v>1</v>
      </c>
      <c r="BQ48" s="468">
        <v>1</v>
      </c>
      <c r="BR48" s="468">
        <v>4</v>
      </c>
      <c r="BS48" s="468">
        <v>3</v>
      </c>
      <c r="BT48" s="468" t="s">
        <v>513</v>
      </c>
      <c r="BU48" s="468">
        <v>1</v>
      </c>
      <c r="BV48" s="468">
        <v>5</v>
      </c>
      <c r="BW48" s="468" t="s">
        <v>513</v>
      </c>
      <c r="BX48" s="468">
        <v>4</v>
      </c>
      <c r="BY48" s="468" t="s">
        <v>513</v>
      </c>
      <c r="BZ48" s="468">
        <v>1</v>
      </c>
      <c r="CA48" s="468">
        <v>2</v>
      </c>
      <c r="CB48" s="469" t="s">
        <v>513</v>
      </c>
      <c r="CC48" s="469" t="s">
        <v>513</v>
      </c>
      <c r="CD48" s="469" t="s">
        <v>513</v>
      </c>
      <c r="CE48" s="469" t="s">
        <v>513</v>
      </c>
      <c r="CF48" s="469" t="s">
        <v>513</v>
      </c>
      <c r="CG48" s="469">
        <v>1</v>
      </c>
      <c r="CH48" s="468">
        <v>17</v>
      </c>
      <c r="CI48" s="468">
        <v>50</v>
      </c>
      <c r="CJ48" s="469">
        <v>2</v>
      </c>
      <c r="CK48" s="469">
        <v>15</v>
      </c>
      <c r="CL48" s="469" t="s">
        <v>513</v>
      </c>
      <c r="CM48" s="469">
        <v>9</v>
      </c>
      <c r="CN48" s="469">
        <v>25</v>
      </c>
      <c r="CO48" s="469" t="s">
        <v>513</v>
      </c>
      <c r="CP48" s="469">
        <v>4</v>
      </c>
      <c r="CQ48" s="469">
        <v>1</v>
      </c>
      <c r="CR48" s="469">
        <v>4</v>
      </c>
      <c r="CS48" s="469">
        <v>5</v>
      </c>
      <c r="CT48" s="469">
        <v>48</v>
      </c>
      <c r="CU48" s="469" t="s">
        <v>513</v>
      </c>
      <c r="CV48" s="469">
        <v>5</v>
      </c>
      <c r="CW48" s="469" t="s">
        <v>513</v>
      </c>
      <c r="CX48" s="469">
        <v>5</v>
      </c>
      <c r="CY48" s="469">
        <v>19</v>
      </c>
      <c r="CZ48" s="469">
        <v>3</v>
      </c>
      <c r="DA48" s="469">
        <v>2</v>
      </c>
      <c r="DB48" s="469" t="s">
        <v>513</v>
      </c>
      <c r="DC48" s="483">
        <v>6</v>
      </c>
      <c r="DD48" s="483">
        <v>177</v>
      </c>
      <c r="DE48" s="482">
        <v>2</v>
      </c>
      <c r="DF48" s="482">
        <v>4</v>
      </c>
      <c r="DG48" s="482">
        <v>8</v>
      </c>
      <c r="DH48" s="482">
        <v>55</v>
      </c>
      <c r="DI48" s="481">
        <v>5</v>
      </c>
      <c r="DJ48" s="481" t="s">
        <v>513</v>
      </c>
      <c r="DK48" s="481">
        <v>3</v>
      </c>
      <c r="DL48" s="481" t="s">
        <v>513</v>
      </c>
      <c r="DM48" s="481" t="s">
        <v>513</v>
      </c>
      <c r="DN48" s="481" t="s">
        <v>513</v>
      </c>
      <c r="DO48" s="481" t="s">
        <v>513</v>
      </c>
      <c r="DP48" s="469">
        <v>3</v>
      </c>
      <c r="DQ48" s="469">
        <v>5</v>
      </c>
      <c r="DR48" s="469" t="s">
        <v>513</v>
      </c>
      <c r="DS48" s="469">
        <v>1</v>
      </c>
      <c r="DT48" s="469">
        <v>1</v>
      </c>
      <c r="DU48" s="469" t="s">
        <v>513</v>
      </c>
      <c r="DV48" s="469" t="s">
        <v>513</v>
      </c>
      <c r="DW48" s="469" t="s">
        <v>513</v>
      </c>
      <c r="DX48" s="469">
        <v>1</v>
      </c>
      <c r="DY48" s="469" t="s">
        <v>513</v>
      </c>
      <c r="DZ48" s="469">
        <v>1</v>
      </c>
      <c r="EA48" s="469">
        <v>7</v>
      </c>
      <c r="EB48" s="469" t="s">
        <v>513</v>
      </c>
      <c r="EC48" s="469">
        <v>1</v>
      </c>
    </row>
    <row r="49" spans="1:133" ht="16.5" customHeight="1">
      <c r="A49" s="476" t="s">
        <v>1607</v>
      </c>
      <c r="B49" s="475">
        <v>689</v>
      </c>
      <c r="C49" s="471">
        <v>4117</v>
      </c>
      <c r="D49" s="472" t="s">
        <v>513</v>
      </c>
      <c r="E49" s="472" t="s">
        <v>513</v>
      </c>
      <c r="F49" s="472" t="s">
        <v>513</v>
      </c>
      <c r="G49" s="472" t="s">
        <v>513</v>
      </c>
      <c r="H49" s="472" t="s">
        <v>513</v>
      </c>
      <c r="I49" s="472" t="s">
        <v>513</v>
      </c>
      <c r="J49" s="472">
        <v>55</v>
      </c>
      <c r="K49" s="472">
        <v>327</v>
      </c>
      <c r="L49" s="472">
        <v>17</v>
      </c>
      <c r="M49" s="472">
        <v>28</v>
      </c>
      <c r="N49" s="472">
        <v>10</v>
      </c>
      <c r="O49" s="471">
        <v>33</v>
      </c>
      <c r="P49" s="471">
        <v>161</v>
      </c>
      <c r="Q49" s="472">
        <v>2</v>
      </c>
      <c r="R49" s="472">
        <v>1</v>
      </c>
      <c r="S49" s="472">
        <v>4</v>
      </c>
      <c r="T49" s="472">
        <v>2</v>
      </c>
      <c r="U49" s="472">
        <v>1</v>
      </c>
      <c r="V49" s="472" t="s">
        <v>513</v>
      </c>
      <c r="W49" s="472">
        <v>12</v>
      </c>
      <c r="X49" s="472" t="s">
        <v>513</v>
      </c>
      <c r="Y49" s="472" t="s">
        <v>513</v>
      </c>
      <c r="Z49" s="472" t="s">
        <v>513</v>
      </c>
      <c r="AA49" s="472" t="s">
        <v>513</v>
      </c>
      <c r="AB49" s="472" t="s">
        <v>513</v>
      </c>
      <c r="AC49" s="472" t="s">
        <v>513</v>
      </c>
      <c r="AD49" s="472" t="s">
        <v>513</v>
      </c>
      <c r="AE49" s="472" t="s">
        <v>513</v>
      </c>
      <c r="AF49" s="472">
        <v>3</v>
      </c>
      <c r="AG49" s="472" t="s">
        <v>513</v>
      </c>
      <c r="AH49" s="472" t="s">
        <v>513</v>
      </c>
      <c r="AI49" s="472">
        <v>1</v>
      </c>
      <c r="AJ49" s="472">
        <v>2</v>
      </c>
      <c r="AK49" s="472">
        <v>2</v>
      </c>
      <c r="AL49" s="472" t="s">
        <v>513</v>
      </c>
      <c r="AM49" s="472" t="s">
        <v>513</v>
      </c>
      <c r="AN49" s="472">
        <v>3</v>
      </c>
      <c r="AO49" s="471" t="s">
        <v>513</v>
      </c>
      <c r="AP49" s="471" t="s">
        <v>513</v>
      </c>
      <c r="AQ49" s="472" t="s">
        <v>513</v>
      </c>
      <c r="AR49" s="472" t="s">
        <v>513</v>
      </c>
      <c r="AS49" s="472" t="s">
        <v>513</v>
      </c>
      <c r="AT49" s="472" t="s">
        <v>513</v>
      </c>
      <c r="AU49" s="472">
        <v>14</v>
      </c>
      <c r="AV49" s="472">
        <v>200</v>
      </c>
      <c r="AW49" s="472" t="s">
        <v>513</v>
      </c>
      <c r="AX49" s="472" t="s">
        <v>513</v>
      </c>
      <c r="AY49" s="472">
        <v>7</v>
      </c>
      <c r="AZ49" s="472" t="s">
        <v>513</v>
      </c>
      <c r="BA49" s="472">
        <v>7</v>
      </c>
      <c r="BB49" s="472">
        <v>12</v>
      </c>
      <c r="BC49" s="472">
        <v>432</v>
      </c>
      <c r="BD49" s="472">
        <v>1</v>
      </c>
      <c r="BE49" s="472">
        <v>6</v>
      </c>
      <c r="BF49" s="472">
        <v>5</v>
      </c>
      <c r="BG49" s="472" t="s">
        <v>513</v>
      </c>
      <c r="BH49" s="472" t="s">
        <v>513</v>
      </c>
      <c r="BI49" s="472" t="s">
        <v>513</v>
      </c>
      <c r="BJ49" s="472" t="s">
        <v>513</v>
      </c>
      <c r="BK49" s="472" t="s">
        <v>513</v>
      </c>
      <c r="BL49" s="471">
        <v>138</v>
      </c>
      <c r="BM49" s="471">
        <v>779</v>
      </c>
      <c r="BN49" s="471" t="s">
        <v>513</v>
      </c>
      <c r="BO49" s="471">
        <v>2</v>
      </c>
      <c r="BP49" s="471">
        <v>6</v>
      </c>
      <c r="BQ49" s="471">
        <v>1</v>
      </c>
      <c r="BR49" s="471">
        <v>9</v>
      </c>
      <c r="BS49" s="471">
        <v>5</v>
      </c>
      <c r="BT49" s="471" t="s">
        <v>513</v>
      </c>
      <c r="BU49" s="471">
        <v>11</v>
      </c>
      <c r="BV49" s="471">
        <v>43</v>
      </c>
      <c r="BW49" s="471">
        <v>12</v>
      </c>
      <c r="BX49" s="471">
        <v>44</v>
      </c>
      <c r="BY49" s="471">
        <v>5</v>
      </c>
      <c r="BZ49" s="471">
        <v>5</v>
      </c>
      <c r="CA49" s="471">
        <v>21</v>
      </c>
      <c r="CB49" s="472" t="s">
        <v>513</v>
      </c>
      <c r="CC49" s="472">
        <v>1</v>
      </c>
      <c r="CD49" s="472">
        <v>2</v>
      </c>
      <c r="CE49" s="472">
        <v>1</v>
      </c>
      <c r="CF49" s="472" t="s">
        <v>513</v>
      </c>
      <c r="CG49" s="472">
        <v>1</v>
      </c>
      <c r="CH49" s="471">
        <v>105</v>
      </c>
      <c r="CI49" s="471">
        <v>263</v>
      </c>
      <c r="CJ49" s="472">
        <v>14</v>
      </c>
      <c r="CK49" s="472">
        <v>87</v>
      </c>
      <c r="CL49" s="472">
        <v>4</v>
      </c>
      <c r="CM49" s="472">
        <v>25</v>
      </c>
      <c r="CN49" s="472">
        <v>104</v>
      </c>
      <c r="CO49" s="472" t="s">
        <v>513</v>
      </c>
      <c r="CP49" s="472">
        <v>10</v>
      </c>
      <c r="CQ49" s="472" t="s">
        <v>513</v>
      </c>
      <c r="CR49" s="472">
        <v>15</v>
      </c>
      <c r="CS49" s="472">
        <v>110</v>
      </c>
      <c r="CT49" s="472">
        <v>496</v>
      </c>
      <c r="CU49" s="472">
        <v>3</v>
      </c>
      <c r="CV49" s="472">
        <v>96</v>
      </c>
      <c r="CW49" s="472">
        <v>11</v>
      </c>
      <c r="CX49" s="472">
        <v>74</v>
      </c>
      <c r="CY49" s="472">
        <v>270</v>
      </c>
      <c r="CZ49" s="472">
        <v>53</v>
      </c>
      <c r="DA49" s="472">
        <v>11</v>
      </c>
      <c r="DB49" s="472">
        <v>10</v>
      </c>
      <c r="DC49" s="486">
        <v>26</v>
      </c>
      <c r="DD49" s="486">
        <v>456</v>
      </c>
      <c r="DE49" s="485">
        <v>9</v>
      </c>
      <c r="DF49" s="485">
        <v>17</v>
      </c>
      <c r="DG49" s="485">
        <v>46</v>
      </c>
      <c r="DH49" s="485">
        <v>341</v>
      </c>
      <c r="DI49" s="484">
        <v>37</v>
      </c>
      <c r="DJ49" s="484" t="s">
        <v>513</v>
      </c>
      <c r="DK49" s="484">
        <v>9</v>
      </c>
      <c r="DL49" s="484">
        <v>2</v>
      </c>
      <c r="DM49" s="484">
        <v>15</v>
      </c>
      <c r="DN49" s="484">
        <v>2</v>
      </c>
      <c r="DO49" s="484" t="s">
        <v>513</v>
      </c>
      <c r="DP49" s="472">
        <v>41</v>
      </c>
      <c r="DQ49" s="472">
        <v>215</v>
      </c>
      <c r="DR49" s="472">
        <v>2</v>
      </c>
      <c r="DS49" s="472">
        <v>4</v>
      </c>
      <c r="DT49" s="472" t="s">
        <v>513</v>
      </c>
      <c r="DU49" s="472" t="s">
        <v>513</v>
      </c>
      <c r="DV49" s="472">
        <v>9</v>
      </c>
      <c r="DW49" s="472">
        <v>1</v>
      </c>
      <c r="DX49" s="472">
        <v>25</v>
      </c>
      <c r="DY49" s="472" t="s">
        <v>513</v>
      </c>
      <c r="DZ49" s="472">
        <v>3</v>
      </c>
      <c r="EA49" s="472">
        <v>37</v>
      </c>
      <c r="EB49" s="472" t="s">
        <v>513</v>
      </c>
      <c r="EC49" s="472">
        <v>3</v>
      </c>
    </row>
    <row r="50" spans="1:133" ht="16.5" customHeight="1">
      <c r="A50" s="470" t="s">
        <v>1606</v>
      </c>
      <c r="B50" s="154">
        <v>152</v>
      </c>
      <c r="C50" s="468">
        <v>905</v>
      </c>
      <c r="D50" s="469" t="s">
        <v>513</v>
      </c>
      <c r="E50" s="469" t="s">
        <v>513</v>
      </c>
      <c r="F50" s="469" t="s">
        <v>513</v>
      </c>
      <c r="G50" s="469" t="s">
        <v>513</v>
      </c>
      <c r="H50" s="469" t="s">
        <v>513</v>
      </c>
      <c r="I50" s="469" t="s">
        <v>513</v>
      </c>
      <c r="J50" s="469">
        <v>8</v>
      </c>
      <c r="K50" s="469">
        <v>70</v>
      </c>
      <c r="L50" s="469">
        <v>2</v>
      </c>
      <c r="M50" s="469">
        <v>5</v>
      </c>
      <c r="N50" s="469">
        <v>1</v>
      </c>
      <c r="O50" s="468">
        <v>7</v>
      </c>
      <c r="P50" s="468">
        <v>64</v>
      </c>
      <c r="Q50" s="469">
        <v>1</v>
      </c>
      <c r="R50" s="469" t="s">
        <v>513</v>
      </c>
      <c r="S50" s="469" t="s">
        <v>513</v>
      </c>
      <c r="T50" s="469">
        <v>1</v>
      </c>
      <c r="U50" s="469" t="s">
        <v>513</v>
      </c>
      <c r="V50" s="469" t="s">
        <v>513</v>
      </c>
      <c r="W50" s="469">
        <v>2</v>
      </c>
      <c r="X50" s="469" t="s">
        <v>513</v>
      </c>
      <c r="Y50" s="469" t="s">
        <v>513</v>
      </c>
      <c r="Z50" s="469" t="s">
        <v>513</v>
      </c>
      <c r="AA50" s="469" t="s">
        <v>513</v>
      </c>
      <c r="AB50" s="469" t="s">
        <v>513</v>
      </c>
      <c r="AC50" s="469" t="s">
        <v>513</v>
      </c>
      <c r="AD50" s="469" t="s">
        <v>513</v>
      </c>
      <c r="AE50" s="469" t="s">
        <v>513</v>
      </c>
      <c r="AF50" s="469">
        <v>1</v>
      </c>
      <c r="AG50" s="469" t="s">
        <v>513</v>
      </c>
      <c r="AH50" s="469" t="s">
        <v>513</v>
      </c>
      <c r="AI50" s="469" t="s">
        <v>513</v>
      </c>
      <c r="AJ50" s="469">
        <v>2</v>
      </c>
      <c r="AK50" s="469" t="s">
        <v>513</v>
      </c>
      <c r="AL50" s="469" t="s">
        <v>513</v>
      </c>
      <c r="AM50" s="469" t="s">
        <v>513</v>
      </c>
      <c r="AN50" s="469" t="s">
        <v>513</v>
      </c>
      <c r="AO50" s="468" t="s">
        <v>513</v>
      </c>
      <c r="AP50" s="468" t="s">
        <v>513</v>
      </c>
      <c r="AQ50" s="469" t="s">
        <v>513</v>
      </c>
      <c r="AR50" s="469" t="s">
        <v>513</v>
      </c>
      <c r="AS50" s="469" t="s">
        <v>513</v>
      </c>
      <c r="AT50" s="469" t="s">
        <v>513</v>
      </c>
      <c r="AU50" s="469">
        <v>1</v>
      </c>
      <c r="AV50" s="469">
        <v>3</v>
      </c>
      <c r="AW50" s="469" t="s">
        <v>513</v>
      </c>
      <c r="AX50" s="469" t="s">
        <v>513</v>
      </c>
      <c r="AY50" s="469" t="s">
        <v>513</v>
      </c>
      <c r="AZ50" s="469" t="s">
        <v>513</v>
      </c>
      <c r="BA50" s="469">
        <v>1</v>
      </c>
      <c r="BB50" s="469">
        <v>3</v>
      </c>
      <c r="BC50" s="469">
        <v>8</v>
      </c>
      <c r="BD50" s="469" t="s">
        <v>513</v>
      </c>
      <c r="BE50" s="469">
        <v>2</v>
      </c>
      <c r="BF50" s="469">
        <v>1</v>
      </c>
      <c r="BG50" s="469" t="s">
        <v>513</v>
      </c>
      <c r="BH50" s="469" t="s">
        <v>513</v>
      </c>
      <c r="BI50" s="469" t="s">
        <v>513</v>
      </c>
      <c r="BJ50" s="469" t="s">
        <v>513</v>
      </c>
      <c r="BK50" s="469" t="s">
        <v>513</v>
      </c>
      <c r="BL50" s="468">
        <v>29</v>
      </c>
      <c r="BM50" s="468">
        <v>162</v>
      </c>
      <c r="BN50" s="468" t="s">
        <v>513</v>
      </c>
      <c r="BO50" s="468" t="s">
        <v>513</v>
      </c>
      <c r="BP50" s="468">
        <v>1</v>
      </c>
      <c r="BQ50" s="468" t="s">
        <v>513</v>
      </c>
      <c r="BR50" s="468">
        <v>2</v>
      </c>
      <c r="BS50" s="468">
        <v>1</v>
      </c>
      <c r="BT50" s="468" t="s">
        <v>513</v>
      </c>
      <c r="BU50" s="468">
        <v>3</v>
      </c>
      <c r="BV50" s="468">
        <v>8</v>
      </c>
      <c r="BW50" s="468">
        <v>5</v>
      </c>
      <c r="BX50" s="468">
        <v>8</v>
      </c>
      <c r="BY50" s="468">
        <v>1</v>
      </c>
      <c r="BZ50" s="468" t="s">
        <v>513</v>
      </c>
      <c r="CA50" s="468" t="s">
        <v>513</v>
      </c>
      <c r="CB50" s="469" t="s">
        <v>513</v>
      </c>
      <c r="CC50" s="469" t="s">
        <v>513</v>
      </c>
      <c r="CD50" s="469" t="s">
        <v>513</v>
      </c>
      <c r="CE50" s="469" t="s">
        <v>513</v>
      </c>
      <c r="CF50" s="469" t="s">
        <v>513</v>
      </c>
      <c r="CG50" s="469" t="s">
        <v>513</v>
      </c>
      <c r="CH50" s="468">
        <v>44</v>
      </c>
      <c r="CI50" s="468">
        <v>76</v>
      </c>
      <c r="CJ50" s="469">
        <v>1</v>
      </c>
      <c r="CK50" s="469">
        <v>42</v>
      </c>
      <c r="CL50" s="469">
        <v>1</v>
      </c>
      <c r="CM50" s="469">
        <v>3</v>
      </c>
      <c r="CN50" s="469">
        <v>17</v>
      </c>
      <c r="CO50" s="469" t="s">
        <v>513</v>
      </c>
      <c r="CP50" s="469">
        <v>1</v>
      </c>
      <c r="CQ50" s="469" t="s">
        <v>513</v>
      </c>
      <c r="CR50" s="469">
        <v>2</v>
      </c>
      <c r="CS50" s="469">
        <v>12</v>
      </c>
      <c r="CT50" s="469">
        <v>171</v>
      </c>
      <c r="CU50" s="469">
        <v>1</v>
      </c>
      <c r="CV50" s="469">
        <v>8</v>
      </c>
      <c r="CW50" s="469">
        <v>3</v>
      </c>
      <c r="CX50" s="469">
        <v>11</v>
      </c>
      <c r="CY50" s="469">
        <v>72</v>
      </c>
      <c r="CZ50" s="469">
        <v>9</v>
      </c>
      <c r="DA50" s="469">
        <v>1</v>
      </c>
      <c r="DB50" s="469">
        <v>1</v>
      </c>
      <c r="DC50" s="483">
        <v>6</v>
      </c>
      <c r="DD50" s="483">
        <v>90</v>
      </c>
      <c r="DE50" s="482">
        <v>3</v>
      </c>
      <c r="DF50" s="482">
        <v>3</v>
      </c>
      <c r="DG50" s="482">
        <v>9</v>
      </c>
      <c r="DH50" s="482">
        <v>78</v>
      </c>
      <c r="DI50" s="481">
        <v>5</v>
      </c>
      <c r="DJ50" s="481" t="s">
        <v>513</v>
      </c>
      <c r="DK50" s="481">
        <v>4</v>
      </c>
      <c r="DL50" s="481">
        <v>1</v>
      </c>
      <c r="DM50" s="481">
        <v>7</v>
      </c>
      <c r="DN50" s="481">
        <v>1</v>
      </c>
      <c r="DO50" s="481" t="s">
        <v>513</v>
      </c>
      <c r="DP50" s="469">
        <v>16</v>
      </c>
      <c r="DQ50" s="469">
        <v>57</v>
      </c>
      <c r="DR50" s="469" t="s">
        <v>513</v>
      </c>
      <c r="DS50" s="469">
        <v>2</v>
      </c>
      <c r="DT50" s="469" t="s">
        <v>513</v>
      </c>
      <c r="DU50" s="469" t="s">
        <v>513</v>
      </c>
      <c r="DV50" s="469">
        <v>3</v>
      </c>
      <c r="DW50" s="469" t="s">
        <v>513</v>
      </c>
      <c r="DX50" s="469">
        <v>11</v>
      </c>
      <c r="DY50" s="469" t="s">
        <v>513</v>
      </c>
      <c r="DZ50" s="469">
        <v>2</v>
      </c>
      <c r="EA50" s="469">
        <v>30</v>
      </c>
      <c r="EB50" s="469" t="s">
        <v>513</v>
      </c>
      <c r="EC50" s="469">
        <v>2</v>
      </c>
    </row>
    <row r="51" spans="1:133" ht="16.5" customHeight="1">
      <c r="A51" s="470" t="s">
        <v>1605</v>
      </c>
      <c r="B51" s="154">
        <v>142</v>
      </c>
      <c r="C51" s="468">
        <v>962</v>
      </c>
      <c r="D51" s="469" t="s">
        <v>513</v>
      </c>
      <c r="E51" s="469" t="s">
        <v>513</v>
      </c>
      <c r="F51" s="469" t="s">
        <v>513</v>
      </c>
      <c r="G51" s="469" t="s">
        <v>513</v>
      </c>
      <c r="H51" s="469" t="s">
        <v>513</v>
      </c>
      <c r="I51" s="469" t="s">
        <v>513</v>
      </c>
      <c r="J51" s="469">
        <v>10</v>
      </c>
      <c r="K51" s="469">
        <v>59</v>
      </c>
      <c r="L51" s="469">
        <v>5</v>
      </c>
      <c r="M51" s="469">
        <v>2</v>
      </c>
      <c r="N51" s="469">
        <v>3</v>
      </c>
      <c r="O51" s="468">
        <v>10</v>
      </c>
      <c r="P51" s="468">
        <v>41</v>
      </c>
      <c r="Q51" s="469">
        <v>1</v>
      </c>
      <c r="R51" s="469">
        <v>1</v>
      </c>
      <c r="S51" s="469">
        <v>2</v>
      </c>
      <c r="T51" s="469" t="s">
        <v>513</v>
      </c>
      <c r="U51" s="469" t="s">
        <v>513</v>
      </c>
      <c r="V51" s="469" t="s">
        <v>513</v>
      </c>
      <c r="W51" s="469">
        <v>3</v>
      </c>
      <c r="X51" s="469" t="s">
        <v>513</v>
      </c>
      <c r="Y51" s="469" t="s">
        <v>513</v>
      </c>
      <c r="Z51" s="469" t="s">
        <v>513</v>
      </c>
      <c r="AA51" s="469" t="s">
        <v>513</v>
      </c>
      <c r="AB51" s="469" t="s">
        <v>513</v>
      </c>
      <c r="AC51" s="469" t="s">
        <v>513</v>
      </c>
      <c r="AD51" s="469" t="s">
        <v>513</v>
      </c>
      <c r="AE51" s="469" t="s">
        <v>513</v>
      </c>
      <c r="AF51" s="469">
        <v>1</v>
      </c>
      <c r="AG51" s="469" t="s">
        <v>513</v>
      </c>
      <c r="AH51" s="469" t="s">
        <v>513</v>
      </c>
      <c r="AI51" s="469" t="s">
        <v>513</v>
      </c>
      <c r="AJ51" s="469" t="s">
        <v>513</v>
      </c>
      <c r="AK51" s="469" t="s">
        <v>513</v>
      </c>
      <c r="AL51" s="469" t="s">
        <v>513</v>
      </c>
      <c r="AM51" s="469" t="s">
        <v>513</v>
      </c>
      <c r="AN51" s="469">
        <v>2</v>
      </c>
      <c r="AO51" s="468" t="s">
        <v>513</v>
      </c>
      <c r="AP51" s="468" t="s">
        <v>513</v>
      </c>
      <c r="AQ51" s="469" t="s">
        <v>513</v>
      </c>
      <c r="AR51" s="469" t="s">
        <v>513</v>
      </c>
      <c r="AS51" s="469" t="s">
        <v>513</v>
      </c>
      <c r="AT51" s="469" t="s">
        <v>513</v>
      </c>
      <c r="AU51" s="469">
        <v>3</v>
      </c>
      <c r="AV51" s="469">
        <v>29</v>
      </c>
      <c r="AW51" s="469" t="s">
        <v>513</v>
      </c>
      <c r="AX51" s="469" t="s">
        <v>513</v>
      </c>
      <c r="AY51" s="469">
        <v>3</v>
      </c>
      <c r="AZ51" s="469" t="s">
        <v>513</v>
      </c>
      <c r="BA51" s="469" t="s">
        <v>513</v>
      </c>
      <c r="BB51" s="469" t="s">
        <v>513</v>
      </c>
      <c r="BC51" s="469" t="s">
        <v>513</v>
      </c>
      <c r="BD51" s="469" t="s">
        <v>513</v>
      </c>
      <c r="BE51" s="469" t="s">
        <v>513</v>
      </c>
      <c r="BF51" s="469" t="s">
        <v>513</v>
      </c>
      <c r="BG51" s="469" t="s">
        <v>513</v>
      </c>
      <c r="BH51" s="469" t="s">
        <v>513</v>
      </c>
      <c r="BI51" s="469" t="s">
        <v>513</v>
      </c>
      <c r="BJ51" s="469" t="s">
        <v>513</v>
      </c>
      <c r="BK51" s="469" t="s">
        <v>513</v>
      </c>
      <c r="BL51" s="468">
        <v>37</v>
      </c>
      <c r="BM51" s="468">
        <v>318</v>
      </c>
      <c r="BN51" s="468" t="s">
        <v>513</v>
      </c>
      <c r="BO51" s="468">
        <v>1</v>
      </c>
      <c r="BP51" s="468">
        <v>2</v>
      </c>
      <c r="BQ51" s="468" t="s">
        <v>513</v>
      </c>
      <c r="BR51" s="468">
        <v>3</v>
      </c>
      <c r="BS51" s="468">
        <v>2</v>
      </c>
      <c r="BT51" s="468" t="s">
        <v>513</v>
      </c>
      <c r="BU51" s="468">
        <v>3</v>
      </c>
      <c r="BV51" s="468">
        <v>11</v>
      </c>
      <c r="BW51" s="468">
        <v>3</v>
      </c>
      <c r="BX51" s="468">
        <v>12</v>
      </c>
      <c r="BY51" s="468" t="s">
        <v>513</v>
      </c>
      <c r="BZ51" s="468">
        <v>2</v>
      </c>
      <c r="CA51" s="468">
        <v>17</v>
      </c>
      <c r="CB51" s="469" t="s">
        <v>513</v>
      </c>
      <c r="CC51" s="469">
        <v>1</v>
      </c>
      <c r="CD51" s="469" t="s">
        <v>513</v>
      </c>
      <c r="CE51" s="469" t="s">
        <v>513</v>
      </c>
      <c r="CF51" s="469" t="s">
        <v>513</v>
      </c>
      <c r="CG51" s="469">
        <v>1</v>
      </c>
      <c r="CH51" s="468">
        <v>15</v>
      </c>
      <c r="CI51" s="468">
        <v>81</v>
      </c>
      <c r="CJ51" s="469">
        <v>2</v>
      </c>
      <c r="CK51" s="469">
        <v>11</v>
      </c>
      <c r="CL51" s="469">
        <v>2</v>
      </c>
      <c r="CM51" s="469">
        <v>10</v>
      </c>
      <c r="CN51" s="469">
        <v>21</v>
      </c>
      <c r="CO51" s="469" t="s">
        <v>513</v>
      </c>
      <c r="CP51" s="469">
        <v>4</v>
      </c>
      <c r="CQ51" s="469" t="s">
        <v>513</v>
      </c>
      <c r="CR51" s="469">
        <v>6</v>
      </c>
      <c r="CS51" s="469">
        <v>13</v>
      </c>
      <c r="CT51" s="469">
        <v>41</v>
      </c>
      <c r="CU51" s="469">
        <v>1</v>
      </c>
      <c r="CV51" s="469">
        <v>12</v>
      </c>
      <c r="CW51" s="469" t="s">
        <v>513</v>
      </c>
      <c r="CX51" s="469">
        <v>20</v>
      </c>
      <c r="CY51" s="469">
        <v>55</v>
      </c>
      <c r="CZ51" s="469">
        <v>17</v>
      </c>
      <c r="DA51" s="469">
        <v>3</v>
      </c>
      <c r="DB51" s="469" t="s">
        <v>513</v>
      </c>
      <c r="DC51" s="483">
        <v>4</v>
      </c>
      <c r="DD51" s="483">
        <v>133</v>
      </c>
      <c r="DE51" s="482">
        <v>1</v>
      </c>
      <c r="DF51" s="482">
        <v>3</v>
      </c>
      <c r="DG51" s="482">
        <v>15</v>
      </c>
      <c r="DH51" s="482">
        <v>153</v>
      </c>
      <c r="DI51" s="481">
        <v>13</v>
      </c>
      <c r="DJ51" s="481" t="s">
        <v>513</v>
      </c>
      <c r="DK51" s="481">
        <v>2</v>
      </c>
      <c r="DL51" s="481" t="s">
        <v>513</v>
      </c>
      <c r="DM51" s="481" t="s">
        <v>513</v>
      </c>
      <c r="DN51" s="481" t="s">
        <v>513</v>
      </c>
      <c r="DO51" s="481" t="s">
        <v>513</v>
      </c>
      <c r="DP51" s="469">
        <v>2</v>
      </c>
      <c r="DQ51" s="469">
        <v>7</v>
      </c>
      <c r="DR51" s="469" t="s">
        <v>513</v>
      </c>
      <c r="DS51" s="469" t="s">
        <v>513</v>
      </c>
      <c r="DT51" s="469" t="s">
        <v>513</v>
      </c>
      <c r="DU51" s="469" t="s">
        <v>513</v>
      </c>
      <c r="DV51" s="469">
        <v>1</v>
      </c>
      <c r="DW51" s="469" t="s">
        <v>513</v>
      </c>
      <c r="DX51" s="469">
        <v>1</v>
      </c>
      <c r="DY51" s="469" t="s">
        <v>513</v>
      </c>
      <c r="DZ51" s="469">
        <v>1</v>
      </c>
      <c r="EA51" s="469">
        <v>7</v>
      </c>
      <c r="EB51" s="469" t="s">
        <v>513</v>
      </c>
      <c r="EC51" s="469">
        <v>1</v>
      </c>
    </row>
    <row r="52" spans="1:133" ht="16.5" customHeight="1">
      <c r="A52" s="470" t="s">
        <v>1604</v>
      </c>
      <c r="B52" s="154">
        <v>210</v>
      </c>
      <c r="C52" s="468">
        <v>826</v>
      </c>
      <c r="D52" s="469" t="s">
        <v>513</v>
      </c>
      <c r="E52" s="469" t="s">
        <v>513</v>
      </c>
      <c r="F52" s="469" t="s">
        <v>513</v>
      </c>
      <c r="G52" s="469" t="s">
        <v>513</v>
      </c>
      <c r="H52" s="469" t="s">
        <v>513</v>
      </c>
      <c r="I52" s="469" t="s">
        <v>513</v>
      </c>
      <c r="J52" s="469">
        <v>11</v>
      </c>
      <c r="K52" s="469">
        <v>52</v>
      </c>
      <c r="L52" s="469">
        <v>3</v>
      </c>
      <c r="M52" s="469">
        <v>6</v>
      </c>
      <c r="N52" s="469">
        <v>2</v>
      </c>
      <c r="O52" s="468">
        <v>5</v>
      </c>
      <c r="P52" s="468">
        <v>25</v>
      </c>
      <c r="Q52" s="469" t="s">
        <v>513</v>
      </c>
      <c r="R52" s="469" t="s">
        <v>513</v>
      </c>
      <c r="S52" s="469">
        <v>1</v>
      </c>
      <c r="T52" s="469" t="s">
        <v>513</v>
      </c>
      <c r="U52" s="469">
        <v>1</v>
      </c>
      <c r="V52" s="469" t="s">
        <v>513</v>
      </c>
      <c r="W52" s="469" t="s">
        <v>513</v>
      </c>
      <c r="X52" s="469" t="s">
        <v>513</v>
      </c>
      <c r="Y52" s="469" t="s">
        <v>513</v>
      </c>
      <c r="Z52" s="469" t="s">
        <v>513</v>
      </c>
      <c r="AA52" s="469" t="s">
        <v>513</v>
      </c>
      <c r="AB52" s="469" t="s">
        <v>513</v>
      </c>
      <c r="AC52" s="469" t="s">
        <v>513</v>
      </c>
      <c r="AD52" s="469" t="s">
        <v>513</v>
      </c>
      <c r="AE52" s="469" t="s">
        <v>513</v>
      </c>
      <c r="AF52" s="469" t="s">
        <v>513</v>
      </c>
      <c r="AG52" s="469" t="s">
        <v>513</v>
      </c>
      <c r="AH52" s="469" t="s">
        <v>513</v>
      </c>
      <c r="AI52" s="469">
        <v>1</v>
      </c>
      <c r="AJ52" s="469" t="s">
        <v>513</v>
      </c>
      <c r="AK52" s="469">
        <v>2</v>
      </c>
      <c r="AL52" s="469" t="s">
        <v>513</v>
      </c>
      <c r="AM52" s="469" t="s">
        <v>513</v>
      </c>
      <c r="AN52" s="469" t="s">
        <v>513</v>
      </c>
      <c r="AO52" s="468" t="s">
        <v>513</v>
      </c>
      <c r="AP52" s="468" t="s">
        <v>513</v>
      </c>
      <c r="AQ52" s="469" t="s">
        <v>513</v>
      </c>
      <c r="AR52" s="469" t="s">
        <v>513</v>
      </c>
      <c r="AS52" s="469" t="s">
        <v>513</v>
      </c>
      <c r="AT52" s="469" t="s">
        <v>513</v>
      </c>
      <c r="AU52" s="469">
        <v>6</v>
      </c>
      <c r="AV52" s="469">
        <v>19</v>
      </c>
      <c r="AW52" s="469" t="s">
        <v>513</v>
      </c>
      <c r="AX52" s="469" t="s">
        <v>513</v>
      </c>
      <c r="AY52" s="469">
        <v>2</v>
      </c>
      <c r="AZ52" s="469" t="s">
        <v>513</v>
      </c>
      <c r="BA52" s="469">
        <v>4</v>
      </c>
      <c r="BB52" s="469">
        <v>2</v>
      </c>
      <c r="BC52" s="469">
        <v>2</v>
      </c>
      <c r="BD52" s="469" t="s">
        <v>513</v>
      </c>
      <c r="BE52" s="469">
        <v>2</v>
      </c>
      <c r="BF52" s="469" t="s">
        <v>513</v>
      </c>
      <c r="BG52" s="469" t="s">
        <v>513</v>
      </c>
      <c r="BH52" s="469" t="s">
        <v>513</v>
      </c>
      <c r="BI52" s="469" t="s">
        <v>513</v>
      </c>
      <c r="BJ52" s="469" t="s">
        <v>513</v>
      </c>
      <c r="BK52" s="469" t="s">
        <v>513</v>
      </c>
      <c r="BL52" s="468">
        <v>40</v>
      </c>
      <c r="BM52" s="468">
        <v>163</v>
      </c>
      <c r="BN52" s="468" t="s">
        <v>513</v>
      </c>
      <c r="BO52" s="468">
        <v>1</v>
      </c>
      <c r="BP52" s="468">
        <v>1</v>
      </c>
      <c r="BQ52" s="468" t="s">
        <v>513</v>
      </c>
      <c r="BR52" s="468">
        <v>2</v>
      </c>
      <c r="BS52" s="468">
        <v>1</v>
      </c>
      <c r="BT52" s="468" t="s">
        <v>513</v>
      </c>
      <c r="BU52" s="468">
        <v>3</v>
      </c>
      <c r="BV52" s="468">
        <v>11</v>
      </c>
      <c r="BW52" s="468">
        <v>2</v>
      </c>
      <c r="BX52" s="468">
        <v>16</v>
      </c>
      <c r="BY52" s="468">
        <v>3</v>
      </c>
      <c r="BZ52" s="468" t="s">
        <v>513</v>
      </c>
      <c r="CA52" s="468" t="s">
        <v>513</v>
      </c>
      <c r="CB52" s="469" t="s">
        <v>513</v>
      </c>
      <c r="CC52" s="469" t="s">
        <v>513</v>
      </c>
      <c r="CD52" s="469" t="s">
        <v>513</v>
      </c>
      <c r="CE52" s="469" t="s">
        <v>513</v>
      </c>
      <c r="CF52" s="469" t="s">
        <v>513</v>
      </c>
      <c r="CG52" s="469" t="s">
        <v>513</v>
      </c>
      <c r="CH52" s="468">
        <v>21</v>
      </c>
      <c r="CI52" s="468">
        <v>60</v>
      </c>
      <c r="CJ52" s="469">
        <v>9</v>
      </c>
      <c r="CK52" s="469">
        <v>11</v>
      </c>
      <c r="CL52" s="469">
        <v>1</v>
      </c>
      <c r="CM52" s="469">
        <v>9</v>
      </c>
      <c r="CN52" s="469">
        <v>37</v>
      </c>
      <c r="CO52" s="469" t="s">
        <v>513</v>
      </c>
      <c r="CP52" s="469">
        <v>5</v>
      </c>
      <c r="CQ52" s="469" t="s">
        <v>513</v>
      </c>
      <c r="CR52" s="469">
        <v>4</v>
      </c>
      <c r="CS52" s="469">
        <v>64</v>
      </c>
      <c r="CT52" s="469">
        <v>227</v>
      </c>
      <c r="CU52" s="469" t="s">
        <v>513</v>
      </c>
      <c r="CV52" s="469">
        <v>60</v>
      </c>
      <c r="CW52" s="469">
        <v>4</v>
      </c>
      <c r="CX52" s="469">
        <v>27</v>
      </c>
      <c r="CY52" s="469">
        <v>84</v>
      </c>
      <c r="CZ52" s="469">
        <v>17</v>
      </c>
      <c r="DA52" s="469">
        <v>3</v>
      </c>
      <c r="DB52" s="469">
        <v>7</v>
      </c>
      <c r="DC52" s="483">
        <v>8</v>
      </c>
      <c r="DD52" s="483">
        <v>52</v>
      </c>
      <c r="DE52" s="482" t="s">
        <v>513</v>
      </c>
      <c r="DF52" s="482">
        <v>8</v>
      </c>
      <c r="DG52" s="482">
        <v>13</v>
      </c>
      <c r="DH52" s="482">
        <v>77</v>
      </c>
      <c r="DI52" s="481">
        <v>12</v>
      </c>
      <c r="DJ52" s="481" t="s">
        <v>513</v>
      </c>
      <c r="DK52" s="481">
        <v>1</v>
      </c>
      <c r="DL52" s="481">
        <v>1</v>
      </c>
      <c r="DM52" s="481">
        <v>8</v>
      </c>
      <c r="DN52" s="481">
        <v>1</v>
      </c>
      <c r="DO52" s="481" t="s">
        <v>513</v>
      </c>
      <c r="DP52" s="469">
        <v>3</v>
      </c>
      <c r="DQ52" s="469">
        <v>20</v>
      </c>
      <c r="DR52" s="469" t="s">
        <v>513</v>
      </c>
      <c r="DS52" s="469" t="s">
        <v>513</v>
      </c>
      <c r="DT52" s="469" t="s">
        <v>513</v>
      </c>
      <c r="DU52" s="469" t="s">
        <v>513</v>
      </c>
      <c r="DV52" s="469">
        <v>2</v>
      </c>
      <c r="DW52" s="469" t="s">
        <v>513</v>
      </c>
      <c r="DX52" s="469">
        <v>1</v>
      </c>
      <c r="DY52" s="469" t="s">
        <v>513</v>
      </c>
      <c r="DZ52" s="469" t="s">
        <v>513</v>
      </c>
      <c r="EA52" s="469" t="s">
        <v>513</v>
      </c>
      <c r="EB52" s="469" t="s">
        <v>513</v>
      </c>
      <c r="EC52" s="469" t="s">
        <v>513</v>
      </c>
    </row>
    <row r="53" spans="1:133" ht="16.5" customHeight="1">
      <c r="A53" s="470" t="s">
        <v>1603</v>
      </c>
      <c r="B53" s="154">
        <v>63</v>
      </c>
      <c r="C53" s="468">
        <v>719</v>
      </c>
      <c r="D53" s="469" t="s">
        <v>513</v>
      </c>
      <c r="E53" s="469" t="s">
        <v>513</v>
      </c>
      <c r="F53" s="469" t="s">
        <v>513</v>
      </c>
      <c r="G53" s="469" t="s">
        <v>513</v>
      </c>
      <c r="H53" s="469" t="s">
        <v>513</v>
      </c>
      <c r="I53" s="469" t="s">
        <v>513</v>
      </c>
      <c r="J53" s="469">
        <v>8</v>
      </c>
      <c r="K53" s="469">
        <v>48</v>
      </c>
      <c r="L53" s="469">
        <v>2</v>
      </c>
      <c r="M53" s="469">
        <v>4</v>
      </c>
      <c r="N53" s="469">
        <v>2</v>
      </c>
      <c r="O53" s="468">
        <v>6</v>
      </c>
      <c r="P53" s="468">
        <v>18</v>
      </c>
      <c r="Q53" s="469" t="s">
        <v>513</v>
      </c>
      <c r="R53" s="469" t="s">
        <v>513</v>
      </c>
      <c r="S53" s="469">
        <v>1</v>
      </c>
      <c r="T53" s="469">
        <v>1</v>
      </c>
      <c r="U53" s="469" t="s">
        <v>513</v>
      </c>
      <c r="V53" s="469" t="s">
        <v>513</v>
      </c>
      <c r="W53" s="469">
        <v>3</v>
      </c>
      <c r="X53" s="469" t="s">
        <v>513</v>
      </c>
      <c r="Y53" s="469" t="s">
        <v>513</v>
      </c>
      <c r="Z53" s="469" t="s">
        <v>513</v>
      </c>
      <c r="AA53" s="469" t="s">
        <v>513</v>
      </c>
      <c r="AB53" s="469" t="s">
        <v>513</v>
      </c>
      <c r="AC53" s="469" t="s">
        <v>513</v>
      </c>
      <c r="AD53" s="469" t="s">
        <v>513</v>
      </c>
      <c r="AE53" s="469" t="s">
        <v>513</v>
      </c>
      <c r="AF53" s="469" t="s">
        <v>513</v>
      </c>
      <c r="AG53" s="469" t="s">
        <v>513</v>
      </c>
      <c r="AH53" s="469" t="s">
        <v>513</v>
      </c>
      <c r="AI53" s="469" t="s">
        <v>513</v>
      </c>
      <c r="AJ53" s="469" t="s">
        <v>513</v>
      </c>
      <c r="AK53" s="469" t="s">
        <v>513</v>
      </c>
      <c r="AL53" s="469" t="s">
        <v>513</v>
      </c>
      <c r="AM53" s="469" t="s">
        <v>513</v>
      </c>
      <c r="AN53" s="469">
        <v>1</v>
      </c>
      <c r="AO53" s="468" t="s">
        <v>513</v>
      </c>
      <c r="AP53" s="468" t="s">
        <v>513</v>
      </c>
      <c r="AQ53" s="469" t="s">
        <v>513</v>
      </c>
      <c r="AR53" s="469" t="s">
        <v>513</v>
      </c>
      <c r="AS53" s="469" t="s">
        <v>513</v>
      </c>
      <c r="AT53" s="469" t="s">
        <v>513</v>
      </c>
      <c r="AU53" s="469">
        <v>3</v>
      </c>
      <c r="AV53" s="469">
        <v>54</v>
      </c>
      <c r="AW53" s="469" t="s">
        <v>513</v>
      </c>
      <c r="AX53" s="469" t="s">
        <v>513</v>
      </c>
      <c r="AY53" s="469">
        <v>2</v>
      </c>
      <c r="AZ53" s="469" t="s">
        <v>513</v>
      </c>
      <c r="BA53" s="469">
        <v>1</v>
      </c>
      <c r="BB53" s="469">
        <v>5</v>
      </c>
      <c r="BC53" s="469">
        <v>400</v>
      </c>
      <c r="BD53" s="469" t="s">
        <v>513</v>
      </c>
      <c r="BE53" s="469">
        <v>2</v>
      </c>
      <c r="BF53" s="469">
        <v>3</v>
      </c>
      <c r="BG53" s="469" t="s">
        <v>513</v>
      </c>
      <c r="BH53" s="469" t="s">
        <v>513</v>
      </c>
      <c r="BI53" s="469" t="s">
        <v>513</v>
      </c>
      <c r="BJ53" s="469" t="s">
        <v>513</v>
      </c>
      <c r="BK53" s="469" t="s">
        <v>513</v>
      </c>
      <c r="BL53" s="468">
        <v>7</v>
      </c>
      <c r="BM53" s="468">
        <v>33</v>
      </c>
      <c r="BN53" s="468" t="s">
        <v>513</v>
      </c>
      <c r="BO53" s="468" t="s">
        <v>513</v>
      </c>
      <c r="BP53" s="468">
        <v>1</v>
      </c>
      <c r="BQ53" s="468">
        <v>1</v>
      </c>
      <c r="BR53" s="468">
        <v>1</v>
      </c>
      <c r="BS53" s="468" t="s">
        <v>513</v>
      </c>
      <c r="BT53" s="468" t="s">
        <v>513</v>
      </c>
      <c r="BU53" s="468">
        <v>1</v>
      </c>
      <c r="BV53" s="468">
        <v>2</v>
      </c>
      <c r="BW53" s="468" t="s">
        <v>513</v>
      </c>
      <c r="BX53" s="468" t="s">
        <v>513</v>
      </c>
      <c r="BY53" s="468">
        <v>1</v>
      </c>
      <c r="BZ53" s="468">
        <v>1</v>
      </c>
      <c r="CA53" s="468">
        <v>2</v>
      </c>
      <c r="CB53" s="469" t="s">
        <v>513</v>
      </c>
      <c r="CC53" s="469" t="s">
        <v>513</v>
      </c>
      <c r="CD53" s="469" t="s">
        <v>513</v>
      </c>
      <c r="CE53" s="469">
        <v>1</v>
      </c>
      <c r="CF53" s="469" t="s">
        <v>513</v>
      </c>
      <c r="CG53" s="469" t="s">
        <v>513</v>
      </c>
      <c r="CH53" s="468">
        <v>6</v>
      </c>
      <c r="CI53" s="468">
        <v>9</v>
      </c>
      <c r="CJ53" s="469">
        <v>1</v>
      </c>
      <c r="CK53" s="469">
        <v>5</v>
      </c>
      <c r="CL53" s="469" t="s">
        <v>513</v>
      </c>
      <c r="CM53" s="469">
        <v>2</v>
      </c>
      <c r="CN53" s="469">
        <v>25</v>
      </c>
      <c r="CO53" s="469" t="s">
        <v>513</v>
      </c>
      <c r="CP53" s="469" t="s">
        <v>513</v>
      </c>
      <c r="CQ53" s="469" t="s">
        <v>513</v>
      </c>
      <c r="CR53" s="469">
        <v>2</v>
      </c>
      <c r="CS53" s="469">
        <v>5</v>
      </c>
      <c r="CT53" s="469">
        <v>16</v>
      </c>
      <c r="CU53" s="469">
        <v>1</v>
      </c>
      <c r="CV53" s="469">
        <v>3</v>
      </c>
      <c r="CW53" s="469">
        <v>1</v>
      </c>
      <c r="CX53" s="469">
        <v>2</v>
      </c>
      <c r="CY53" s="469">
        <v>9</v>
      </c>
      <c r="CZ53" s="469">
        <v>2</v>
      </c>
      <c r="DA53" s="469" t="s">
        <v>513</v>
      </c>
      <c r="DB53" s="469" t="s">
        <v>513</v>
      </c>
      <c r="DC53" s="483">
        <v>5</v>
      </c>
      <c r="DD53" s="483">
        <v>65</v>
      </c>
      <c r="DE53" s="482">
        <v>3</v>
      </c>
      <c r="DF53" s="482">
        <v>2</v>
      </c>
      <c r="DG53" s="482">
        <v>1</v>
      </c>
      <c r="DH53" s="482">
        <v>5</v>
      </c>
      <c r="DI53" s="481">
        <v>1</v>
      </c>
      <c r="DJ53" s="481" t="s">
        <v>513</v>
      </c>
      <c r="DK53" s="481" t="s">
        <v>513</v>
      </c>
      <c r="DL53" s="481" t="s">
        <v>513</v>
      </c>
      <c r="DM53" s="481" t="s">
        <v>513</v>
      </c>
      <c r="DN53" s="481" t="s">
        <v>513</v>
      </c>
      <c r="DO53" s="481" t="s">
        <v>513</v>
      </c>
      <c r="DP53" s="469">
        <v>12</v>
      </c>
      <c r="DQ53" s="469">
        <v>35</v>
      </c>
      <c r="DR53" s="469" t="s">
        <v>513</v>
      </c>
      <c r="DS53" s="469">
        <v>2</v>
      </c>
      <c r="DT53" s="469" t="s">
        <v>513</v>
      </c>
      <c r="DU53" s="469" t="s">
        <v>513</v>
      </c>
      <c r="DV53" s="469">
        <v>1</v>
      </c>
      <c r="DW53" s="469" t="s">
        <v>513</v>
      </c>
      <c r="DX53" s="469">
        <v>9</v>
      </c>
      <c r="DY53" s="469" t="s">
        <v>513</v>
      </c>
      <c r="DZ53" s="469" t="s">
        <v>513</v>
      </c>
      <c r="EA53" s="469" t="s">
        <v>513</v>
      </c>
      <c r="EB53" s="469" t="s">
        <v>513</v>
      </c>
      <c r="EC53" s="469" t="s">
        <v>513</v>
      </c>
    </row>
    <row r="54" spans="1:133" ht="16.5" customHeight="1">
      <c r="A54" s="470" t="s">
        <v>1602</v>
      </c>
      <c r="B54" s="154">
        <v>122</v>
      </c>
      <c r="C54" s="468">
        <v>705</v>
      </c>
      <c r="D54" s="469" t="s">
        <v>513</v>
      </c>
      <c r="E54" s="469" t="s">
        <v>513</v>
      </c>
      <c r="F54" s="469" t="s">
        <v>513</v>
      </c>
      <c r="G54" s="469" t="s">
        <v>513</v>
      </c>
      <c r="H54" s="469" t="s">
        <v>513</v>
      </c>
      <c r="I54" s="469" t="s">
        <v>513</v>
      </c>
      <c r="J54" s="469">
        <v>18</v>
      </c>
      <c r="K54" s="469">
        <v>98</v>
      </c>
      <c r="L54" s="469">
        <v>5</v>
      </c>
      <c r="M54" s="469">
        <v>11</v>
      </c>
      <c r="N54" s="469">
        <v>2</v>
      </c>
      <c r="O54" s="468">
        <v>5</v>
      </c>
      <c r="P54" s="468">
        <v>13</v>
      </c>
      <c r="Q54" s="469" t="s">
        <v>513</v>
      </c>
      <c r="R54" s="469" t="s">
        <v>513</v>
      </c>
      <c r="S54" s="469" t="s">
        <v>513</v>
      </c>
      <c r="T54" s="469" t="s">
        <v>513</v>
      </c>
      <c r="U54" s="469" t="s">
        <v>513</v>
      </c>
      <c r="V54" s="469" t="s">
        <v>513</v>
      </c>
      <c r="W54" s="469">
        <v>4</v>
      </c>
      <c r="X54" s="469" t="s">
        <v>513</v>
      </c>
      <c r="Y54" s="469" t="s">
        <v>513</v>
      </c>
      <c r="Z54" s="469" t="s">
        <v>513</v>
      </c>
      <c r="AA54" s="469" t="s">
        <v>513</v>
      </c>
      <c r="AB54" s="469" t="s">
        <v>513</v>
      </c>
      <c r="AC54" s="469" t="s">
        <v>513</v>
      </c>
      <c r="AD54" s="469" t="s">
        <v>513</v>
      </c>
      <c r="AE54" s="469" t="s">
        <v>513</v>
      </c>
      <c r="AF54" s="469">
        <v>1</v>
      </c>
      <c r="AG54" s="469" t="s">
        <v>513</v>
      </c>
      <c r="AH54" s="469" t="s">
        <v>513</v>
      </c>
      <c r="AI54" s="469" t="s">
        <v>513</v>
      </c>
      <c r="AJ54" s="469" t="s">
        <v>513</v>
      </c>
      <c r="AK54" s="469" t="s">
        <v>513</v>
      </c>
      <c r="AL54" s="469" t="s">
        <v>513</v>
      </c>
      <c r="AM54" s="469" t="s">
        <v>513</v>
      </c>
      <c r="AN54" s="469" t="s">
        <v>513</v>
      </c>
      <c r="AO54" s="468" t="s">
        <v>513</v>
      </c>
      <c r="AP54" s="468" t="s">
        <v>513</v>
      </c>
      <c r="AQ54" s="469" t="s">
        <v>513</v>
      </c>
      <c r="AR54" s="469" t="s">
        <v>513</v>
      </c>
      <c r="AS54" s="469" t="s">
        <v>513</v>
      </c>
      <c r="AT54" s="469" t="s">
        <v>513</v>
      </c>
      <c r="AU54" s="469">
        <v>1</v>
      </c>
      <c r="AV54" s="469">
        <v>95</v>
      </c>
      <c r="AW54" s="469" t="s">
        <v>513</v>
      </c>
      <c r="AX54" s="469" t="s">
        <v>513</v>
      </c>
      <c r="AY54" s="469" t="s">
        <v>513</v>
      </c>
      <c r="AZ54" s="469" t="s">
        <v>513</v>
      </c>
      <c r="BA54" s="469">
        <v>1</v>
      </c>
      <c r="BB54" s="469">
        <v>2</v>
      </c>
      <c r="BC54" s="469">
        <v>22</v>
      </c>
      <c r="BD54" s="469">
        <v>1</v>
      </c>
      <c r="BE54" s="469" t="s">
        <v>513</v>
      </c>
      <c r="BF54" s="469">
        <v>1</v>
      </c>
      <c r="BG54" s="469" t="s">
        <v>513</v>
      </c>
      <c r="BH54" s="469" t="s">
        <v>513</v>
      </c>
      <c r="BI54" s="469" t="s">
        <v>513</v>
      </c>
      <c r="BJ54" s="469" t="s">
        <v>513</v>
      </c>
      <c r="BK54" s="469" t="s">
        <v>513</v>
      </c>
      <c r="BL54" s="468">
        <v>25</v>
      </c>
      <c r="BM54" s="468">
        <v>103</v>
      </c>
      <c r="BN54" s="468" t="s">
        <v>513</v>
      </c>
      <c r="BO54" s="468" t="s">
        <v>513</v>
      </c>
      <c r="BP54" s="468">
        <v>1</v>
      </c>
      <c r="BQ54" s="468" t="s">
        <v>513</v>
      </c>
      <c r="BR54" s="468">
        <v>1</v>
      </c>
      <c r="BS54" s="468">
        <v>1</v>
      </c>
      <c r="BT54" s="468" t="s">
        <v>513</v>
      </c>
      <c r="BU54" s="468">
        <v>1</v>
      </c>
      <c r="BV54" s="468">
        <v>11</v>
      </c>
      <c r="BW54" s="468">
        <v>2</v>
      </c>
      <c r="BX54" s="468">
        <v>8</v>
      </c>
      <c r="BY54" s="468" t="s">
        <v>513</v>
      </c>
      <c r="BZ54" s="468">
        <v>2</v>
      </c>
      <c r="CA54" s="468">
        <v>2</v>
      </c>
      <c r="CB54" s="469" t="s">
        <v>513</v>
      </c>
      <c r="CC54" s="469" t="s">
        <v>513</v>
      </c>
      <c r="CD54" s="469">
        <v>2</v>
      </c>
      <c r="CE54" s="469" t="s">
        <v>513</v>
      </c>
      <c r="CF54" s="469" t="s">
        <v>513</v>
      </c>
      <c r="CG54" s="469" t="s">
        <v>513</v>
      </c>
      <c r="CH54" s="468">
        <v>19</v>
      </c>
      <c r="CI54" s="468">
        <v>37</v>
      </c>
      <c r="CJ54" s="469">
        <v>1</v>
      </c>
      <c r="CK54" s="469">
        <v>18</v>
      </c>
      <c r="CL54" s="469" t="s">
        <v>513</v>
      </c>
      <c r="CM54" s="469">
        <v>1</v>
      </c>
      <c r="CN54" s="469">
        <v>4</v>
      </c>
      <c r="CO54" s="469" t="s">
        <v>513</v>
      </c>
      <c r="CP54" s="469" t="s">
        <v>513</v>
      </c>
      <c r="CQ54" s="469" t="s">
        <v>513</v>
      </c>
      <c r="CR54" s="469">
        <v>1</v>
      </c>
      <c r="CS54" s="469">
        <v>16</v>
      </c>
      <c r="CT54" s="469">
        <v>41</v>
      </c>
      <c r="CU54" s="469" t="s">
        <v>513</v>
      </c>
      <c r="CV54" s="469">
        <v>13</v>
      </c>
      <c r="CW54" s="469">
        <v>3</v>
      </c>
      <c r="CX54" s="469">
        <v>14</v>
      </c>
      <c r="CY54" s="469">
        <v>50</v>
      </c>
      <c r="CZ54" s="469">
        <v>8</v>
      </c>
      <c r="DA54" s="469">
        <v>4</v>
      </c>
      <c r="DB54" s="469">
        <v>2</v>
      </c>
      <c r="DC54" s="483">
        <v>3</v>
      </c>
      <c r="DD54" s="483">
        <v>116</v>
      </c>
      <c r="DE54" s="482">
        <v>2</v>
      </c>
      <c r="DF54" s="482">
        <v>1</v>
      </c>
      <c r="DG54" s="482">
        <v>8</v>
      </c>
      <c r="DH54" s="482">
        <v>28</v>
      </c>
      <c r="DI54" s="481">
        <v>6</v>
      </c>
      <c r="DJ54" s="481" t="s">
        <v>513</v>
      </c>
      <c r="DK54" s="481">
        <v>2</v>
      </c>
      <c r="DL54" s="481" t="s">
        <v>513</v>
      </c>
      <c r="DM54" s="481" t="s">
        <v>513</v>
      </c>
      <c r="DN54" s="481" t="s">
        <v>513</v>
      </c>
      <c r="DO54" s="481" t="s">
        <v>513</v>
      </c>
      <c r="DP54" s="469">
        <v>8</v>
      </c>
      <c r="DQ54" s="469">
        <v>96</v>
      </c>
      <c r="DR54" s="469">
        <v>2</v>
      </c>
      <c r="DS54" s="469" t="s">
        <v>513</v>
      </c>
      <c r="DT54" s="469" t="s">
        <v>513</v>
      </c>
      <c r="DU54" s="469" t="s">
        <v>513</v>
      </c>
      <c r="DV54" s="469">
        <v>2</v>
      </c>
      <c r="DW54" s="469">
        <v>1</v>
      </c>
      <c r="DX54" s="469">
        <v>3</v>
      </c>
      <c r="DY54" s="469" t="s">
        <v>513</v>
      </c>
      <c r="DZ54" s="469" t="s">
        <v>513</v>
      </c>
      <c r="EA54" s="469" t="s">
        <v>513</v>
      </c>
      <c r="EB54" s="469" t="s">
        <v>513</v>
      </c>
      <c r="EC54" s="469" t="s">
        <v>513</v>
      </c>
    </row>
    <row r="55" spans="1:133" ht="16.5" customHeight="1">
      <c r="A55" s="476" t="s">
        <v>1601</v>
      </c>
      <c r="B55" s="475">
        <v>883</v>
      </c>
      <c r="C55" s="471">
        <v>6334</v>
      </c>
      <c r="D55" s="472" t="s">
        <v>513</v>
      </c>
      <c r="E55" s="472" t="s">
        <v>513</v>
      </c>
      <c r="F55" s="472" t="s">
        <v>513</v>
      </c>
      <c r="G55" s="472" t="s">
        <v>513</v>
      </c>
      <c r="H55" s="472" t="s">
        <v>513</v>
      </c>
      <c r="I55" s="472" t="s">
        <v>513</v>
      </c>
      <c r="J55" s="472">
        <v>67</v>
      </c>
      <c r="K55" s="472">
        <v>447</v>
      </c>
      <c r="L55" s="472">
        <v>24</v>
      </c>
      <c r="M55" s="472">
        <v>27</v>
      </c>
      <c r="N55" s="472">
        <v>16</v>
      </c>
      <c r="O55" s="471">
        <v>34</v>
      </c>
      <c r="P55" s="471">
        <v>301</v>
      </c>
      <c r="Q55" s="472">
        <v>2</v>
      </c>
      <c r="R55" s="472">
        <v>3</v>
      </c>
      <c r="S55" s="472">
        <v>9</v>
      </c>
      <c r="T55" s="472" t="s">
        <v>513</v>
      </c>
      <c r="U55" s="472" t="s">
        <v>513</v>
      </c>
      <c r="V55" s="472" t="s">
        <v>513</v>
      </c>
      <c r="W55" s="472">
        <v>6</v>
      </c>
      <c r="X55" s="472" t="s">
        <v>513</v>
      </c>
      <c r="Y55" s="472" t="s">
        <v>513</v>
      </c>
      <c r="Z55" s="472" t="s">
        <v>513</v>
      </c>
      <c r="AA55" s="472" t="s">
        <v>513</v>
      </c>
      <c r="AB55" s="472" t="s">
        <v>513</v>
      </c>
      <c r="AC55" s="471" t="s">
        <v>513</v>
      </c>
      <c r="AD55" s="471" t="s">
        <v>513</v>
      </c>
      <c r="AE55" s="471" t="s">
        <v>513</v>
      </c>
      <c r="AF55" s="471">
        <v>2</v>
      </c>
      <c r="AG55" s="471" t="s">
        <v>513</v>
      </c>
      <c r="AH55" s="471">
        <v>2</v>
      </c>
      <c r="AI55" s="471">
        <v>1</v>
      </c>
      <c r="AJ55" s="471" t="s">
        <v>513</v>
      </c>
      <c r="AK55" s="471">
        <v>1</v>
      </c>
      <c r="AL55" s="471" t="s">
        <v>513</v>
      </c>
      <c r="AM55" s="471" t="s">
        <v>513</v>
      </c>
      <c r="AN55" s="471">
        <v>8</v>
      </c>
      <c r="AO55" s="471">
        <v>6</v>
      </c>
      <c r="AP55" s="471">
        <v>192</v>
      </c>
      <c r="AQ55" s="472">
        <v>1</v>
      </c>
      <c r="AR55" s="472" t="s">
        <v>513</v>
      </c>
      <c r="AS55" s="472" t="s">
        <v>513</v>
      </c>
      <c r="AT55" s="472">
        <v>5</v>
      </c>
      <c r="AU55" s="472">
        <v>26</v>
      </c>
      <c r="AV55" s="472">
        <v>185</v>
      </c>
      <c r="AW55" s="472">
        <v>1</v>
      </c>
      <c r="AX55" s="472" t="s">
        <v>513</v>
      </c>
      <c r="AY55" s="472">
        <v>13</v>
      </c>
      <c r="AZ55" s="472">
        <v>4</v>
      </c>
      <c r="BA55" s="472">
        <v>8</v>
      </c>
      <c r="BB55" s="472">
        <v>9</v>
      </c>
      <c r="BC55" s="472">
        <v>388</v>
      </c>
      <c r="BD55" s="472" t="s">
        <v>513</v>
      </c>
      <c r="BE55" s="472">
        <v>4</v>
      </c>
      <c r="BF55" s="472">
        <v>3</v>
      </c>
      <c r="BG55" s="472" t="s">
        <v>513</v>
      </c>
      <c r="BH55" s="472" t="s">
        <v>513</v>
      </c>
      <c r="BI55" s="472" t="s">
        <v>513</v>
      </c>
      <c r="BJ55" s="472">
        <v>2</v>
      </c>
      <c r="BK55" s="472" t="s">
        <v>513</v>
      </c>
      <c r="BL55" s="471">
        <v>231</v>
      </c>
      <c r="BM55" s="471">
        <v>1559</v>
      </c>
      <c r="BN55" s="471" t="s">
        <v>513</v>
      </c>
      <c r="BO55" s="471">
        <v>8</v>
      </c>
      <c r="BP55" s="471">
        <v>12</v>
      </c>
      <c r="BQ55" s="471">
        <v>6</v>
      </c>
      <c r="BR55" s="471">
        <v>14</v>
      </c>
      <c r="BS55" s="471">
        <v>18</v>
      </c>
      <c r="BT55" s="471" t="s">
        <v>513</v>
      </c>
      <c r="BU55" s="471">
        <v>32</v>
      </c>
      <c r="BV55" s="471">
        <v>73</v>
      </c>
      <c r="BW55" s="471">
        <v>14</v>
      </c>
      <c r="BX55" s="471">
        <v>54</v>
      </c>
      <c r="BY55" s="471" t="s">
        <v>513</v>
      </c>
      <c r="BZ55" s="471">
        <v>22</v>
      </c>
      <c r="CA55" s="471">
        <v>340</v>
      </c>
      <c r="CB55" s="472">
        <v>2</v>
      </c>
      <c r="CC55" s="472">
        <v>3</v>
      </c>
      <c r="CD55" s="472">
        <v>2</v>
      </c>
      <c r="CE55" s="472" t="s">
        <v>513</v>
      </c>
      <c r="CF55" s="472" t="s">
        <v>513</v>
      </c>
      <c r="CG55" s="472">
        <v>15</v>
      </c>
      <c r="CH55" s="471">
        <v>99</v>
      </c>
      <c r="CI55" s="471">
        <v>259</v>
      </c>
      <c r="CJ55" s="472">
        <v>9</v>
      </c>
      <c r="CK55" s="472">
        <v>90</v>
      </c>
      <c r="CL55" s="472" t="s">
        <v>513</v>
      </c>
      <c r="CM55" s="472">
        <v>70</v>
      </c>
      <c r="CN55" s="472">
        <v>377</v>
      </c>
      <c r="CO55" s="472" t="s">
        <v>513</v>
      </c>
      <c r="CP55" s="472">
        <v>39</v>
      </c>
      <c r="CQ55" s="472">
        <v>5</v>
      </c>
      <c r="CR55" s="472">
        <v>26</v>
      </c>
      <c r="CS55" s="472">
        <v>102</v>
      </c>
      <c r="CT55" s="472">
        <v>475</v>
      </c>
      <c r="CU55" s="472">
        <v>1</v>
      </c>
      <c r="CV55" s="472">
        <v>93</v>
      </c>
      <c r="CW55" s="472">
        <v>8</v>
      </c>
      <c r="CX55" s="472">
        <v>83</v>
      </c>
      <c r="CY55" s="472">
        <v>395</v>
      </c>
      <c r="CZ55" s="472">
        <v>64</v>
      </c>
      <c r="DA55" s="472">
        <v>10</v>
      </c>
      <c r="DB55" s="472">
        <v>9</v>
      </c>
      <c r="DC55" s="486">
        <v>28</v>
      </c>
      <c r="DD55" s="486">
        <v>252</v>
      </c>
      <c r="DE55" s="485">
        <v>4</v>
      </c>
      <c r="DF55" s="485">
        <v>24</v>
      </c>
      <c r="DG55" s="485">
        <v>68</v>
      </c>
      <c r="DH55" s="485">
        <v>710</v>
      </c>
      <c r="DI55" s="484">
        <v>50</v>
      </c>
      <c r="DJ55" s="484">
        <v>1</v>
      </c>
      <c r="DK55" s="484">
        <v>17</v>
      </c>
      <c r="DL55" s="484">
        <v>1</v>
      </c>
      <c r="DM55" s="484">
        <v>7</v>
      </c>
      <c r="DN55" s="484">
        <v>1</v>
      </c>
      <c r="DO55" s="484" t="s">
        <v>513</v>
      </c>
      <c r="DP55" s="472">
        <v>36</v>
      </c>
      <c r="DQ55" s="472">
        <v>440</v>
      </c>
      <c r="DR55" s="472">
        <v>1</v>
      </c>
      <c r="DS55" s="472">
        <v>3</v>
      </c>
      <c r="DT55" s="472">
        <v>3</v>
      </c>
      <c r="DU55" s="472">
        <v>3</v>
      </c>
      <c r="DV55" s="472">
        <v>14</v>
      </c>
      <c r="DW55" s="472">
        <v>6</v>
      </c>
      <c r="DX55" s="472">
        <v>6</v>
      </c>
      <c r="DY55" s="472" t="s">
        <v>513</v>
      </c>
      <c r="DZ55" s="472">
        <v>1</v>
      </c>
      <c r="EA55" s="472">
        <v>7</v>
      </c>
      <c r="EB55" s="472" t="s">
        <v>513</v>
      </c>
      <c r="EC55" s="472">
        <v>1</v>
      </c>
    </row>
    <row r="56" spans="1:133" ht="16.5" customHeight="1">
      <c r="A56" s="470" t="s">
        <v>1600</v>
      </c>
      <c r="B56" s="154">
        <v>348</v>
      </c>
      <c r="C56" s="468">
        <v>2288</v>
      </c>
      <c r="D56" s="469" t="s">
        <v>513</v>
      </c>
      <c r="E56" s="469" t="s">
        <v>513</v>
      </c>
      <c r="F56" s="469" t="s">
        <v>513</v>
      </c>
      <c r="G56" s="469" t="s">
        <v>513</v>
      </c>
      <c r="H56" s="469" t="s">
        <v>513</v>
      </c>
      <c r="I56" s="469" t="s">
        <v>513</v>
      </c>
      <c r="J56" s="469">
        <v>16</v>
      </c>
      <c r="K56" s="469">
        <v>86</v>
      </c>
      <c r="L56" s="469">
        <v>5</v>
      </c>
      <c r="M56" s="469">
        <v>8</v>
      </c>
      <c r="N56" s="469">
        <v>3</v>
      </c>
      <c r="O56" s="468">
        <v>10</v>
      </c>
      <c r="P56" s="468">
        <v>50</v>
      </c>
      <c r="Q56" s="469" t="s">
        <v>513</v>
      </c>
      <c r="R56" s="469">
        <v>1</v>
      </c>
      <c r="S56" s="469">
        <v>2</v>
      </c>
      <c r="T56" s="469" t="s">
        <v>513</v>
      </c>
      <c r="U56" s="469" t="s">
        <v>513</v>
      </c>
      <c r="V56" s="469" t="s">
        <v>513</v>
      </c>
      <c r="W56" s="469">
        <v>2</v>
      </c>
      <c r="X56" s="469" t="s">
        <v>513</v>
      </c>
      <c r="Y56" s="469" t="s">
        <v>513</v>
      </c>
      <c r="Z56" s="469" t="s">
        <v>513</v>
      </c>
      <c r="AA56" s="469" t="s">
        <v>513</v>
      </c>
      <c r="AB56" s="469" t="s">
        <v>513</v>
      </c>
      <c r="AC56" s="469" t="s">
        <v>513</v>
      </c>
      <c r="AD56" s="469" t="s">
        <v>513</v>
      </c>
      <c r="AE56" s="469" t="s">
        <v>513</v>
      </c>
      <c r="AF56" s="469" t="s">
        <v>513</v>
      </c>
      <c r="AG56" s="469" t="s">
        <v>513</v>
      </c>
      <c r="AH56" s="469">
        <v>2</v>
      </c>
      <c r="AI56" s="469" t="s">
        <v>513</v>
      </c>
      <c r="AJ56" s="469" t="s">
        <v>513</v>
      </c>
      <c r="AK56" s="469" t="s">
        <v>513</v>
      </c>
      <c r="AL56" s="469" t="s">
        <v>513</v>
      </c>
      <c r="AM56" s="469" t="s">
        <v>513</v>
      </c>
      <c r="AN56" s="469">
        <v>3</v>
      </c>
      <c r="AO56" s="468">
        <v>1</v>
      </c>
      <c r="AP56" s="468">
        <v>10</v>
      </c>
      <c r="AQ56" s="469" t="s">
        <v>513</v>
      </c>
      <c r="AR56" s="469" t="s">
        <v>513</v>
      </c>
      <c r="AS56" s="469" t="s">
        <v>513</v>
      </c>
      <c r="AT56" s="469">
        <v>1</v>
      </c>
      <c r="AU56" s="469">
        <v>10</v>
      </c>
      <c r="AV56" s="469">
        <v>58</v>
      </c>
      <c r="AW56" s="469">
        <v>1</v>
      </c>
      <c r="AX56" s="469" t="s">
        <v>513</v>
      </c>
      <c r="AY56" s="469">
        <v>3</v>
      </c>
      <c r="AZ56" s="469">
        <v>1</v>
      </c>
      <c r="BA56" s="469">
        <v>5</v>
      </c>
      <c r="BB56" s="469">
        <v>2</v>
      </c>
      <c r="BC56" s="469">
        <v>32</v>
      </c>
      <c r="BD56" s="469" t="s">
        <v>513</v>
      </c>
      <c r="BE56" s="469" t="s">
        <v>513</v>
      </c>
      <c r="BF56" s="469">
        <v>1</v>
      </c>
      <c r="BG56" s="469" t="s">
        <v>513</v>
      </c>
      <c r="BH56" s="469" t="s">
        <v>513</v>
      </c>
      <c r="BI56" s="469" t="s">
        <v>513</v>
      </c>
      <c r="BJ56" s="469">
        <v>1</v>
      </c>
      <c r="BK56" s="469" t="s">
        <v>513</v>
      </c>
      <c r="BL56" s="468">
        <v>117</v>
      </c>
      <c r="BM56" s="468">
        <v>677</v>
      </c>
      <c r="BN56" s="468" t="s">
        <v>513</v>
      </c>
      <c r="BO56" s="468">
        <v>3</v>
      </c>
      <c r="BP56" s="468">
        <v>6</v>
      </c>
      <c r="BQ56" s="468" t="s">
        <v>513</v>
      </c>
      <c r="BR56" s="468">
        <v>3</v>
      </c>
      <c r="BS56" s="468">
        <v>8</v>
      </c>
      <c r="BT56" s="468" t="s">
        <v>513</v>
      </c>
      <c r="BU56" s="468">
        <v>21</v>
      </c>
      <c r="BV56" s="468">
        <v>36</v>
      </c>
      <c r="BW56" s="468">
        <v>9</v>
      </c>
      <c r="BX56" s="468">
        <v>31</v>
      </c>
      <c r="BY56" s="468" t="s">
        <v>513</v>
      </c>
      <c r="BZ56" s="468">
        <v>12</v>
      </c>
      <c r="CA56" s="468">
        <v>246</v>
      </c>
      <c r="CB56" s="469">
        <v>1</v>
      </c>
      <c r="CC56" s="469">
        <v>1</v>
      </c>
      <c r="CD56" s="469">
        <v>2</v>
      </c>
      <c r="CE56" s="469" t="s">
        <v>513</v>
      </c>
      <c r="CF56" s="469" t="s">
        <v>513</v>
      </c>
      <c r="CG56" s="469">
        <v>8</v>
      </c>
      <c r="CH56" s="468">
        <v>23</v>
      </c>
      <c r="CI56" s="468">
        <v>100</v>
      </c>
      <c r="CJ56" s="469">
        <v>2</v>
      </c>
      <c r="CK56" s="469">
        <v>21</v>
      </c>
      <c r="CL56" s="469" t="s">
        <v>513</v>
      </c>
      <c r="CM56" s="469">
        <v>19</v>
      </c>
      <c r="CN56" s="469">
        <v>79</v>
      </c>
      <c r="CO56" s="469" t="s">
        <v>513</v>
      </c>
      <c r="CP56" s="469">
        <v>10</v>
      </c>
      <c r="CQ56" s="469">
        <v>3</v>
      </c>
      <c r="CR56" s="469">
        <v>6</v>
      </c>
      <c r="CS56" s="469">
        <v>55</v>
      </c>
      <c r="CT56" s="469">
        <v>220</v>
      </c>
      <c r="CU56" s="469" t="s">
        <v>513</v>
      </c>
      <c r="CV56" s="469">
        <v>52</v>
      </c>
      <c r="CW56" s="469">
        <v>3</v>
      </c>
      <c r="CX56" s="469">
        <v>37</v>
      </c>
      <c r="CY56" s="469">
        <v>146</v>
      </c>
      <c r="CZ56" s="469">
        <v>33</v>
      </c>
      <c r="DA56" s="469">
        <v>2</v>
      </c>
      <c r="DB56" s="469">
        <v>2</v>
      </c>
      <c r="DC56" s="483">
        <v>5</v>
      </c>
      <c r="DD56" s="483">
        <v>24</v>
      </c>
      <c r="DE56" s="482" t="s">
        <v>513</v>
      </c>
      <c r="DF56" s="482">
        <v>5</v>
      </c>
      <c r="DG56" s="482">
        <v>24</v>
      </c>
      <c r="DH56" s="482">
        <v>239</v>
      </c>
      <c r="DI56" s="481">
        <v>20</v>
      </c>
      <c r="DJ56" s="481" t="s">
        <v>513</v>
      </c>
      <c r="DK56" s="481">
        <v>4</v>
      </c>
      <c r="DL56" s="481">
        <v>1</v>
      </c>
      <c r="DM56" s="481">
        <v>7</v>
      </c>
      <c r="DN56" s="481">
        <v>1</v>
      </c>
      <c r="DO56" s="481" t="s">
        <v>513</v>
      </c>
      <c r="DP56" s="469">
        <v>16</v>
      </c>
      <c r="DQ56" s="469">
        <v>314</v>
      </c>
      <c r="DR56" s="469">
        <v>1</v>
      </c>
      <c r="DS56" s="469" t="s">
        <v>513</v>
      </c>
      <c r="DT56" s="469">
        <v>2</v>
      </c>
      <c r="DU56" s="469">
        <v>1</v>
      </c>
      <c r="DV56" s="469">
        <v>6</v>
      </c>
      <c r="DW56" s="469">
        <v>3</v>
      </c>
      <c r="DX56" s="469">
        <v>3</v>
      </c>
      <c r="DY56" s="469" t="s">
        <v>513</v>
      </c>
      <c r="DZ56" s="469" t="s">
        <v>513</v>
      </c>
      <c r="EA56" s="469" t="s">
        <v>513</v>
      </c>
      <c r="EB56" s="469" t="s">
        <v>513</v>
      </c>
      <c r="EC56" s="469" t="s">
        <v>513</v>
      </c>
    </row>
    <row r="57" spans="1:133" ht="16.5" customHeight="1">
      <c r="A57" s="470" t="s">
        <v>1599</v>
      </c>
      <c r="B57" s="154">
        <v>257</v>
      </c>
      <c r="C57" s="468">
        <v>2112</v>
      </c>
      <c r="D57" s="469" t="s">
        <v>513</v>
      </c>
      <c r="E57" s="469" t="s">
        <v>513</v>
      </c>
      <c r="F57" s="469" t="s">
        <v>513</v>
      </c>
      <c r="G57" s="469" t="s">
        <v>513</v>
      </c>
      <c r="H57" s="469" t="s">
        <v>513</v>
      </c>
      <c r="I57" s="469" t="s">
        <v>513</v>
      </c>
      <c r="J57" s="469">
        <v>12</v>
      </c>
      <c r="K57" s="469">
        <v>154</v>
      </c>
      <c r="L57" s="469">
        <v>5</v>
      </c>
      <c r="M57" s="469">
        <v>3</v>
      </c>
      <c r="N57" s="469">
        <v>4</v>
      </c>
      <c r="O57" s="468">
        <v>15</v>
      </c>
      <c r="P57" s="468">
        <v>208</v>
      </c>
      <c r="Q57" s="469">
        <v>1</v>
      </c>
      <c r="R57" s="469" t="s">
        <v>513</v>
      </c>
      <c r="S57" s="469">
        <v>6</v>
      </c>
      <c r="T57" s="469" t="s">
        <v>513</v>
      </c>
      <c r="U57" s="469" t="s">
        <v>513</v>
      </c>
      <c r="V57" s="469" t="s">
        <v>513</v>
      </c>
      <c r="W57" s="469">
        <v>3</v>
      </c>
      <c r="X57" s="469" t="s">
        <v>513</v>
      </c>
      <c r="Y57" s="469" t="s">
        <v>513</v>
      </c>
      <c r="Z57" s="469" t="s">
        <v>513</v>
      </c>
      <c r="AA57" s="469" t="s">
        <v>513</v>
      </c>
      <c r="AB57" s="469" t="s">
        <v>513</v>
      </c>
      <c r="AC57" s="469" t="s">
        <v>513</v>
      </c>
      <c r="AD57" s="469" t="s">
        <v>513</v>
      </c>
      <c r="AE57" s="469" t="s">
        <v>513</v>
      </c>
      <c r="AF57" s="469">
        <v>1</v>
      </c>
      <c r="AG57" s="469" t="s">
        <v>513</v>
      </c>
      <c r="AH57" s="469" t="s">
        <v>513</v>
      </c>
      <c r="AI57" s="469">
        <v>1</v>
      </c>
      <c r="AJ57" s="469" t="s">
        <v>513</v>
      </c>
      <c r="AK57" s="469" t="s">
        <v>513</v>
      </c>
      <c r="AL57" s="469" t="s">
        <v>513</v>
      </c>
      <c r="AM57" s="469" t="s">
        <v>513</v>
      </c>
      <c r="AN57" s="469">
        <v>3</v>
      </c>
      <c r="AO57" s="468" t="s">
        <v>513</v>
      </c>
      <c r="AP57" s="468" t="s">
        <v>513</v>
      </c>
      <c r="AQ57" s="469" t="s">
        <v>513</v>
      </c>
      <c r="AR57" s="469" t="s">
        <v>513</v>
      </c>
      <c r="AS57" s="469" t="s">
        <v>513</v>
      </c>
      <c r="AT57" s="469" t="s">
        <v>513</v>
      </c>
      <c r="AU57" s="469">
        <v>11</v>
      </c>
      <c r="AV57" s="469">
        <v>118</v>
      </c>
      <c r="AW57" s="469" t="s">
        <v>513</v>
      </c>
      <c r="AX57" s="469" t="s">
        <v>513</v>
      </c>
      <c r="AY57" s="469">
        <v>7</v>
      </c>
      <c r="AZ57" s="469">
        <v>3</v>
      </c>
      <c r="BA57" s="469">
        <v>1</v>
      </c>
      <c r="BB57" s="469">
        <v>3</v>
      </c>
      <c r="BC57" s="469">
        <v>212</v>
      </c>
      <c r="BD57" s="469" t="s">
        <v>513</v>
      </c>
      <c r="BE57" s="469">
        <v>1</v>
      </c>
      <c r="BF57" s="469">
        <v>1</v>
      </c>
      <c r="BG57" s="469" t="s">
        <v>513</v>
      </c>
      <c r="BH57" s="469" t="s">
        <v>513</v>
      </c>
      <c r="BI57" s="469" t="s">
        <v>513</v>
      </c>
      <c r="BJ57" s="469">
        <v>1</v>
      </c>
      <c r="BK57" s="469" t="s">
        <v>513</v>
      </c>
      <c r="BL57" s="468">
        <v>53</v>
      </c>
      <c r="BM57" s="468">
        <v>410</v>
      </c>
      <c r="BN57" s="468" t="s">
        <v>513</v>
      </c>
      <c r="BO57" s="468">
        <v>4</v>
      </c>
      <c r="BP57" s="468">
        <v>5</v>
      </c>
      <c r="BQ57" s="468">
        <v>2</v>
      </c>
      <c r="BR57" s="468">
        <v>6</v>
      </c>
      <c r="BS57" s="468">
        <v>5</v>
      </c>
      <c r="BT57" s="468" t="s">
        <v>513</v>
      </c>
      <c r="BU57" s="468">
        <v>3</v>
      </c>
      <c r="BV57" s="468">
        <v>16</v>
      </c>
      <c r="BW57" s="468">
        <v>3</v>
      </c>
      <c r="BX57" s="468">
        <v>9</v>
      </c>
      <c r="BY57" s="468" t="s">
        <v>513</v>
      </c>
      <c r="BZ57" s="468">
        <v>7</v>
      </c>
      <c r="CA57" s="468">
        <v>70</v>
      </c>
      <c r="CB57" s="469" t="s">
        <v>513</v>
      </c>
      <c r="CC57" s="469">
        <v>1</v>
      </c>
      <c r="CD57" s="469" t="s">
        <v>513</v>
      </c>
      <c r="CE57" s="469" t="s">
        <v>513</v>
      </c>
      <c r="CF57" s="469" t="s">
        <v>513</v>
      </c>
      <c r="CG57" s="469">
        <v>6</v>
      </c>
      <c r="CH57" s="468">
        <v>42</v>
      </c>
      <c r="CI57" s="468">
        <v>81</v>
      </c>
      <c r="CJ57" s="469">
        <v>3</v>
      </c>
      <c r="CK57" s="469">
        <v>39</v>
      </c>
      <c r="CL57" s="469" t="s">
        <v>513</v>
      </c>
      <c r="CM57" s="469">
        <v>29</v>
      </c>
      <c r="CN57" s="469">
        <v>205</v>
      </c>
      <c r="CO57" s="469" t="s">
        <v>513</v>
      </c>
      <c r="CP57" s="469">
        <v>16</v>
      </c>
      <c r="CQ57" s="469">
        <v>1</v>
      </c>
      <c r="CR57" s="469">
        <v>12</v>
      </c>
      <c r="CS57" s="469">
        <v>24</v>
      </c>
      <c r="CT57" s="469">
        <v>130</v>
      </c>
      <c r="CU57" s="469">
        <v>1</v>
      </c>
      <c r="CV57" s="469">
        <v>20</v>
      </c>
      <c r="CW57" s="469">
        <v>3</v>
      </c>
      <c r="CX57" s="469">
        <v>16</v>
      </c>
      <c r="CY57" s="469">
        <v>112</v>
      </c>
      <c r="CZ57" s="469">
        <v>14</v>
      </c>
      <c r="DA57" s="469">
        <v>1</v>
      </c>
      <c r="DB57" s="469">
        <v>1</v>
      </c>
      <c r="DC57" s="483">
        <v>6</v>
      </c>
      <c r="DD57" s="483">
        <v>49</v>
      </c>
      <c r="DE57" s="482" t="s">
        <v>513</v>
      </c>
      <c r="DF57" s="482">
        <v>6</v>
      </c>
      <c r="DG57" s="482">
        <v>29</v>
      </c>
      <c r="DH57" s="482">
        <v>322</v>
      </c>
      <c r="DI57" s="481">
        <v>21</v>
      </c>
      <c r="DJ57" s="481" t="s">
        <v>513</v>
      </c>
      <c r="DK57" s="481">
        <v>8</v>
      </c>
      <c r="DL57" s="481" t="s">
        <v>513</v>
      </c>
      <c r="DM57" s="481" t="s">
        <v>513</v>
      </c>
      <c r="DN57" s="481" t="s">
        <v>513</v>
      </c>
      <c r="DO57" s="481" t="s">
        <v>513</v>
      </c>
      <c r="DP57" s="469">
        <v>10</v>
      </c>
      <c r="DQ57" s="469">
        <v>41</v>
      </c>
      <c r="DR57" s="469" t="s">
        <v>513</v>
      </c>
      <c r="DS57" s="469">
        <v>2</v>
      </c>
      <c r="DT57" s="469" t="s">
        <v>513</v>
      </c>
      <c r="DU57" s="469">
        <v>1</v>
      </c>
      <c r="DV57" s="469">
        <v>4</v>
      </c>
      <c r="DW57" s="469">
        <v>3</v>
      </c>
      <c r="DX57" s="469" t="s">
        <v>513</v>
      </c>
      <c r="DY57" s="469" t="s">
        <v>513</v>
      </c>
      <c r="DZ57" s="469" t="s">
        <v>513</v>
      </c>
      <c r="EA57" s="469" t="s">
        <v>513</v>
      </c>
      <c r="EB57" s="469" t="s">
        <v>513</v>
      </c>
      <c r="EC57" s="469" t="s">
        <v>513</v>
      </c>
    </row>
    <row r="58" spans="1:133" ht="16.5" customHeight="1">
      <c r="A58" s="470" t="s">
        <v>1598</v>
      </c>
      <c r="B58" s="154">
        <v>68</v>
      </c>
      <c r="C58" s="468">
        <v>572</v>
      </c>
      <c r="D58" s="469" t="s">
        <v>513</v>
      </c>
      <c r="E58" s="469" t="s">
        <v>513</v>
      </c>
      <c r="F58" s="469" t="s">
        <v>513</v>
      </c>
      <c r="G58" s="469" t="s">
        <v>513</v>
      </c>
      <c r="H58" s="469" t="s">
        <v>513</v>
      </c>
      <c r="I58" s="469" t="s">
        <v>513</v>
      </c>
      <c r="J58" s="469">
        <v>9</v>
      </c>
      <c r="K58" s="469">
        <v>31</v>
      </c>
      <c r="L58" s="469">
        <v>4</v>
      </c>
      <c r="M58" s="469">
        <v>4</v>
      </c>
      <c r="N58" s="469">
        <v>1</v>
      </c>
      <c r="O58" s="468">
        <v>2</v>
      </c>
      <c r="P58" s="468">
        <v>9</v>
      </c>
      <c r="Q58" s="469" t="s">
        <v>513</v>
      </c>
      <c r="R58" s="469" t="s">
        <v>513</v>
      </c>
      <c r="S58" s="469">
        <v>1</v>
      </c>
      <c r="T58" s="469" t="s">
        <v>513</v>
      </c>
      <c r="U58" s="469" t="s">
        <v>513</v>
      </c>
      <c r="V58" s="469" t="s">
        <v>513</v>
      </c>
      <c r="W58" s="469" t="s">
        <v>513</v>
      </c>
      <c r="X58" s="469" t="s">
        <v>513</v>
      </c>
      <c r="Y58" s="469" t="s">
        <v>513</v>
      </c>
      <c r="Z58" s="469" t="s">
        <v>513</v>
      </c>
      <c r="AA58" s="469" t="s">
        <v>513</v>
      </c>
      <c r="AB58" s="469" t="s">
        <v>513</v>
      </c>
      <c r="AC58" s="469" t="s">
        <v>513</v>
      </c>
      <c r="AD58" s="469" t="s">
        <v>513</v>
      </c>
      <c r="AE58" s="469" t="s">
        <v>513</v>
      </c>
      <c r="AF58" s="469" t="s">
        <v>513</v>
      </c>
      <c r="AG58" s="469" t="s">
        <v>513</v>
      </c>
      <c r="AH58" s="469" t="s">
        <v>513</v>
      </c>
      <c r="AI58" s="469" t="s">
        <v>513</v>
      </c>
      <c r="AJ58" s="469" t="s">
        <v>513</v>
      </c>
      <c r="AK58" s="469" t="s">
        <v>513</v>
      </c>
      <c r="AL58" s="469" t="s">
        <v>513</v>
      </c>
      <c r="AM58" s="469" t="s">
        <v>513</v>
      </c>
      <c r="AN58" s="469">
        <v>1</v>
      </c>
      <c r="AO58" s="468">
        <v>4</v>
      </c>
      <c r="AP58" s="468">
        <v>99</v>
      </c>
      <c r="AQ58" s="469" t="s">
        <v>513</v>
      </c>
      <c r="AR58" s="469" t="s">
        <v>513</v>
      </c>
      <c r="AS58" s="469" t="s">
        <v>513</v>
      </c>
      <c r="AT58" s="469">
        <v>4</v>
      </c>
      <c r="AU58" s="469">
        <v>1</v>
      </c>
      <c r="AV58" s="469">
        <v>3</v>
      </c>
      <c r="AW58" s="469" t="s">
        <v>513</v>
      </c>
      <c r="AX58" s="469" t="s">
        <v>513</v>
      </c>
      <c r="AY58" s="469" t="s">
        <v>513</v>
      </c>
      <c r="AZ58" s="469" t="s">
        <v>513</v>
      </c>
      <c r="BA58" s="469">
        <v>1</v>
      </c>
      <c r="BB58" s="469">
        <v>2</v>
      </c>
      <c r="BC58" s="469">
        <v>4</v>
      </c>
      <c r="BD58" s="469" t="s">
        <v>513</v>
      </c>
      <c r="BE58" s="469">
        <v>1</v>
      </c>
      <c r="BF58" s="469">
        <v>1</v>
      </c>
      <c r="BG58" s="469" t="s">
        <v>513</v>
      </c>
      <c r="BH58" s="469" t="s">
        <v>513</v>
      </c>
      <c r="BI58" s="469" t="s">
        <v>513</v>
      </c>
      <c r="BJ58" s="469" t="s">
        <v>513</v>
      </c>
      <c r="BK58" s="469" t="s">
        <v>513</v>
      </c>
      <c r="BL58" s="468">
        <v>9</v>
      </c>
      <c r="BM58" s="468">
        <v>145</v>
      </c>
      <c r="BN58" s="468" t="s">
        <v>513</v>
      </c>
      <c r="BO58" s="468" t="s">
        <v>513</v>
      </c>
      <c r="BP58" s="468" t="s">
        <v>513</v>
      </c>
      <c r="BQ58" s="468" t="s">
        <v>513</v>
      </c>
      <c r="BR58" s="468" t="s">
        <v>513</v>
      </c>
      <c r="BS58" s="468">
        <v>4</v>
      </c>
      <c r="BT58" s="468" t="s">
        <v>513</v>
      </c>
      <c r="BU58" s="468" t="s">
        <v>513</v>
      </c>
      <c r="BV58" s="468">
        <v>3</v>
      </c>
      <c r="BW58" s="468">
        <v>1</v>
      </c>
      <c r="BX58" s="468">
        <v>1</v>
      </c>
      <c r="BY58" s="468" t="s">
        <v>513</v>
      </c>
      <c r="BZ58" s="468" t="s">
        <v>513</v>
      </c>
      <c r="CA58" s="468" t="s">
        <v>513</v>
      </c>
      <c r="CB58" s="469" t="s">
        <v>513</v>
      </c>
      <c r="CC58" s="469" t="s">
        <v>513</v>
      </c>
      <c r="CD58" s="469" t="s">
        <v>513</v>
      </c>
      <c r="CE58" s="469" t="s">
        <v>513</v>
      </c>
      <c r="CF58" s="469" t="s">
        <v>513</v>
      </c>
      <c r="CG58" s="469" t="s">
        <v>513</v>
      </c>
      <c r="CH58" s="468">
        <v>16</v>
      </c>
      <c r="CI58" s="468">
        <v>27</v>
      </c>
      <c r="CJ58" s="469">
        <v>1</v>
      </c>
      <c r="CK58" s="469">
        <v>15</v>
      </c>
      <c r="CL58" s="469" t="s">
        <v>513</v>
      </c>
      <c r="CM58" s="469">
        <v>4</v>
      </c>
      <c r="CN58" s="469">
        <v>47</v>
      </c>
      <c r="CO58" s="469" t="s">
        <v>513</v>
      </c>
      <c r="CP58" s="469">
        <v>3</v>
      </c>
      <c r="CQ58" s="469" t="s">
        <v>513</v>
      </c>
      <c r="CR58" s="469">
        <v>1</v>
      </c>
      <c r="CS58" s="469">
        <v>3</v>
      </c>
      <c r="CT58" s="469">
        <v>24</v>
      </c>
      <c r="CU58" s="469" t="s">
        <v>513</v>
      </c>
      <c r="CV58" s="469">
        <v>2</v>
      </c>
      <c r="CW58" s="469">
        <v>1</v>
      </c>
      <c r="CX58" s="469">
        <v>7</v>
      </c>
      <c r="CY58" s="469">
        <v>20</v>
      </c>
      <c r="CZ58" s="469">
        <v>5</v>
      </c>
      <c r="DA58" s="469" t="s">
        <v>513</v>
      </c>
      <c r="DB58" s="469">
        <v>2</v>
      </c>
      <c r="DC58" s="483">
        <v>5</v>
      </c>
      <c r="DD58" s="483">
        <v>50</v>
      </c>
      <c r="DE58" s="482">
        <v>2</v>
      </c>
      <c r="DF58" s="482">
        <v>3</v>
      </c>
      <c r="DG58" s="482">
        <v>4</v>
      </c>
      <c r="DH58" s="482">
        <v>93</v>
      </c>
      <c r="DI58" s="481">
        <v>2</v>
      </c>
      <c r="DJ58" s="481" t="s">
        <v>513</v>
      </c>
      <c r="DK58" s="481">
        <v>2</v>
      </c>
      <c r="DL58" s="481" t="s">
        <v>513</v>
      </c>
      <c r="DM58" s="481" t="s">
        <v>513</v>
      </c>
      <c r="DN58" s="481" t="s">
        <v>513</v>
      </c>
      <c r="DO58" s="481" t="s">
        <v>513</v>
      </c>
      <c r="DP58" s="469">
        <v>1</v>
      </c>
      <c r="DQ58" s="469">
        <v>13</v>
      </c>
      <c r="DR58" s="469" t="s">
        <v>513</v>
      </c>
      <c r="DS58" s="469" t="s">
        <v>513</v>
      </c>
      <c r="DT58" s="469" t="s">
        <v>513</v>
      </c>
      <c r="DU58" s="469" t="s">
        <v>513</v>
      </c>
      <c r="DV58" s="469">
        <v>1</v>
      </c>
      <c r="DW58" s="469" t="s">
        <v>513</v>
      </c>
      <c r="DX58" s="469" t="s">
        <v>513</v>
      </c>
      <c r="DY58" s="469" t="s">
        <v>513</v>
      </c>
      <c r="DZ58" s="469">
        <v>1</v>
      </c>
      <c r="EA58" s="469">
        <v>7</v>
      </c>
      <c r="EB58" s="469" t="s">
        <v>513</v>
      </c>
      <c r="EC58" s="469">
        <v>1</v>
      </c>
    </row>
    <row r="59" spans="1:133" ht="16.5" customHeight="1">
      <c r="A59" s="470" t="s">
        <v>1597</v>
      </c>
      <c r="B59" s="154">
        <v>81</v>
      </c>
      <c r="C59" s="468">
        <v>603</v>
      </c>
      <c r="D59" s="469" t="s">
        <v>513</v>
      </c>
      <c r="E59" s="469" t="s">
        <v>513</v>
      </c>
      <c r="F59" s="469" t="s">
        <v>513</v>
      </c>
      <c r="G59" s="469" t="s">
        <v>513</v>
      </c>
      <c r="H59" s="469" t="s">
        <v>513</v>
      </c>
      <c r="I59" s="469" t="s">
        <v>513</v>
      </c>
      <c r="J59" s="469">
        <v>18</v>
      </c>
      <c r="K59" s="469">
        <v>58</v>
      </c>
      <c r="L59" s="469">
        <v>4</v>
      </c>
      <c r="M59" s="469">
        <v>7</v>
      </c>
      <c r="N59" s="469">
        <v>7</v>
      </c>
      <c r="O59" s="468">
        <v>2</v>
      </c>
      <c r="P59" s="468">
        <v>13</v>
      </c>
      <c r="Q59" s="469" t="s">
        <v>513</v>
      </c>
      <c r="R59" s="469">
        <v>1</v>
      </c>
      <c r="S59" s="469" t="s">
        <v>513</v>
      </c>
      <c r="T59" s="469" t="s">
        <v>513</v>
      </c>
      <c r="U59" s="469" t="s">
        <v>513</v>
      </c>
      <c r="V59" s="469" t="s">
        <v>513</v>
      </c>
      <c r="W59" s="469" t="s">
        <v>513</v>
      </c>
      <c r="X59" s="469" t="s">
        <v>513</v>
      </c>
      <c r="Y59" s="469" t="s">
        <v>513</v>
      </c>
      <c r="Z59" s="469" t="s">
        <v>513</v>
      </c>
      <c r="AA59" s="469" t="s">
        <v>513</v>
      </c>
      <c r="AB59" s="469" t="s">
        <v>513</v>
      </c>
      <c r="AC59" s="469" t="s">
        <v>513</v>
      </c>
      <c r="AD59" s="469" t="s">
        <v>513</v>
      </c>
      <c r="AE59" s="469" t="s">
        <v>513</v>
      </c>
      <c r="AF59" s="469" t="s">
        <v>513</v>
      </c>
      <c r="AG59" s="469" t="s">
        <v>513</v>
      </c>
      <c r="AH59" s="469" t="s">
        <v>513</v>
      </c>
      <c r="AI59" s="469" t="s">
        <v>513</v>
      </c>
      <c r="AJ59" s="469" t="s">
        <v>513</v>
      </c>
      <c r="AK59" s="469" t="s">
        <v>513</v>
      </c>
      <c r="AL59" s="469" t="s">
        <v>513</v>
      </c>
      <c r="AM59" s="469" t="s">
        <v>513</v>
      </c>
      <c r="AN59" s="469">
        <v>1</v>
      </c>
      <c r="AO59" s="468">
        <v>1</v>
      </c>
      <c r="AP59" s="468">
        <v>83</v>
      </c>
      <c r="AQ59" s="469">
        <v>1</v>
      </c>
      <c r="AR59" s="469" t="s">
        <v>513</v>
      </c>
      <c r="AS59" s="469" t="s">
        <v>513</v>
      </c>
      <c r="AT59" s="469" t="s">
        <v>513</v>
      </c>
      <c r="AU59" s="469">
        <v>1</v>
      </c>
      <c r="AV59" s="469">
        <v>1</v>
      </c>
      <c r="AW59" s="469" t="s">
        <v>513</v>
      </c>
      <c r="AX59" s="469" t="s">
        <v>513</v>
      </c>
      <c r="AY59" s="469" t="s">
        <v>513</v>
      </c>
      <c r="AZ59" s="469" t="s">
        <v>513</v>
      </c>
      <c r="BA59" s="469">
        <v>1</v>
      </c>
      <c r="BB59" s="469">
        <v>1</v>
      </c>
      <c r="BC59" s="469">
        <v>139</v>
      </c>
      <c r="BD59" s="469" t="s">
        <v>513</v>
      </c>
      <c r="BE59" s="469">
        <v>1</v>
      </c>
      <c r="BF59" s="469" t="s">
        <v>513</v>
      </c>
      <c r="BG59" s="469" t="s">
        <v>513</v>
      </c>
      <c r="BH59" s="469" t="s">
        <v>513</v>
      </c>
      <c r="BI59" s="469" t="s">
        <v>513</v>
      </c>
      <c r="BJ59" s="469" t="s">
        <v>513</v>
      </c>
      <c r="BK59" s="469" t="s">
        <v>513</v>
      </c>
      <c r="BL59" s="468">
        <v>17</v>
      </c>
      <c r="BM59" s="468">
        <v>118</v>
      </c>
      <c r="BN59" s="468" t="s">
        <v>513</v>
      </c>
      <c r="BO59" s="468" t="s">
        <v>513</v>
      </c>
      <c r="BP59" s="468" t="s">
        <v>513</v>
      </c>
      <c r="BQ59" s="468" t="s">
        <v>513</v>
      </c>
      <c r="BR59" s="468">
        <v>4</v>
      </c>
      <c r="BS59" s="468">
        <v>1</v>
      </c>
      <c r="BT59" s="468" t="s">
        <v>513</v>
      </c>
      <c r="BU59" s="468" t="s">
        <v>513</v>
      </c>
      <c r="BV59" s="468">
        <v>6</v>
      </c>
      <c r="BW59" s="468" t="s">
        <v>513</v>
      </c>
      <c r="BX59" s="468">
        <v>6</v>
      </c>
      <c r="BY59" s="468" t="s">
        <v>513</v>
      </c>
      <c r="BZ59" s="468">
        <v>1</v>
      </c>
      <c r="CA59" s="468">
        <v>3</v>
      </c>
      <c r="CB59" s="469" t="s">
        <v>513</v>
      </c>
      <c r="CC59" s="469" t="s">
        <v>513</v>
      </c>
      <c r="CD59" s="469" t="s">
        <v>513</v>
      </c>
      <c r="CE59" s="469" t="s">
        <v>513</v>
      </c>
      <c r="CF59" s="469" t="s">
        <v>513</v>
      </c>
      <c r="CG59" s="469">
        <v>1</v>
      </c>
      <c r="CH59" s="468">
        <v>10</v>
      </c>
      <c r="CI59" s="468">
        <v>31</v>
      </c>
      <c r="CJ59" s="469">
        <v>2</v>
      </c>
      <c r="CK59" s="469">
        <v>8</v>
      </c>
      <c r="CL59" s="469" t="s">
        <v>513</v>
      </c>
      <c r="CM59" s="469">
        <v>8</v>
      </c>
      <c r="CN59" s="469">
        <v>25</v>
      </c>
      <c r="CO59" s="469" t="s">
        <v>513</v>
      </c>
      <c r="CP59" s="469">
        <v>2</v>
      </c>
      <c r="CQ59" s="469">
        <v>1</v>
      </c>
      <c r="CR59" s="469">
        <v>5</v>
      </c>
      <c r="CS59" s="469">
        <v>3</v>
      </c>
      <c r="CT59" s="469">
        <v>12</v>
      </c>
      <c r="CU59" s="469" t="s">
        <v>513</v>
      </c>
      <c r="CV59" s="469">
        <v>2</v>
      </c>
      <c r="CW59" s="469">
        <v>1</v>
      </c>
      <c r="CX59" s="469">
        <v>8</v>
      </c>
      <c r="CY59" s="469">
        <v>14</v>
      </c>
      <c r="CZ59" s="469">
        <v>4</v>
      </c>
      <c r="DA59" s="469">
        <v>4</v>
      </c>
      <c r="DB59" s="469" t="s">
        <v>513</v>
      </c>
      <c r="DC59" s="483">
        <v>6</v>
      </c>
      <c r="DD59" s="483">
        <v>66</v>
      </c>
      <c r="DE59" s="482">
        <v>1</v>
      </c>
      <c r="DF59" s="482">
        <v>5</v>
      </c>
      <c r="DG59" s="482">
        <v>1</v>
      </c>
      <c r="DH59" s="482">
        <v>23</v>
      </c>
      <c r="DI59" s="481" t="s">
        <v>513</v>
      </c>
      <c r="DJ59" s="481" t="s">
        <v>513</v>
      </c>
      <c r="DK59" s="481">
        <v>1</v>
      </c>
      <c r="DL59" s="481" t="s">
        <v>513</v>
      </c>
      <c r="DM59" s="481" t="s">
        <v>513</v>
      </c>
      <c r="DN59" s="481" t="s">
        <v>513</v>
      </c>
      <c r="DO59" s="481" t="s">
        <v>513</v>
      </c>
      <c r="DP59" s="469">
        <v>4</v>
      </c>
      <c r="DQ59" s="469">
        <v>17</v>
      </c>
      <c r="DR59" s="469" t="s">
        <v>513</v>
      </c>
      <c r="DS59" s="469">
        <v>1</v>
      </c>
      <c r="DT59" s="469" t="s">
        <v>513</v>
      </c>
      <c r="DU59" s="469" t="s">
        <v>513</v>
      </c>
      <c r="DV59" s="469">
        <v>2</v>
      </c>
      <c r="DW59" s="469" t="s">
        <v>513</v>
      </c>
      <c r="DX59" s="469">
        <v>1</v>
      </c>
      <c r="DY59" s="469" t="s">
        <v>513</v>
      </c>
      <c r="DZ59" s="469" t="s">
        <v>513</v>
      </c>
      <c r="EA59" s="469" t="s">
        <v>513</v>
      </c>
      <c r="EB59" s="469" t="s">
        <v>513</v>
      </c>
      <c r="EC59" s="469" t="s">
        <v>513</v>
      </c>
    </row>
    <row r="60" spans="1:133" ht="16.5" customHeight="1">
      <c r="A60" s="470" t="s">
        <v>1596</v>
      </c>
      <c r="B60" s="154">
        <v>129</v>
      </c>
      <c r="C60" s="468">
        <v>759</v>
      </c>
      <c r="D60" s="469" t="s">
        <v>513</v>
      </c>
      <c r="E60" s="469" t="s">
        <v>513</v>
      </c>
      <c r="F60" s="469" t="s">
        <v>513</v>
      </c>
      <c r="G60" s="469" t="s">
        <v>513</v>
      </c>
      <c r="H60" s="469" t="s">
        <v>513</v>
      </c>
      <c r="I60" s="469" t="s">
        <v>513</v>
      </c>
      <c r="J60" s="469">
        <v>12</v>
      </c>
      <c r="K60" s="469">
        <v>118</v>
      </c>
      <c r="L60" s="469">
        <v>6</v>
      </c>
      <c r="M60" s="469">
        <v>5</v>
      </c>
      <c r="N60" s="469">
        <v>1</v>
      </c>
      <c r="O60" s="468">
        <v>5</v>
      </c>
      <c r="P60" s="468">
        <v>21</v>
      </c>
      <c r="Q60" s="469">
        <v>1</v>
      </c>
      <c r="R60" s="469">
        <v>1</v>
      </c>
      <c r="S60" s="469" t="s">
        <v>513</v>
      </c>
      <c r="T60" s="469" t="s">
        <v>513</v>
      </c>
      <c r="U60" s="469" t="s">
        <v>513</v>
      </c>
      <c r="V60" s="469" t="s">
        <v>513</v>
      </c>
      <c r="W60" s="469">
        <v>1</v>
      </c>
      <c r="X60" s="469" t="s">
        <v>513</v>
      </c>
      <c r="Y60" s="469" t="s">
        <v>513</v>
      </c>
      <c r="Z60" s="469" t="s">
        <v>513</v>
      </c>
      <c r="AA60" s="469" t="s">
        <v>513</v>
      </c>
      <c r="AB60" s="469" t="s">
        <v>513</v>
      </c>
      <c r="AC60" s="469" t="s">
        <v>513</v>
      </c>
      <c r="AD60" s="469" t="s">
        <v>513</v>
      </c>
      <c r="AE60" s="469" t="s">
        <v>513</v>
      </c>
      <c r="AF60" s="469">
        <v>1</v>
      </c>
      <c r="AG60" s="469" t="s">
        <v>513</v>
      </c>
      <c r="AH60" s="469" t="s">
        <v>513</v>
      </c>
      <c r="AI60" s="469" t="s">
        <v>513</v>
      </c>
      <c r="AJ60" s="469" t="s">
        <v>513</v>
      </c>
      <c r="AK60" s="469">
        <v>1</v>
      </c>
      <c r="AL60" s="469" t="s">
        <v>513</v>
      </c>
      <c r="AM60" s="469" t="s">
        <v>513</v>
      </c>
      <c r="AN60" s="469" t="s">
        <v>513</v>
      </c>
      <c r="AO60" s="468" t="s">
        <v>513</v>
      </c>
      <c r="AP60" s="468" t="s">
        <v>513</v>
      </c>
      <c r="AQ60" s="469" t="s">
        <v>513</v>
      </c>
      <c r="AR60" s="469" t="s">
        <v>513</v>
      </c>
      <c r="AS60" s="469" t="s">
        <v>513</v>
      </c>
      <c r="AT60" s="469" t="s">
        <v>513</v>
      </c>
      <c r="AU60" s="469">
        <v>3</v>
      </c>
      <c r="AV60" s="469">
        <v>5</v>
      </c>
      <c r="AW60" s="469" t="s">
        <v>513</v>
      </c>
      <c r="AX60" s="469" t="s">
        <v>513</v>
      </c>
      <c r="AY60" s="469">
        <v>3</v>
      </c>
      <c r="AZ60" s="469" t="s">
        <v>513</v>
      </c>
      <c r="BA60" s="469" t="s">
        <v>513</v>
      </c>
      <c r="BB60" s="469">
        <v>1</v>
      </c>
      <c r="BC60" s="469">
        <v>1</v>
      </c>
      <c r="BD60" s="469" t="s">
        <v>513</v>
      </c>
      <c r="BE60" s="469">
        <v>1</v>
      </c>
      <c r="BF60" s="469" t="s">
        <v>513</v>
      </c>
      <c r="BG60" s="469" t="s">
        <v>513</v>
      </c>
      <c r="BH60" s="469" t="s">
        <v>513</v>
      </c>
      <c r="BI60" s="469" t="s">
        <v>513</v>
      </c>
      <c r="BJ60" s="469" t="s">
        <v>513</v>
      </c>
      <c r="BK60" s="469" t="s">
        <v>513</v>
      </c>
      <c r="BL60" s="468">
        <v>35</v>
      </c>
      <c r="BM60" s="468">
        <v>209</v>
      </c>
      <c r="BN60" s="468" t="s">
        <v>513</v>
      </c>
      <c r="BO60" s="468">
        <v>1</v>
      </c>
      <c r="BP60" s="468">
        <v>1</v>
      </c>
      <c r="BQ60" s="468">
        <v>4</v>
      </c>
      <c r="BR60" s="468">
        <v>1</v>
      </c>
      <c r="BS60" s="468" t="s">
        <v>513</v>
      </c>
      <c r="BT60" s="468" t="s">
        <v>513</v>
      </c>
      <c r="BU60" s="468">
        <v>8</v>
      </c>
      <c r="BV60" s="468">
        <v>12</v>
      </c>
      <c r="BW60" s="468">
        <v>1</v>
      </c>
      <c r="BX60" s="468">
        <v>7</v>
      </c>
      <c r="BY60" s="468" t="s">
        <v>513</v>
      </c>
      <c r="BZ60" s="468">
        <v>2</v>
      </c>
      <c r="CA60" s="468">
        <v>21</v>
      </c>
      <c r="CB60" s="469">
        <v>1</v>
      </c>
      <c r="CC60" s="469">
        <v>1</v>
      </c>
      <c r="CD60" s="469" t="s">
        <v>513</v>
      </c>
      <c r="CE60" s="469" t="s">
        <v>513</v>
      </c>
      <c r="CF60" s="469" t="s">
        <v>513</v>
      </c>
      <c r="CG60" s="469" t="s">
        <v>513</v>
      </c>
      <c r="CH60" s="468">
        <v>8</v>
      </c>
      <c r="CI60" s="468">
        <v>20</v>
      </c>
      <c r="CJ60" s="469">
        <v>1</v>
      </c>
      <c r="CK60" s="469">
        <v>7</v>
      </c>
      <c r="CL60" s="469" t="s">
        <v>513</v>
      </c>
      <c r="CM60" s="469">
        <v>10</v>
      </c>
      <c r="CN60" s="469">
        <v>21</v>
      </c>
      <c r="CO60" s="469" t="s">
        <v>513</v>
      </c>
      <c r="CP60" s="469">
        <v>8</v>
      </c>
      <c r="CQ60" s="469" t="s">
        <v>513</v>
      </c>
      <c r="CR60" s="469">
        <v>2</v>
      </c>
      <c r="CS60" s="469">
        <v>17</v>
      </c>
      <c r="CT60" s="469">
        <v>89</v>
      </c>
      <c r="CU60" s="469" t="s">
        <v>513</v>
      </c>
      <c r="CV60" s="469">
        <v>17</v>
      </c>
      <c r="CW60" s="469" t="s">
        <v>513</v>
      </c>
      <c r="CX60" s="469">
        <v>15</v>
      </c>
      <c r="CY60" s="469">
        <v>103</v>
      </c>
      <c r="CZ60" s="469">
        <v>8</v>
      </c>
      <c r="DA60" s="469">
        <v>3</v>
      </c>
      <c r="DB60" s="469">
        <v>4</v>
      </c>
      <c r="DC60" s="483">
        <v>6</v>
      </c>
      <c r="DD60" s="483">
        <v>63</v>
      </c>
      <c r="DE60" s="482">
        <v>1</v>
      </c>
      <c r="DF60" s="482">
        <v>5</v>
      </c>
      <c r="DG60" s="482">
        <v>10</v>
      </c>
      <c r="DH60" s="482">
        <v>33</v>
      </c>
      <c r="DI60" s="481">
        <v>7</v>
      </c>
      <c r="DJ60" s="481">
        <v>1</v>
      </c>
      <c r="DK60" s="481">
        <v>2</v>
      </c>
      <c r="DL60" s="481" t="s">
        <v>513</v>
      </c>
      <c r="DM60" s="481" t="s">
        <v>513</v>
      </c>
      <c r="DN60" s="481" t="s">
        <v>513</v>
      </c>
      <c r="DO60" s="481" t="s">
        <v>513</v>
      </c>
      <c r="DP60" s="469">
        <v>5</v>
      </c>
      <c r="DQ60" s="469">
        <v>55</v>
      </c>
      <c r="DR60" s="469" t="s">
        <v>513</v>
      </c>
      <c r="DS60" s="469" t="s">
        <v>513</v>
      </c>
      <c r="DT60" s="469">
        <v>1</v>
      </c>
      <c r="DU60" s="469">
        <v>1</v>
      </c>
      <c r="DV60" s="469">
        <v>1</v>
      </c>
      <c r="DW60" s="469" t="s">
        <v>513</v>
      </c>
      <c r="DX60" s="469">
        <v>2</v>
      </c>
      <c r="DY60" s="469" t="s">
        <v>513</v>
      </c>
      <c r="DZ60" s="469" t="s">
        <v>513</v>
      </c>
      <c r="EA60" s="469" t="s">
        <v>513</v>
      </c>
      <c r="EB60" s="469" t="s">
        <v>513</v>
      </c>
      <c r="EC60" s="469" t="s">
        <v>513</v>
      </c>
    </row>
    <row r="61" spans="1:134" s="479" customFormat="1" ht="16.5" customHeight="1">
      <c r="A61" s="478" t="s">
        <v>1595</v>
      </c>
      <c r="B61" s="475">
        <v>544</v>
      </c>
      <c r="C61" s="471">
        <v>2852</v>
      </c>
      <c r="D61" s="472" t="s">
        <v>513</v>
      </c>
      <c r="E61" s="472" t="s">
        <v>513</v>
      </c>
      <c r="F61" s="472" t="s">
        <v>513</v>
      </c>
      <c r="G61" s="472" t="s">
        <v>513</v>
      </c>
      <c r="H61" s="472" t="s">
        <v>513</v>
      </c>
      <c r="I61" s="472" t="s">
        <v>513</v>
      </c>
      <c r="J61" s="472">
        <v>38</v>
      </c>
      <c r="K61" s="472">
        <v>253</v>
      </c>
      <c r="L61" s="472">
        <v>9</v>
      </c>
      <c r="M61" s="472">
        <v>16</v>
      </c>
      <c r="N61" s="472">
        <v>13</v>
      </c>
      <c r="O61" s="471">
        <v>18</v>
      </c>
      <c r="P61" s="471">
        <v>144</v>
      </c>
      <c r="Q61" s="472">
        <v>3</v>
      </c>
      <c r="R61" s="472" t="s">
        <v>513</v>
      </c>
      <c r="S61" s="472">
        <v>2</v>
      </c>
      <c r="T61" s="472" t="s">
        <v>513</v>
      </c>
      <c r="U61" s="472">
        <v>2</v>
      </c>
      <c r="V61" s="472" t="s">
        <v>513</v>
      </c>
      <c r="W61" s="472">
        <v>5</v>
      </c>
      <c r="X61" s="472" t="s">
        <v>513</v>
      </c>
      <c r="Y61" s="472" t="s">
        <v>513</v>
      </c>
      <c r="Z61" s="472" t="s">
        <v>513</v>
      </c>
      <c r="AA61" s="472" t="s">
        <v>513</v>
      </c>
      <c r="AB61" s="472" t="s">
        <v>513</v>
      </c>
      <c r="AC61" s="472" t="s">
        <v>513</v>
      </c>
      <c r="AD61" s="472" t="s">
        <v>513</v>
      </c>
      <c r="AE61" s="472" t="s">
        <v>513</v>
      </c>
      <c r="AF61" s="472" t="s">
        <v>513</v>
      </c>
      <c r="AG61" s="472">
        <v>1</v>
      </c>
      <c r="AH61" s="472">
        <v>2</v>
      </c>
      <c r="AI61" s="472">
        <v>1</v>
      </c>
      <c r="AJ61" s="472" t="s">
        <v>513</v>
      </c>
      <c r="AK61" s="472" t="s">
        <v>513</v>
      </c>
      <c r="AL61" s="472" t="s">
        <v>513</v>
      </c>
      <c r="AM61" s="472">
        <v>1</v>
      </c>
      <c r="AN61" s="472">
        <v>1</v>
      </c>
      <c r="AO61" s="471" t="s">
        <v>513</v>
      </c>
      <c r="AP61" s="471" t="s">
        <v>513</v>
      </c>
      <c r="AQ61" s="472" t="s">
        <v>513</v>
      </c>
      <c r="AR61" s="472" t="s">
        <v>513</v>
      </c>
      <c r="AS61" s="472" t="s">
        <v>513</v>
      </c>
      <c r="AT61" s="472" t="s">
        <v>513</v>
      </c>
      <c r="AU61" s="472">
        <v>6</v>
      </c>
      <c r="AV61" s="472">
        <v>22</v>
      </c>
      <c r="AW61" s="472" t="s">
        <v>513</v>
      </c>
      <c r="AX61" s="472" t="s">
        <v>513</v>
      </c>
      <c r="AY61" s="472">
        <v>3</v>
      </c>
      <c r="AZ61" s="472">
        <v>1</v>
      </c>
      <c r="BA61" s="472">
        <v>2</v>
      </c>
      <c r="BB61" s="472">
        <v>8</v>
      </c>
      <c r="BC61" s="472">
        <v>108</v>
      </c>
      <c r="BD61" s="472">
        <v>1</v>
      </c>
      <c r="BE61" s="472">
        <v>6</v>
      </c>
      <c r="BF61" s="472">
        <v>1</v>
      </c>
      <c r="BG61" s="472" t="s">
        <v>513</v>
      </c>
      <c r="BH61" s="472" t="s">
        <v>513</v>
      </c>
      <c r="BI61" s="472" t="s">
        <v>513</v>
      </c>
      <c r="BJ61" s="472" t="s">
        <v>513</v>
      </c>
      <c r="BK61" s="472" t="s">
        <v>513</v>
      </c>
      <c r="BL61" s="471">
        <v>117</v>
      </c>
      <c r="BM61" s="471">
        <v>600</v>
      </c>
      <c r="BN61" s="472" t="s">
        <v>513</v>
      </c>
      <c r="BO61" s="472">
        <v>2</v>
      </c>
      <c r="BP61" s="472">
        <v>3</v>
      </c>
      <c r="BQ61" s="472">
        <v>2</v>
      </c>
      <c r="BR61" s="472">
        <v>4</v>
      </c>
      <c r="BS61" s="472">
        <v>7</v>
      </c>
      <c r="BT61" s="472">
        <v>1</v>
      </c>
      <c r="BU61" s="472">
        <v>10</v>
      </c>
      <c r="BV61" s="472">
        <v>37</v>
      </c>
      <c r="BW61" s="472">
        <v>6</v>
      </c>
      <c r="BX61" s="472">
        <v>42</v>
      </c>
      <c r="BY61" s="471">
        <v>3</v>
      </c>
      <c r="BZ61" s="471">
        <v>3</v>
      </c>
      <c r="CA61" s="471">
        <v>60</v>
      </c>
      <c r="CB61" s="472">
        <v>1</v>
      </c>
      <c r="CC61" s="472">
        <v>2</v>
      </c>
      <c r="CD61" s="472" t="s">
        <v>513</v>
      </c>
      <c r="CE61" s="472" t="s">
        <v>513</v>
      </c>
      <c r="CF61" s="472" t="s">
        <v>513</v>
      </c>
      <c r="CG61" s="472" t="s">
        <v>513</v>
      </c>
      <c r="CH61" s="471">
        <v>65</v>
      </c>
      <c r="CI61" s="471">
        <v>151</v>
      </c>
      <c r="CJ61" s="472">
        <v>14</v>
      </c>
      <c r="CK61" s="472">
        <v>49</v>
      </c>
      <c r="CL61" s="472">
        <v>2</v>
      </c>
      <c r="CM61" s="472">
        <v>31</v>
      </c>
      <c r="CN61" s="472">
        <v>118</v>
      </c>
      <c r="CO61" s="472">
        <v>1</v>
      </c>
      <c r="CP61" s="472">
        <v>17</v>
      </c>
      <c r="CQ61" s="472">
        <v>1</v>
      </c>
      <c r="CR61" s="472">
        <v>12</v>
      </c>
      <c r="CS61" s="472">
        <v>112</v>
      </c>
      <c r="CT61" s="472">
        <v>424</v>
      </c>
      <c r="CU61" s="472">
        <v>1</v>
      </c>
      <c r="CV61" s="472">
        <v>108</v>
      </c>
      <c r="CW61" s="472">
        <v>3</v>
      </c>
      <c r="CX61" s="472">
        <v>62</v>
      </c>
      <c r="CY61" s="472">
        <v>189</v>
      </c>
      <c r="CZ61" s="472">
        <v>50</v>
      </c>
      <c r="DA61" s="471">
        <v>8</v>
      </c>
      <c r="DB61" s="471">
        <v>4</v>
      </c>
      <c r="DC61" s="471">
        <v>16</v>
      </c>
      <c r="DD61" s="471">
        <v>94</v>
      </c>
      <c r="DE61" s="472">
        <v>3</v>
      </c>
      <c r="DF61" s="472">
        <v>13</v>
      </c>
      <c r="DG61" s="472">
        <v>42</v>
      </c>
      <c r="DH61" s="472">
        <v>478</v>
      </c>
      <c r="DI61" s="472">
        <v>30</v>
      </c>
      <c r="DJ61" s="472" t="s">
        <v>513</v>
      </c>
      <c r="DK61" s="472">
        <v>12</v>
      </c>
      <c r="DL61" s="472">
        <v>1</v>
      </c>
      <c r="DM61" s="472">
        <v>13</v>
      </c>
      <c r="DN61" s="472">
        <v>1</v>
      </c>
      <c r="DO61" s="472" t="s">
        <v>513</v>
      </c>
      <c r="DP61" s="472">
        <v>24</v>
      </c>
      <c r="DQ61" s="472">
        <v>192</v>
      </c>
      <c r="DR61" s="472">
        <v>1</v>
      </c>
      <c r="DS61" s="472">
        <v>1</v>
      </c>
      <c r="DT61" s="472">
        <v>1</v>
      </c>
      <c r="DU61" s="472">
        <v>1</v>
      </c>
      <c r="DV61" s="472">
        <v>9</v>
      </c>
      <c r="DW61" s="472">
        <v>1</v>
      </c>
      <c r="DX61" s="472">
        <v>10</v>
      </c>
      <c r="DY61" s="472" t="s">
        <v>513</v>
      </c>
      <c r="DZ61" s="472">
        <v>1</v>
      </c>
      <c r="EA61" s="472">
        <v>6</v>
      </c>
      <c r="EB61" s="472" t="s">
        <v>513</v>
      </c>
      <c r="EC61" s="471">
        <v>1</v>
      </c>
      <c r="ED61" s="480"/>
    </row>
    <row r="62" spans="1:134" ht="16.5" customHeight="1">
      <c r="A62" s="470" t="s">
        <v>1594</v>
      </c>
      <c r="B62" s="154">
        <v>190</v>
      </c>
      <c r="C62" s="468">
        <v>1012</v>
      </c>
      <c r="D62" s="469" t="s">
        <v>513</v>
      </c>
      <c r="E62" s="469" t="s">
        <v>513</v>
      </c>
      <c r="F62" s="469" t="s">
        <v>513</v>
      </c>
      <c r="G62" s="469" t="s">
        <v>513</v>
      </c>
      <c r="H62" s="469" t="s">
        <v>513</v>
      </c>
      <c r="I62" s="469" t="s">
        <v>513</v>
      </c>
      <c r="J62" s="469">
        <v>14</v>
      </c>
      <c r="K62" s="469">
        <v>116</v>
      </c>
      <c r="L62" s="469">
        <v>2</v>
      </c>
      <c r="M62" s="469">
        <v>8</v>
      </c>
      <c r="N62" s="469">
        <v>4</v>
      </c>
      <c r="O62" s="468">
        <v>5</v>
      </c>
      <c r="P62" s="468">
        <v>20</v>
      </c>
      <c r="Q62" s="469">
        <v>2</v>
      </c>
      <c r="R62" s="469" t="s">
        <v>513</v>
      </c>
      <c r="S62" s="469" t="s">
        <v>513</v>
      </c>
      <c r="T62" s="469" t="s">
        <v>513</v>
      </c>
      <c r="U62" s="469">
        <v>1</v>
      </c>
      <c r="V62" s="469" t="s">
        <v>513</v>
      </c>
      <c r="W62" s="469" t="s">
        <v>513</v>
      </c>
      <c r="X62" s="469" t="s">
        <v>513</v>
      </c>
      <c r="Y62" s="469" t="s">
        <v>513</v>
      </c>
      <c r="Z62" s="469" t="s">
        <v>513</v>
      </c>
      <c r="AA62" s="469" t="s">
        <v>513</v>
      </c>
      <c r="AB62" s="469" t="s">
        <v>513</v>
      </c>
      <c r="AC62" s="469" t="s">
        <v>513</v>
      </c>
      <c r="AD62" s="469" t="s">
        <v>513</v>
      </c>
      <c r="AE62" s="469" t="s">
        <v>513</v>
      </c>
      <c r="AF62" s="469" t="s">
        <v>513</v>
      </c>
      <c r="AG62" s="469" t="s">
        <v>513</v>
      </c>
      <c r="AH62" s="469">
        <v>1</v>
      </c>
      <c r="AI62" s="469" t="s">
        <v>513</v>
      </c>
      <c r="AJ62" s="469" t="s">
        <v>513</v>
      </c>
      <c r="AK62" s="469" t="s">
        <v>513</v>
      </c>
      <c r="AL62" s="469" t="s">
        <v>513</v>
      </c>
      <c r="AM62" s="469" t="s">
        <v>513</v>
      </c>
      <c r="AN62" s="469">
        <v>1</v>
      </c>
      <c r="AO62" s="468" t="s">
        <v>513</v>
      </c>
      <c r="AP62" s="468" t="s">
        <v>513</v>
      </c>
      <c r="AQ62" s="469" t="s">
        <v>513</v>
      </c>
      <c r="AR62" s="469" t="s">
        <v>513</v>
      </c>
      <c r="AS62" s="469" t="s">
        <v>513</v>
      </c>
      <c r="AT62" s="469" t="s">
        <v>513</v>
      </c>
      <c r="AU62" s="469">
        <v>2</v>
      </c>
      <c r="AV62" s="469">
        <v>16</v>
      </c>
      <c r="AW62" s="469" t="s">
        <v>513</v>
      </c>
      <c r="AX62" s="469" t="s">
        <v>513</v>
      </c>
      <c r="AY62" s="469" t="s">
        <v>513</v>
      </c>
      <c r="AZ62" s="469" t="s">
        <v>513</v>
      </c>
      <c r="BA62" s="469">
        <v>2</v>
      </c>
      <c r="BB62" s="469">
        <v>2</v>
      </c>
      <c r="BC62" s="469">
        <v>100</v>
      </c>
      <c r="BD62" s="469">
        <v>1</v>
      </c>
      <c r="BE62" s="469" t="s">
        <v>513</v>
      </c>
      <c r="BF62" s="469">
        <v>1</v>
      </c>
      <c r="BG62" s="469" t="s">
        <v>513</v>
      </c>
      <c r="BH62" s="469" t="s">
        <v>513</v>
      </c>
      <c r="BI62" s="469" t="s">
        <v>513</v>
      </c>
      <c r="BJ62" s="469" t="s">
        <v>513</v>
      </c>
      <c r="BK62" s="469" t="s">
        <v>513</v>
      </c>
      <c r="BL62" s="468">
        <v>45</v>
      </c>
      <c r="BM62" s="468">
        <v>272</v>
      </c>
      <c r="BN62" s="469" t="s">
        <v>513</v>
      </c>
      <c r="BO62" s="469">
        <v>1</v>
      </c>
      <c r="BP62" s="469">
        <v>1</v>
      </c>
      <c r="BQ62" s="469">
        <v>1</v>
      </c>
      <c r="BR62" s="469" t="s">
        <v>513</v>
      </c>
      <c r="BS62" s="469">
        <v>3</v>
      </c>
      <c r="BT62" s="469">
        <v>1</v>
      </c>
      <c r="BU62" s="469">
        <v>2</v>
      </c>
      <c r="BV62" s="469">
        <v>18</v>
      </c>
      <c r="BW62" s="469">
        <v>2</v>
      </c>
      <c r="BX62" s="469">
        <v>14</v>
      </c>
      <c r="BY62" s="468">
        <v>2</v>
      </c>
      <c r="BZ62" s="468">
        <v>1</v>
      </c>
      <c r="CA62" s="468">
        <v>13</v>
      </c>
      <c r="CB62" s="469" t="s">
        <v>513</v>
      </c>
      <c r="CC62" s="469">
        <v>1</v>
      </c>
      <c r="CD62" s="469" t="s">
        <v>513</v>
      </c>
      <c r="CE62" s="469" t="s">
        <v>513</v>
      </c>
      <c r="CF62" s="469" t="s">
        <v>513</v>
      </c>
      <c r="CG62" s="469" t="s">
        <v>513</v>
      </c>
      <c r="CH62" s="468">
        <v>19</v>
      </c>
      <c r="CI62" s="468">
        <v>36</v>
      </c>
      <c r="CJ62" s="469">
        <v>3</v>
      </c>
      <c r="CK62" s="469">
        <v>16</v>
      </c>
      <c r="CL62" s="469" t="s">
        <v>513</v>
      </c>
      <c r="CM62" s="469">
        <v>4</v>
      </c>
      <c r="CN62" s="469">
        <v>10</v>
      </c>
      <c r="CO62" s="469" t="s">
        <v>513</v>
      </c>
      <c r="CP62" s="469">
        <v>2</v>
      </c>
      <c r="CQ62" s="469" t="s">
        <v>513</v>
      </c>
      <c r="CR62" s="469">
        <v>2</v>
      </c>
      <c r="CS62" s="469">
        <v>48</v>
      </c>
      <c r="CT62" s="469">
        <v>160</v>
      </c>
      <c r="CU62" s="469" t="s">
        <v>513</v>
      </c>
      <c r="CV62" s="469">
        <v>48</v>
      </c>
      <c r="CW62" s="469" t="s">
        <v>513</v>
      </c>
      <c r="CX62" s="469">
        <v>24</v>
      </c>
      <c r="CY62" s="469">
        <v>59</v>
      </c>
      <c r="CZ62" s="469">
        <v>21</v>
      </c>
      <c r="DA62" s="468">
        <v>2</v>
      </c>
      <c r="DB62" s="468">
        <v>1</v>
      </c>
      <c r="DC62" s="468">
        <v>4</v>
      </c>
      <c r="DD62" s="468">
        <v>29</v>
      </c>
      <c r="DE62" s="469" t="s">
        <v>513</v>
      </c>
      <c r="DF62" s="469">
        <v>4</v>
      </c>
      <c r="DG62" s="469">
        <v>17</v>
      </c>
      <c r="DH62" s="469">
        <v>141</v>
      </c>
      <c r="DI62" s="469">
        <v>14</v>
      </c>
      <c r="DJ62" s="469" t="s">
        <v>513</v>
      </c>
      <c r="DK62" s="469">
        <v>3</v>
      </c>
      <c r="DL62" s="469" t="s">
        <v>513</v>
      </c>
      <c r="DM62" s="469" t="s">
        <v>513</v>
      </c>
      <c r="DN62" s="469" t="s">
        <v>513</v>
      </c>
      <c r="DO62" s="469" t="s">
        <v>513</v>
      </c>
      <c r="DP62" s="469">
        <v>5</v>
      </c>
      <c r="DQ62" s="469">
        <v>40</v>
      </c>
      <c r="DR62" s="469" t="s">
        <v>513</v>
      </c>
      <c r="DS62" s="469" t="s">
        <v>513</v>
      </c>
      <c r="DT62" s="469" t="s">
        <v>513</v>
      </c>
      <c r="DU62" s="469">
        <v>1</v>
      </c>
      <c r="DV62" s="469">
        <v>2</v>
      </c>
      <c r="DW62" s="469" t="s">
        <v>513</v>
      </c>
      <c r="DX62" s="469">
        <v>2</v>
      </c>
      <c r="DY62" s="469" t="s">
        <v>513</v>
      </c>
      <c r="DZ62" s="469" t="s">
        <v>513</v>
      </c>
      <c r="EA62" s="469" t="s">
        <v>513</v>
      </c>
      <c r="EB62" s="469" t="s">
        <v>513</v>
      </c>
      <c r="EC62" s="468" t="s">
        <v>513</v>
      </c>
      <c r="ED62" s="72"/>
    </row>
    <row r="63" spans="1:134" ht="16.5" customHeight="1">
      <c r="A63" s="470" t="s">
        <v>1593</v>
      </c>
      <c r="B63" s="154">
        <v>142</v>
      </c>
      <c r="C63" s="468">
        <v>851</v>
      </c>
      <c r="D63" s="469" t="s">
        <v>513</v>
      </c>
      <c r="E63" s="469" t="s">
        <v>513</v>
      </c>
      <c r="F63" s="469" t="s">
        <v>513</v>
      </c>
      <c r="G63" s="469" t="s">
        <v>513</v>
      </c>
      <c r="H63" s="469" t="s">
        <v>513</v>
      </c>
      <c r="I63" s="469" t="s">
        <v>513</v>
      </c>
      <c r="J63" s="469">
        <v>12</v>
      </c>
      <c r="K63" s="469">
        <v>80</v>
      </c>
      <c r="L63" s="469">
        <v>3</v>
      </c>
      <c r="M63" s="469">
        <v>4</v>
      </c>
      <c r="N63" s="469">
        <v>5</v>
      </c>
      <c r="O63" s="468">
        <v>10</v>
      </c>
      <c r="P63" s="468">
        <v>115</v>
      </c>
      <c r="Q63" s="469">
        <v>1</v>
      </c>
      <c r="R63" s="469" t="s">
        <v>513</v>
      </c>
      <c r="S63" s="469">
        <v>2</v>
      </c>
      <c r="T63" s="469" t="s">
        <v>513</v>
      </c>
      <c r="U63" s="469">
        <v>1</v>
      </c>
      <c r="V63" s="469" t="s">
        <v>513</v>
      </c>
      <c r="W63" s="469">
        <v>4</v>
      </c>
      <c r="X63" s="469" t="s">
        <v>513</v>
      </c>
      <c r="Y63" s="469" t="s">
        <v>513</v>
      </c>
      <c r="Z63" s="469" t="s">
        <v>513</v>
      </c>
      <c r="AA63" s="469" t="s">
        <v>513</v>
      </c>
      <c r="AB63" s="469" t="s">
        <v>513</v>
      </c>
      <c r="AC63" s="469" t="s">
        <v>513</v>
      </c>
      <c r="AD63" s="469" t="s">
        <v>513</v>
      </c>
      <c r="AE63" s="469" t="s">
        <v>513</v>
      </c>
      <c r="AF63" s="469" t="s">
        <v>513</v>
      </c>
      <c r="AG63" s="469">
        <v>1</v>
      </c>
      <c r="AH63" s="469" t="s">
        <v>513</v>
      </c>
      <c r="AI63" s="469" t="s">
        <v>513</v>
      </c>
      <c r="AJ63" s="469" t="s">
        <v>513</v>
      </c>
      <c r="AK63" s="469" t="s">
        <v>513</v>
      </c>
      <c r="AL63" s="469" t="s">
        <v>513</v>
      </c>
      <c r="AM63" s="469">
        <v>1</v>
      </c>
      <c r="AN63" s="469" t="s">
        <v>513</v>
      </c>
      <c r="AO63" s="468" t="s">
        <v>513</v>
      </c>
      <c r="AP63" s="468" t="s">
        <v>513</v>
      </c>
      <c r="AQ63" s="469" t="s">
        <v>513</v>
      </c>
      <c r="AR63" s="469" t="s">
        <v>513</v>
      </c>
      <c r="AS63" s="469" t="s">
        <v>513</v>
      </c>
      <c r="AT63" s="469" t="s">
        <v>513</v>
      </c>
      <c r="AU63" s="469">
        <v>1</v>
      </c>
      <c r="AV63" s="469">
        <v>2</v>
      </c>
      <c r="AW63" s="469" t="s">
        <v>513</v>
      </c>
      <c r="AX63" s="469" t="s">
        <v>513</v>
      </c>
      <c r="AY63" s="469">
        <v>1</v>
      </c>
      <c r="AZ63" s="469" t="s">
        <v>513</v>
      </c>
      <c r="BA63" s="469" t="s">
        <v>513</v>
      </c>
      <c r="BB63" s="469">
        <v>3</v>
      </c>
      <c r="BC63" s="469">
        <v>4</v>
      </c>
      <c r="BD63" s="469" t="s">
        <v>513</v>
      </c>
      <c r="BE63" s="469">
        <v>3</v>
      </c>
      <c r="BF63" s="469" t="s">
        <v>513</v>
      </c>
      <c r="BG63" s="469" t="s">
        <v>513</v>
      </c>
      <c r="BH63" s="469" t="s">
        <v>513</v>
      </c>
      <c r="BI63" s="469" t="s">
        <v>513</v>
      </c>
      <c r="BJ63" s="469" t="s">
        <v>513</v>
      </c>
      <c r="BK63" s="469" t="s">
        <v>513</v>
      </c>
      <c r="BL63" s="468">
        <v>30</v>
      </c>
      <c r="BM63" s="468">
        <v>149</v>
      </c>
      <c r="BN63" s="469" t="s">
        <v>513</v>
      </c>
      <c r="BO63" s="469" t="s">
        <v>513</v>
      </c>
      <c r="BP63" s="469">
        <v>1</v>
      </c>
      <c r="BQ63" s="469" t="s">
        <v>513</v>
      </c>
      <c r="BR63" s="469">
        <v>2</v>
      </c>
      <c r="BS63" s="469">
        <v>2</v>
      </c>
      <c r="BT63" s="469" t="s">
        <v>513</v>
      </c>
      <c r="BU63" s="469">
        <v>4</v>
      </c>
      <c r="BV63" s="469">
        <v>5</v>
      </c>
      <c r="BW63" s="469">
        <v>1</v>
      </c>
      <c r="BX63" s="469">
        <v>14</v>
      </c>
      <c r="BY63" s="468">
        <v>1</v>
      </c>
      <c r="BZ63" s="468" t="s">
        <v>513</v>
      </c>
      <c r="CA63" s="468" t="s">
        <v>513</v>
      </c>
      <c r="CB63" s="469" t="s">
        <v>513</v>
      </c>
      <c r="CC63" s="469" t="s">
        <v>513</v>
      </c>
      <c r="CD63" s="469" t="s">
        <v>513</v>
      </c>
      <c r="CE63" s="469" t="s">
        <v>513</v>
      </c>
      <c r="CF63" s="469" t="s">
        <v>513</v>
      </c>
      <c r="CG63" s="469" t="s">
        <v>513</v>
      </c>
      <c r="CH63" s="468">
        <v>18</v>
      </c>
      <c r="CI63" s="468">
        <v>43</v>
      </c>
      <c r="CJ63" s="469">
        <v>4</v>
      </c>
      <c r="CK63" s="469">
        <v>13</v>
      </c>
      <c r="CL63" s="469">
        <v>1</v>
      </c>
      <c r="CM63" s="469">
        <v>14</v>
      </c>
      <c r="CN63" s="469">
        <v>64</v>
      </c>
      <c r="CO63" s="469" t="s">
        <v>513</v>
      </c>
      <c r="CP63" s="469">
        <v>9</v>
      </c>
      <c r="CQ63" s="469">
        <v>1</v>
      </c>
      <c r="CR63" s="469">
        <v>4</v>
      </c>
      <c r="CS63" s="469">
        <v>14</v>
      </c>
      <c r="CT63" s="469">
        <v>60</v>
      </c>
      <c r="CU63" s="469">
        <v>1</v>
      </c>
      <c r="CV63" s="469">
        <v>13</v>
      </c>
      <c r="CW63" s="469" t="s">
        <v>513</v>
      </c>
      <c r="CX63" s="469">
        <v>17</v>
      </c>
      <c r="CY63" s="469">
        <v>40</v>
      </c>
      <c r="CZ63" s="469">
        <v>12</v>
      </c>
      <c r="DA63" s="468">
        <v>4</v>
      </c>
      <c r="DB63" s="468">
        <v>1</v>
      </c>
      <c r="DC63" s="468">
        <v>3</v>
      </c>
      <c r="DD63" s="468">
        <v>14</v>
      </c>
      <c r="DE63" s="469">
        <v>1</v>
      </c>
      <c r="DF63" s="469">
        <v>2</v>
      </c>
      <c r="DG63" s="469">
        <v>8</v>
      </c>
      <c r="DH63" s="469">
        <v>194</v>
      </c>
      <c r="DI63" s="469">
        <v>4</v>
      </c>
      <c r="DJ63" s="469" t="s">
        <v>513</v>
      </c>
      <c r="DK63" s="469">
        <v>4</v>
      </c>
      <c r="DL63" s="469" t="s">
        <v>513</v>
      </c>
      <c r="DM63" s="469" t="s">
        <v>513</v>
      </c>
      <c r="DN63" s="469" t="s">
        <v>513</v>
      </c>
      <c r="DO63" s="469" t="s">
        <v>513</v>
      </c>
      <c r="DP63" s="469">
        <v>11</v>
      </c>
      <c r="DQ63" s="469">
        <v>80</v>
      </c>
      <c r="DR63" s="469">
        <v>1</v>
      </c>
      <c r="DS63" s="469">
        <v>1</v>
      </c>
      <c r="DT63" s="469">
        <v>1</v>
      </c>
      <c r="DU63" s="469" t="s">
        <v>513</v>
      </c>
      <c r="DV63" s="469">
        <v>1</v>
      </c>
      <c r="DW63" s="469">
        <v>1</v>
      </c>
      <c r="DX63" s="469">
        <v>6</v>
      </c>
      <c r="DY63" s="469" t="s">
        <v>513</v>
      </c>
      <c r="DZ63" s="469">
        <v>1</v>
      </c>
      <c r="EA63" s="469">
        <v>6</v>
      </c>
      <c r="EB63" s="469" t="s">
        <v>513</v>
      </c>
      <c r="EC63" s="468">
        <v>1</v>
      </c>
      <c r="ED63" s="72"/>
    </row>
    <row r="64" spans="1:134" ht="16.5" customHeight="1">
      <c r="A64" s="470" t="s">
        <v>1592</v>
      </c>
      <c r="B64" s="154">
        <v>122</v>
      </c>
      <c r="C64" s="468">
        <v>573</v>
      </c>
      <c r="D64" s="469" t="s">
        <v>513</v>
      </c>
      <c r="E64" s="469" t="s">
        <v>513</v>
      </c>
      <c r="F64" s="469" t="s">
        <v>513</v>
      </c>
      <c r="G64" s="469" t="s">
        <v>513</v>
      </c>
      <c r="H64" s="469" t="s">
        <v>513</v>
      </c>
      <c r="I64" s="469" t="s">
        <v>513</v>
      </c>
      <c r="J64" s="469">
        <v>7</v>
      </c>
      <c r="K64" s="469">
        <v>28</v>
      </c>
      <c r="L64" s="469">
        <v>2</v>
      </c>
      <c r="M64" s="469">
        <v>2</v>
      </c>
      <c r="N64" s="469">
        <v>3</v>
      </c>
      <c r="O64" s="468">
        <v>2</v>
      </c>
      <c r="P64" s="468">
        <v>7</v>
      </c>
      <c r="Q64" s="469" t="s">
        <v>513</v>
      </c>
      <c r="R64" s="469" t="s">
        <v>513</v>
      </c>
      <c r="S64" s="469" t="s">
        <v>513</v>
      </c>
      <c r="T64" s="469" t="s">
        <v>513</v>
      </c>
      <c r="U64" s="469" t="s">
        <v>513</v>
      </c>
      <c r="V64" s="469" t="s">
        <v>513</v>
      </c>
      <c r="W64" s="469">
        <v>1</v>
      </c>
      <c r="X64" s="469" t="s">
        <v>513</v>
      </c>
      <c r="Y64" s="469" t="s">
        <v>513</v>
      </c>
      <c r="Z64" s="469" t="s">
        <v>513</v>
      </c>
      <c r="AA64" s="469" t="s">
        <v>513</v>
      </c>
      <c r="AB64" s="469" t="s">
        <v>513</v>
      </c>
      <c r="AC64" s="469" t="s">
        <v>513</v>
      </c>
      <c r="AD64" s="469" t="s">
        <v>513</v>
      </c>
      <c r="AE64" s="469" t="s">
        <v>513</v>
      </c>
      <c r="AF64" s="469" t="s">
        <v>513</v>
      </c>
      <c r="AG64" s="469" t="s">
        <v>513</v>
      </c>
      <c r="AH64" s="469" t="s">
        <v>513</v>
      </c>
      <c r="AI64" s="469">
        <v>1</v>
      </c>
      <c r="AJ64" s="469" t="s">
        <v>513</v>
      </c>
      <c r="AK64" s="469" t="s">
        <v>513</v>
      </c>
      <c r="AL64" s="469" t="s">
        <v>513</v>
      </c>
      <c r="AM64" s="469" t="s">
        <v>513</v>
      </c>
      <c r="AN64" s="469" t="s">
        <v>513</v>
      </c>
      <c r="AO64" s="468" t="s">
        <v>513</v>
      </c>
      <c r="AP64" s="468" t="s">
        <v>513</v>
      </c>
      <c r="AQ64" s="469" t="s">
        <v>513</v>
      </c>
      <c r="AR64" s="469" t="s">
        <v>513</v>
      </c>
      <c r="AS64" s="469" t="s">
        <v>513</v>
      </c>
      <c r="AT64" s="469" t="s">
        <v>513</v>
      </c>
      <c r="AU64" s="469">
        <v>2</v>
      </c>
      <c r="AV64" s="469">
        <v>3</v>
      </c>
      <c r="AW64" s="469" t="s">
        <v>513</v>
      </c>
      <c r="AX64" s="469" t="s">
        <v>513</v>
      </c>
      <c r="AY64" s="469">
        <v>1</v>
      </c>
      <c r="AZ64" s="469">
        <v>1</v>
      </c>
      <c r="BA64" s="469" t="s">
        <v>513</v>
      </c>
      <c r="BB64" s="469">
        <v>1</v>
      </c>
      <c r="BC64" s="469">
        <v>2</v>
      </c>
      <c r="BD64" s="469" t="s">
        <v>513</v>
      </c>
      <c r="BE64" s="469">
        <v>1</v>
      </c>
      <c r="BF64" s="469" t="s">
        <v>513</v>
      </c>
      <c r="BG64" s="469" t="s">
        <v>513</v>
      </c>
      <c r="BH64" s="469" t="s">
        <v>513</v>
      </c>
      <c r="BI64" s="469" t="s">
        <v>513</v>
      </c>
      <c r="BJ64" s="469" t="s">
        <v>513</v>
      </c>
      <c r="BK64" s="469" t="s">
        <v>513</v>
      </c>
      <c r="BL64" s="468">
        <v>22</v>
      </c>
      <c r="BM64" s="468">
        <v>92</v>
      </c>
      <c r="BN64" s="469" t="s">
        <v>513</v>
      </c>
      <c r="BO64" s="469">
        <v>1</v>
      </c>
      <c r="BP64" s="469" t="s">
        <v>513</v>
      </c>
      <c r="BQ64" s="469" t="s">
        <v>513</v>
      </c>
      <c r="BR64" s="469" t="s">
        <v>513</v>
      </c>
      <c r="BS64" s="469" t="s">
        <v>513</v>
      </c>
      <c r="BT64" s="469" t="s">
        <v>513</v>
      </c>
      <c r="BU64" s="469" t="s">
        <v>513</v>
      </c>
      <c r="BV64" s="469">
        <v>8</v>
      </c>
      <c r="BW64" s="469">
        <v>2</v>
      </c>
      <c r="BX64" s="469">
        <v>11</v>
      </c>
      <c r="BY64" s="468" t="s">
        <v>513</v>
      </c>
      <c r="BZ64" s="468">
        <v>1</v>
      </c>
      <c r="CA64" s="468">
        <v>36</v>
      </c>
      <c r="CB64" s="469">
        <v>1</v>
      </c>
      <c r="CC64" s="469" t="s">
        <v>513</v>
      </c>
      <c r="CD64" s="469" t="s">
        <v>513</v>
      </c>
      <c r="CE64" s="469" t="s">
        <v>513</v>
      </c>
      <c r="CF64" s="469" t="s">
        <v>513</v>
      </c>
      <c r="CG64" s="469" t="s">
        <v>513</v>
      </c>
      <c r="CH64" s="468">
        <v>15</v>
      </c>
      <c r="CI64" s="468">
        <v>34</v>
      </c>
      <c r="CJ64" s="469">
        <v>3</v>
      </c>
      <c r="CK64" s="469">
        <v>11</v>
      </c>
      <c r="CL64" s="469">
        <v>1</v>
      </c>
      <c r="CM64" s="469">
        <v>7</v>
      </c>
      <c r="CN64" s="469">
        <v>29</v>
      </c>
      <c r="CO64" s="469" t="s">
        <v>513</v>
      </c>
      <c r="CP64" s="469">
        <v>4</v>
      </c>
      <c r="CQ64" s="469" t="s">
        <v>513</v>
      </c>
      <c r="CR64" s="469">
        <v>3</v>
      </c>
      <c r="CS64" s="469">
        <v>33</v>
      </c>
      <c r="CT64" s="469">
        <v>111</v>
      </c>
      <c r="CU64" s="469" t="s">
        <v>513</v>
      </c>
      <c r="CV64" s="469">
        <v>32</v>
      </c>
      <c r="CW64" s="469">
        <v>1</v>
      </c>
      <c r="CX64" s="469">
        <v>9</v>
      </c>
      <c r="CY64" s="469">
        <v>55</v>
      </c>
      <c r="CZ64" s="469">
        <v>7</v>
      </c>
      <c r="DA64" s="468" t="s">
        <v>513</v>
      </c>
      <c r="DB64" s="468">
        <v>2</v>
      </c>
      <c r="DC64" s="468">
        <v>7</v>
      </c>
      <c r="DD64" s="468">
        <v>48</v>
      </c>
      <c r="DE64" s="469">
        <v>2</v>
      </c>
      <c r="DF64" s="469">
        <v>5</v>
      </c>
      <c r="DG64" s="469">
        <v>12</v>
      </c>
      <c r="DH64" s="469">
        <v>108</v>
      </c>
      <c r="DI64" s="469">
        <v>8</v>
      </c>
      <c r="DJ64" s="469" t="s">
        <v>513</v>
      </c>
      <c r="DK64" s="469">
        <v>4</v>
      </c>
      <c r="DL64" s="469">
        <v>1</v>
      </c>
      <c r="DM64" s="469">
        <v>13</v>
      </c>
      <c r="DN64" s="469">
        <v>1</v>
      </c>
      <c r="DO64" s="469" t="s">
        <v>513</v>
      </c>
      <c r="DP64" s="469">
        <v>3</v>
      </c>
      <c r="DQ64" s="469">
        <v>7</v>
      </c>
      <c r="DR64" s="469" t="s">
        <v>513</v>
      </c>
      <c r="DS64" s="469" t="s">
        <v>513</v>
      </c>
      <c r="DT64" s="469" t="s">
        <v>513</v>
      </c>
      <c r="DU64" s="469" t="s">
        <v>513</v>
      </c>
      <c r="DV64" s="469">
        <v>1</v>
      </c>
      <c r="DW64" s="469" t="s">
        <v>513</v>
      </c>
      <c r="DX64" s="469">
        <v>2</v>
      </c>
      <c r="DY64" s="469" t="s">
        <v>513</v>
      </c>
      <c r="DZ64" s="469" t="s">
        <v>513</v>
      </c>
      <c r="EA64" s="469" t="s">
        <v>513</v>
      </c>
      <c r="EB64" s="469" t="s">
        <v>513</v>
      </c>
      <c r="EC64" s="468" t="s">
        <v>513</v>
      </c>
      <c r="ED64" s="72"/>
    </row>
    <row r="65" spans="1:134" ht="16.5" customHeight="1">
      <c r="A65" s="470" t="s">
        <v>1591</v>
      </c>
      <c r="B65" s="154">
        <v>90</v>
      </c>
      <c r="C65" s="468">
        <v>416</v>
      </c>
      <c r="D65" s="469" t="s">
        <v>513</v>
      </c>
      <c r="E65" s="469" t="s">
        <v>513</v>
      </c>
      <c r="F65" s="469" t="s">
        <v>513</v>
      </c>
      <c r="G65" s="469" t="s">
        <v>513</v>
      </c>
      <c r="H65" s="469" t="s">
        <v>513</v>
      </c>
      <c r="I65" s="469" t="s">
        <v>513</v>
      </c>
      <c r="J65" s="469">
        <v>5</v>
      </c>
      <c r="K65" s="469">
        <v>29</v>
      </c>
      <c r="L65" s="469">
        <v>2</v>
      </c>
      <c r="M65" s="469">
        <v>2</v>
      </c>
      <c r="N65" s="469">
        <v>1</v>
      </c>
      <c r="O65" s="468">
        <v>1</v>
      </c>
      <c r="P65" s="468">
        <v>2</v>
      </c>
      <c r="Q65" s="469" t="s">
        <v>513</v>
      </c>
      <c r="R65" s="469" t="s">
        <v>513</v>
      </c>
      <c r="S65" s="469" t="s">
        <v>513</v>
      </c>
      <c r="T65" s="469" t="s">
        <v>513</v>
      </c>
      <c r="U65" s="469" t="s">
        <v>513</v>
      </c>
      <c r="V65" s="469" t="s">
        <v>513</v>
      </c>
      <c r="W65" s="469" t="s">
        <v>513</v>
      </c>
      <c r="X65" s="469" t="s">
        <v>513</v>
      </c>
      <c r="Y65" s="469" t="s">
        <v>513</v>
      </c>
      <c r="Z65" s="469" t="s">
        <v>513</v>
      </c>
      <c r="AA65" s="469" t="s">
        <v>513</v>
      </c>
      <c r="AB65" s="469" t="s">
        <v>513</v>
      </c>
      <c r="AC65" s="469" t="s">
        <v>513</v>
      </c>
      <c r="AD65" s="469" t="s">
        <v>513</v>
      </c>
      <c r="AE65" s="469" t="s">
        <v>513</v>
      </c>
      <c r="AF65" s="469" t="s">
        <v>513</v>
      </c>
      <c r="AG65" s="469" t="s">
        <v>513</v>
      </c>
      <c r="AH65" s="469">
        <v>1</v>
      </c>
      <c r="AI65" s="469" t="s">
        <v>513</v>
      </c>
      <c r="AJ65" s="469" t="s">
        <v>513</v>
      </c>
      <c r="AK65" s="469" t="s">
        <v>513</v>
      </c>
      <c r="AL65" s="469" t="s">
        <v>513</v>
      </c>
      <c r="AM65" s="469" t="s">
        <v>513</v>
      </c>
      <c r="AN65" s="469" t="s">
        <v>513</v>
      </c>
      <c r="AO65" s="468" t="s">
        <v>513</v>
      </c>
      <c r="AP65" s="468" t="s">
        <v>513</v>
      </c>
      <c r="AQ65" s="469" t="s">
        <v>513</v>
      </c>
      <c r="AR65" s="469" t="s">
        <v>513</v>
      </c>
      <c r="AS65" s="469" t="s">
        <v>513</v>
      </c>
      <c r="AT65" s="469" t="s">
        <v>513</v>
      </c>
      <c r="AU65" s="469">
        <v>1</v>
      </c>
      <c r="AV65" s="469">
        <v>1</v>
      </c>
      <c r="AW65" s="469" t="s">
        <v>513</v>
      </c>
      <c r="AX65" s="469" t="s">
        <v>513</v>
      </c>
      <c r="AY65" s="469">
        <v>1</v>
      </c>
      <c r="AZ65" s="469" t="s">
        <v>513</v>
      </c>
      <c r="BA65" s="469" t="s">
        <v>513</v>
      </c>
      <c r="BB65" s="469">
        <v>2</v>
      </c>
      <c r="BC65" s="469">
        <v>2</v>
      </c>
      <c r="BD65" s="469" t="s">
        <v>513</v>
      </c>
      <c r="BE65" s="469">
        <v>2</v>
      </c>
      <c r="BF65" s="469" t="s">
        <v>513</v>
      </c>
      <c r="BG65" s="469" t="s">
        <v>513</v>
      </c>
      <c r="BH65" s="469" t="s">
        <v>513</v>
      </c>
      <c r="BI65" s="469" t="s">
        <v>513</v>
      </c>
      <c r="BJ65" s="469" t="s">
        <v>513</v>
      </c>
      <c r="BK65" s="469" t="s">
        <v>513</v>
      </c>
      <c r="BL65" s="468">
        <v>20</v>
      </c>
      <c r="BM65" s="468">
        <v>87</v>
      </c>
      <c r="BN65" s="469" t="s">
        <v>513</v>
      </c>
      <c r="BO65" s="469" t="s">
        <v>513</v>
      </c>
      <c r="BP65" s="469">
        <v>1</v>
      </c>
      <c r="BQ65" s="469">
        <v>1</v>
      </c>
      <c r="BR65" s="469">
        <v>2</v>
      </c>
      <c r="BS65" s="469">
        <v>2</v>
      </c>
      <c r="BT65" s="469" t="s">
        <v>513</v>
      </c>
      <c r="BU65" s="469">
        <v>4</v>
      </c>
      <c r="BV65" s="469">
        <v>6</v>
      </c>
      <c r="BW65" s="469">
        <v>1</v>
      </c>
      <c r="BX65" s="469">
        <v>3</v>
      </c>
      <c r="BY65" s="468" t="s">
        <v>513</v>
      </c>
      <c r="BZ65" s="468">
        <v>1</v>
      </c>
      <c r="CA65" s="468">
        <v>11</v>
      </c>
      <c r="CB65" s="469" t="s">
        <v>513</v>
      </c>
      <c r="CC65" s="469">
        <v>1</v>
      </c>
      <c r="CD65" s="469" t="s">
        <v>513</v>
      </c>
      <c r="CE65" s="469" t="s">
        <v>513</v>
      </c>
      <c r="CF65" s="469" t="s">
        <v>513</v>
      </c>
      <c r="CG65" s="469" t="s">
        <v>513</v>
      </c>
      <c r="CH65" s="468">
        <v>13</v>
      </c>
      <c r="CI65" s="468">
        <v>38</v>
      </c>
      <c r="CJ65" s="469">
        <v>4</v>
      </c>
      <c r="CK65" s="469">
        <v>9</v>
      </c>
      <c r="CL65" s="469" t="s">
        <v>513</v>
      </c>
      <c r="CM65" s="469">
        <v>6</v>
      </c>
      <c r="CN65" s="469">
        <v>15</v>
      </c>
      <c r="CO65" s="469">
        <v>1</v>
      </c>
      <c r="CP65" s="469">
        <v>2</v>
      </c>
      <c r="CQ65" s="469" t="s">
        <v>513</v>
      </c>
      <c r="CR65" s="469">
        <v>3</v>
      </c>
      <c r="CS65" s="469">
        <v>17</v>
      </c>
      <c r="CT65" s="469">
        <v>93</v>
      </c>
      <c r="CU65" s="469" t="s">
        <v>513</v>
      </c>
      <c r="CV65" s="469">
        <v>15</v>
      </c>
      <c r="CW65" s="469">
        <v>2</v>
      </c>
      <c r="CX65" s="469">
        <v>12</v>
      </c>
      <c r="CY65" s="469">
        <v>35</v>
      </c>
      <c r="CZ65" s="469">
        <v>10</v>
      </c>
      <c r="DA65" s="468">
        <v>2</v>
      </c>
      <c r="DB65" s="468" t="s">
        <v>513</v>
      </c>
      <c r="DC65" s="468">
        <v>2</v>
      </c>
      <c r="DD65" s="468">
        <v>3</v>
      </c>
      <c r="DE65" s="469" t="s">
        <v>513</v>
      </c>
      <c r="DF65" s="469">
        <v>2</v>
      </c>
      <c r="DG65" s="469">
        <v>5</v>
      </c>
      <c r="DH65" s="469">
        <v>35</v>
      </c>
      <c r="DI65" s="469">
        <v>4</v>
      </c>
      <c r="DJ65" s="469" t="s">
        <v>513</v>
      </c>
      <c r="DK65" s="469">
        <v>1</v>
      </c>
      <c r="DL65" s="469" t="s">
        <v>513</v>
      </c>
      <c r="DM65" s="469" t="s">
        <v>513</v>
      </c>
      <c r="DN65" s="469" t="s">
        <v>513</v>
      </c>
      <c r="DO65" s="469" t="s">
        <v>513</v>
      </c>
      <c r="DP65" s="469">
        <v>5</v>
      </c>
      <c r="DQ65" s="469">
        <v>65</v>
      </c>
      <c r="DR65" s="469" t="s">
        <v>513</v>
      </c>
      <c r="DS65" s="469" t="s">
        <v>513</v>
      </c>
      <c r="DT65" s="469" t="s">
        <v>513</v>
      </c>
      <c r="DU65" s="469" t="s">
        <v>513</v>
      </c>
      <c r="DV65" s="469">
        <v>5</v>
      </c>
      <c r="DW65" s="469" t="s">
        <v>513</v>
      </c>
      <c r="DX65" s="469" t="s">
        <v>513</v>
      </c>
      <c r="DY65" s="469" t="s">
        <v>513</v>
      </c>
      <c r="DZ65" s="469" t="s">
        <v>513</v>
      </c>
      <c r="EA65" s="469" t="s">
        <v>513</v>
      </c>
      <c r="EB65" s="469" t="s">
        <v>513</v>
      </c>
      <c r="EC65" s="468" t="s">
        <v>513</v>
      </c>
      <c r="ED65" s="72"/>
    </row>
    <row r="66" spans="1:134" ht="16.5" customHeight="1">
      <c r="A66" s="476" t="s">
        <v>1590</v>
      </c>
      <c r="B66" s="475">
        <v>192</v>
      </c>
      <c r="C66" s="471">
        <v>1645</v>
      </c>
      <c r="D66" s="472" t="s">
        <v>513</v>
      </c>
      <c r="E66" s="472" t="s">
        <v>513</v>
      </c>
      <c r="F66" s="472" t="s">
        <v>513</v>
      </c>
      <c r="G66" s="472" t="s">
        <v>513</v>
      </c>
      <c r="H66" s="472" t="s">
        <v>513</v>
      </c>
      <c r="I66" s="472" t="s">
        <v>513</v>
      </c>
      <c r="J66" s="472">
        <v>21</v>
      </c>
      <c r="K66" s="472">
        <v>129</v>
      </c>
      <c r="L66" s="472">
        <v>3</v>
      </c>
      <c r="M66" s="472">
        <v>14</v>
      </c>
      <c r="N66" s="472">
        <v>4</v>
      </c>
      <c r="O66" s="471">
        <v>8</v>
      </c>
      <c r="P66" s="471">
        <v>322</v>
      </c>
      <c r="Q66" s="472">
        <v>2</v>
      </c>
      <c r="R66" s="472" t="s">
        <v>513</v>
      </c>
      <c r="S66" s="472">
        <v>1</v>
      </c>
      <c r="T66" s="472" t="s">
        <v>513</v>
      </c>
      <c r="U66" s="472">
        <v>1</v>
      </c>
      <c r="V66" s="472" t="s">
        <v>513</v>
      </c>
      <c r="W66" s="472" t="s">
        <v>513</v>
      </c>
      <c r="X66" s="472" t="s">
        <v>513</v>
      </c>
      <c r="Y66" s="472" t="s">
        <v>513</v>
      </c>
      <c r="Z66" s="472">
        <v>1</v>
      </c>
      <c r="AA66" s="472" t="s">
        <v>513</v>
      </c>
      <c r="AB66" s="472" t="s">
        <v>513</v>
      </c>
      <c r="AC66" s="472" t="s">
        <v>513</v>
      </c>
      <c r="AD66" s="472" t="s">
        <v>513</v>
      </c>
      <c r="AE66" s="472" t="s">
        <v>513</v>
      </c>
      <c r="AF66" s="472">
        <v>2</v>
      </c>
      <c r="AG66" s="472" t="s">
        <v>513</v>
      </c>
      <c r="AH66" s="472" t="s">
        <v>513</v>
      </c>
      <c r="AI66" s="472" t="s">
        <v>513</v>
      </c>
      <c r="AJ66" s="472" t="s">
        <v>513</v>
      </c>
      <c r="AK66" s="472" t="s">
        <v>513</v>
      </c>
      <c r="AL66" s="472" t="s">
        <v>513</v>
      </c>
      <c r="AM66" s="472" t="s">
        <v>513</v>
      </c>
      <c r="AN66" s="472">
        <v>1</v>
      </c>
      <c r="AO66" s="471" t="s">
        <v>513</v>
      </c>
      <c r="AP66" s="471" t="s">
        <v>513</v>
      </c>
      <c r="AQ66" s="472" t="s">
        <v>513</v>
      </c>
      <c r="AR66" s="472" t="s">
        <v>513</v>
      </c>
      <c r="AS66" s="472" t="s">
        <v>513</v>
      </c>
      <c r="AT66" s="472" t="s">
        <v>513</v>
      </c>
      <c r="AU66" s="472">
        <v>7</v>
      </c>
      <c r="AV66" s="472">
        <v>25</v>
      </c>
      <c r="AW66" s="472" t="s">
        <v>513</v>
      </c>
      <c r="AX66" s="472" t="s">
        <v>513</v>
      </c>
      <c r="AY66" s="472">
        <v>3</v>
      </c>
      <c r="AZ66" s="472" t="s">
        <v>513</v>
      </c>
      <c r="BA66" s="472">
        <v>4</v>
      </c>
      <c r="BB66" s="472">
        <v>9</v>
      </c>
      <c r="BC66" s="472">
        <v>261</v>
      </c>
      <c r="BD66" s="472" t="s">
        <v>513</v>
      </c>
      <c r="BE66" s="472">
        <v>6</v>
      </c>
      <c r="BF66" s="472">
        <v>3</v>
      </c>
      <c r="BG66" s="472" t="s">
        <v>513</v>
      </c>
      <c r="BH66" s="472" t="s">
        <v>513</v>
      </c>
      <c r="BI66" s="472" t="s">
        <v>513</v>
      </c>
      <c r="BJ66" s="472" t="s">
        <v>513</v>
      </c>
      <c r="BK66" s="472" t="s">
        <v>513</v>
      </c>
      <c r="BL66" s="471">
        <v>38</v>
      </c>
      <c r="BM66" s="471">
        <v>241</v>
      </c>
      <c r="BN66" s="472" t="s">
        <v>513</v>
      </c>
      <c r="BO66" s="472" t="s">
        <v>513</v>
      </c>
      <c r="BP66" s="472" t="s">
        <v>513</v>
      </c>
      <c r="BQ66" s="472">
        <v>3</v>
      </c>
      <c r="BR66" s="472">
        <v>3</v>
      </c>
      <c r="BS66" s="472">
        <v>3</v>
      </c>
      <c r="BT66" s="472" t="s">
        <v>513</v>
      </c>
      <c r="BU66" s="472">
        <v>1</v>
      </c>
      <c r="BV66" s="472">
        <v>17</v>
      </c>
      <c r="BW66" s="472" t="s">
        <v>513</v>
      </c>
      <c r="BX66" s="472">
        <v>11</v>
      </c>
      <c r="BY66" s="471" t="s">
        <v>513</v>
      </c>
      <c r="BZ66" s="471">
        <v>2</v>
      </c>
      <c r="CA66" s="471">
        <v>7</v>
      </c>
      <c r="CB66" s="472" t="s">
        <v>513</v>
      </c>
      <c r="CC66" s="472" t="s">
        <v>513</v>
      </c>
      <c r="CD66" s="472" t="s">
        <v>513</v>
      </c>
      <c r="CE66" s="472" t="s">
        <v>513</v>
      </c>
      <c r="CF66" s="472" t="s">
        <v>513</v>
      </c>
      <c r="CG66" s="472">
        <v>2</v>
      </c>
      <c r="CH66" s="471">
        <v>25</v>
      </c>
      <c r="CI66" s="471">
        <v>74</v>
      </c>
      <c r="CJ66" s="472">
        <v>3</v>
      </c>
      <c r="CK66" s="472">
        <v>20</v>
      </c>
      <c r="CL66" s="472">
        <v>2</v>
      </c>
      <c r="CM66" s="472">
        <v>19</v>
      </c>
      <c r="CN66" s="472">
        <v>72</v>
      </c>
      <c r="CO66" s="472">
        <v>1</v>
      </c>
      <c r="CP66" s="472">
        <v>5</v>
      </c>
      <c r="CQ66" s="472">
        <v>2</v>
      </c>
      <c r="CR66" s="472">
        <v>11</v>
      </c>
      <c r="CS66" s="472">
        <v>16</v>
      </c>
      <c r="CT66" s="472">
        <v>70</v>
      </c>
      <c r="CU66" s="472" t="s">
        <v>513</v>
      </c>
      <c r="CV66" s="472">
        <v>14</v>
      </c>
      <c r="CW66" s="472">
        <v>2</v>
      </c>
      <c r="CX66" s="472">
        <v>17</v>
      </c>
      <c r="CY66" s="472">
        <v>108</v>
      </c>
      <c r="CZ66" s="472">
        <v>13</v>
      </c>
      <c r="DA66" s="471">
        <v>1</v>
      </c>
      <c r="DB66" s="471">
        <v>3</v>
      </c>
      <c r="DC66" s="471">
        <v>5</v>
      </c>
      <c r="DD66" s="471">
        <v>30</v>
      </c>
      <c r="DE66" s="472" t="s">
        <v>513</v>
      </c>
      <c r="DF66" s="472">
        <v>5</v>
      </c>
      <c r="DG66" s="472">
        <v>19</v>
      </c>
      <c r="DH66" s="472">
        <v>132</v>
      </c>
      <c r="DI66" s="472">
        <v>16</v>
      </c>
      <c r="DJ66" s="472" t="s">
        <v>513</v>
      </c>
      <c r="DK66" s="472">
        <v>3</v>
      </c>
      <c r="DL66" s="472" t="s">
        <v>513</v>
      </c>
      <c r="DM66" s="472" t="s">
        <v>513</v>
      </c>
      <c r="DN66" s="472" t="s">
        <v>513</v>
      </c>
      <c r="DO66" s="472" t="s">
        <v>513</v>
      </c>
      <c r="DP66" s="472">
        <v>6</v>
      </c>
      <c r="DQ66" s="472">
        <v>174</v>
      </c>
      <c r="DR66" s="472">
        <v>1</v>
      </c>
      <c r="DS66" s="472">
        <v>1</v>
      </c>
      <c r="DT66" s="472" t="s">
        <v>513</v>
      </c>
      <c r="DU66" s="472" t="s">
        <v>513</v>
      </c>
      <c r="DV66" s="472">
        <v>2</v>
      </c>
      <c r="DW66" s="472">
        <v>1</v>
      </c>
      <c r="DX66" s="472">
        <v>1</v>
      </c>
      <c r="DY66" s="472" t="s">
        <v>513</v>
      </c>
      <c r="DZ66" s="472" t="s">
        <v>513</v>
      </c>
      <c r="EA66" s="472" t="s">
        <v>513</v>
      </c>
      <c r="EB66" s="472" t="s">
        <v>513</v>
      </c>
      <c r="EC66" s="471" t="s">
        <v>513</v>
      </c>
      <c r="ED66" s="72"/>
    </row>
    <row r="67" spans="1:134" ht="16.5" customHeight="1">
      <c r="A67" s="470" t="s">
        <v>1589</v>
      </c>
      <c r="B67" s="154">
        <v>113</v>
      </c>
      <c r="C67" s="468">
        <v>866</v>
      </c>
      <c r="D67" s="469" t="s">
        <v>513</v>
      </c>
      <c r="E67" s="469" t="s">
        <v>513</v>
      </c>
      <c r="F67" s="469" t="s">
        <v>513</v>
      </c>
      <c r="G67" s="469" t="s">
        <v>513</v>
      </c>
      <c r="H67" s="469" t="s">
        <v>513</v>
      </c>
      <c r="I67" s="469" t="s">
        <v>513</v>
      </c>
      <c r="J67" s="469">
        <v>9</v>
      </c>
      <c r="K67" s="469">
        <v>53</v>
      </c>
      <c r="L67" s="469">
        <v>2</v>
      </c>
      <c r="M67" s="469">
        <v>5</v>
      </c>
      <c r="N67" s="469">
        <v>2</v>
      </c>
      <c r="O67" s="468">
        <v>4</v>
      </c>
      <c r="P67" s="468">
        <v>8</v>
      </c>
      <c r="Q67" s="469" t="s">
        <v>513</v>
      </c>
      <c r="R67" s="469" t="s">
        <v>513</v>
      </c>
      <c r="S67" s="469">
        <v>1</v>
      </c>
      <c r="T67" s="469" t="s">
        <v>513</v>
      </c>
      <c r="U67" s="469">
        <v>1</v>
      </c>
      <c r="V67" s="469" t="s">
        <v>513</v>
      </c>
      <c r="W67" s="469" t="s">
        <v>513</v>
      </c>
      <c r="X67" s="469" t="s">
        <v>513</v>
      </c>
      <c r="Y67" s="469" t="s">
        <v>513</v>
      </c>
      <c r="Z67" s="469" t="s">
        <v>513</v>
      </c>
      <c r="AA67" s="469" t="s">
        <v>513</v>
      </c>
      <c r="AB67" s="469" t="s">
        <v>513</v>
      </c>
      <c r="AC67" s="469" t="s">
        <v>513</v>
      </c>
      <c r="AD67" s="469" t="s">
        <v>513</v>
      </c>
      <c r="AE67" s="469" t="s">
        <v>513</v>
      </c>
      <c r="AF67" s="469">
        <v>2</v>
      </c>
      <c r="AG67" s="469" t="s">
        <v>513</v>
      </c>
      <c r="AH67" s="469" t="s">
        <v>513</v>
      </c>
      <c r="AI67" s="469" t="s">
        <v>513</v>
      </c>
      <c r="AJ67" s="469" t="s">
        <v>513</v>
      </c>
      <c r="AK67" s="469" t="s">
        <v>513</v>
      </c>
      <c r="AL67" s="469" t="s">
        <v>513</v>
      </c>
      <c r="AM67" s="469" t="s">
        <v>513</v>
      </c>
      <c r="AN67" s="469" t="s">
        <v>513</v>
      </c>
      <c r="AO67" s="468" t="s">
        <v>513</v>
      </c>
      <c r="AP67" s="468" t="s">
        <v>513</v>
      </c>
      <c r="AQ67" s="469" t="s">
        <v>513</v>
      </c>
      <c r="AR67" s="469" t="s">
        <v>513</v>
      </c>
      <c r="AS67" s="469" t="s">
        <v>513</v>
      </c>
      <c r="AT67" s="469" t="s">
        <v>513</v>
      </c>
      <c r="AU67" s="469">
        <v>3</v>
      </c>
      <c r="AV67" s="469">
        <v>10</v>
      </c>
      <c r="AW67" s="469" t="s">
        <v>513</v>
      </c>
      <c r="AX67" s="469" t="s">
        <v>513</v>
      </c>
      <c r="AY67" s="469">
        <v>1</v>
      </c>
      <c r="AZ67" s="469" t="s">
        <v>513</v>
      </c>
      <c r="BA67" s="469">
        <v>2</v>
      </c>
      <c r="BB67" s="469">
        <v>5</v>
      </c>
      <c r="BC67" s="469">
        <v>237</v>
      </c>
      <c r="BD67" s="469" t="s">
        <v>513</v>
      </c>
      <c r="BE67" s="469">
        <v>3</v>
      </c>
      <c r="BF67" s="469">
        <v>2</v>
      </c>
      <c r="BG67" s="469" t="s">
        <v>513</v>
      </c>
      <c r="BH67" s="469" t="s">
        <v>513</v>
      </c>
      <c r="BI67" s="469" t="s">
        <v>513</v>
      </c>
      <c r="BJ67" s="469" t="s">
        <v>513</v>
      </c>
      <c r="BK67" s="469" t="s">
        <v>513</v>
      </c>
      <c r="BL67" s="468">
        <v>22</v>
      </c>
      <c r="BM67" s="468">
        <v>89</v>
      </c>
      <c r="BN67" s="469" t="s">
        <v>513</v>
      </c>
      <c r="BO67" s="469" t="s">
        <v>513</v>
      </c>
      <c r="BP67" s="469" t="s">
        <v>513</v>
      </c>
      <c r="BQ67" s="469" t="s">
        <v>513</v>
      </c>
      <c r="BR67" s="469" t="s">
        <v>513</v>
      </c>
      <c r="BS67" s="469">
        <v>2</v>
      </c>
      <c r="BT67" s="469" t="s">
        <v>513</v>
      </c>
      <c r="BU67" s="469" t="s">
        <v>513</v>
      </c>
      <c r="BV67" s="469">
        <v>12</v>
      </c>
      <c r="BW67" s="469" t="s">
        <v>513</v>
      </c>
      <c r="BX67" s="469">
        <v>8</v>
      </c>
      <c r="BY67" s="468" t="s">
        <v>513</v>
      </c>
      <c r="BZ67" s="468">
        <v>2</v>
      </c>
      <c r="CA67" s="468">
        <v>7</v>
      </c>
      <c r="CB67" s="469" t="s">
        <v>513</v>
      </c>
      <c r="CC67" s="469" t="s">
        <v>513</v>
      </c>
      <c r="CD67" s="469" t="s">
        <v>513</v>
      </c>
      <c r="CE67" s="469" t="s">
        <v>513</v>
      </c>
      <c r="CF67" s="469" t="s">
        <v>513</v>
      </c>
      <c r="CG67" s="469">
        <v>2</v>
      </c>
      <c r="CH67" s="468">
        <v>14</v>
      </c>
      <c r="CI67" s="468">
        <v>42</v>
      </c>
      <c r="CJ67" s="469">
        <v>3</v>
      </c>
      <c r="CK67" s="469">
        <v>10</v>
      </c>
      <c r="CL67" s="469">
        <v>1</v>
      </c>
      <c r="CM67" s="469">
        <v>8</v>
      </c>
      <c r="CN67" s="469">
        <v>25</v>
      </c>
      <c r="CO67" s="469" t="s">
        <v>513</v>
      </c>
      <c r="CP67" s="469">
        <v>2</v>
      </c>
      <c r="CQ67" s="469">
        <v>1</v>
      </c>
      <c r="CR67" s="469">
        <v>5</v>
      </c>
      <c r="CS67" s="469">
        <v>12</v>
      </c>
      <c r="CT67" s="469">
        <v>40</v>
      </c>
      <c r="CU67" s="469" t="s">
        <v>513</v>
      </c>
      <c r="CV67" s="469">
        <v>11</v>
      </c>
      <c r="CW67" s="469">
        <v>1</v>
      </c>
      <c r="CX67" s="469">
        <v>11</v>
      </c>
      <c r="CY67" s="469">
        <v>94</v>
      </c>
      <c r="CZ67" s="469">
        <v>7</v>
      </c>
      <c r="DA67" s="468">
        <v>1</v>
      </c>
      <c r="DB67" s="468">
        <v>3</v>
      </c>
      <c r="DC67" s="468">
        <v>4</v>
      </c>
      <c r="DD67" s="468">
        <v>14</v>
      </c>
      <c r="DE67" s="469" t="s">
        <v>513</v>
      </c>
      <c r="DF67" s="469">
        <v>4</v>
      </c>
      <c r="DG67" s="469">
        <v>15</v>
      </c>
      <c r="DH67" s="469">
        <v>94</v>
      </c>
      <c r="DI67" s="469">
        <v>13</v>
      </c>
      <c r="DJ67" s="469" t="s">
        <v>513</v>
      </c>
      <c r="DK67" s="469">
        <v>2</v>
      </c>
      <c r="DL67" s="469" t="s">
        <v>513</v>
      </c>
      <c r="DM67" s="469" t="s">
        <v>513</v>
      </c>
      <c r="DN67" s="469" t="s">
        <v>513</v>
      </c>
      <c r="DO67" s="469" t="s">
        <v>513</v>
      </c>
      <c r="DP67" s="469">
        <v>4</v>
      </c>
      <c r="DQ67" s="469">
        <v>153</v>
      </c>
      <c r="DR67" s="469">
        <v>1</v>
      </c>
      <c r="DS67" s="469">
        <v>1</v>
      </c>
      <c r="DT67" s="469" t="s">
        <v>513</v>
      </c>
      <c r="DU67" s="469" t="s">
        <v>513</v>
      </c>
      <c r="DV67" s="469">
        <v>1</v>
      </c>
      <c r="DW67" s="469">
        <v>1</v>
      </c>
      <c r="DX67" s="469" t="s">
        <v>513</v>
      </c>
      <c r="DY67" s="469" t="s">
        <v>513</v>
      </c>
      <c r="DZ67" s="469" t="s">
        <v>513</v>
      </c>
      <c r="EA67" s="469" t="s">
        <v>513</v>
      </c>
      <c r="EB67" s="469" t="s">
        <v>513</v>
      </c>
      <c r="EC67" s="468" t="s">
        <v>513</v>
      </c>
      <c r="ED67" s="72"/>
    </row>
    <row r="68" spans="1:134" ht="16.5" customHeight="1">
      <c r="A68" s="470" t="s">
        <v>1588</v>
      </c>
      <c r="B68" s="154">
        <v>79</v>
      </c>
      <c r="C68" s="468">
        <v>779</v>
      </c>
      <c r="D68" s="469" t="s">
        <v>513</v>
      </c>
      <c r="E68" s="469" t="s">
        <v>513</v>
      </c>
      <c r="F68" s="469" t="s">
        <v>513</v>
      </c>
      <c r="G68" s="469" t="s">
        <v>513</v>
      </c>
      <c r="H68" s="469" t="s">
        <v>513</v>
      </c>
      <c r="I68" s="469" t="s">
        <v>513</v>
      </c>
      <c r="J68" s="469">
        <v>12</v>
      </c>
      <c r="K68" s="469">
        <v>76</v>
      </c>
      <c r="L68" s="469">
        <v>1</v>
      </c>
      <c r="M68" s="469">
        <v>9</v>
      </c>
      <c r="N68" s="469">
        <v>2</v>
      </c>
      <c r="O68" s="468">
        <v>4</v>
      </c>
      <c r="P68" s="468">
        <v>314</v>
      </c>
      <c r="Q68" s="469">
        <v>2</v>
      </c>
      <c r="R68" s="469" t="s">
        <v>513</v>
      </c>
      <c r="S68" s="469" t="s">
        <v>513</v>
      </c>
      <c r="T68" s="469" t="s">
        <v>513</v>
      </c>
      <c r="U68" s="469" t="s">
        <v>513</v>
      </c>
      <c r="V68" s="469" t="s">
        <v>513</v>
      </c>
      <c r="W68" s="469" t="s">
        <v>513</v>
      </c>
      <c r="X68" s="469" t="s">
        <v>513</v>
      </c>
      <c r="Y68" s="469" t="s">
        <v>513</v>
      </c>
      <c r="Z68" s="469">
        <v>1</v>
      </c>
      <c r="AA68" s="469" t="s">
        <v>513</v>
      </c>
      <c r="AB68" s="469" t="s">
        <v>513</v>
      </c>
      <c r="AC68" s="469" t="s">
        <v>513</v>
      </c>
      <c r="AD68" s="469" t="s">
        <v>513</v>
      </c>
      <c r="AE68" s="469" t="s">
        <v>513</v>
      </c>
      <c r="AF68" s="469" t="s">
        <v>513</v>
      </c>
      <c r="AG68" s="469" t="s">
        <v>513</v>
      </c>
      <c r="AH68" s="469" t="s">
        <v>513</v>
      </c>
      <c r="AI68" s="469" t="s">
        <v>513</v>
      </c>
      <c r="AJ68" s="469" t="s">
        <v>513</v>
      </c>
      <c r="AK68" s="469" t="s">
        <v>513</v>
      </c>
      <c r="AL68" s="469" t="s">
        <v>513</v>
      </c>
      <c r="AM68" s="469" t="s">
        <v>513</v>
      </c>
      <c r="AN68" s="469">
        <v>1</v>
      </c>
      <c r="AO68" s="468" t="s">
        <v>513</v>
      </c>
      <c r="AP68" s="468" t="s">
        <v>513</v>
      </c>
      <c r="AQ68" s="469" t="s">
        <v>513</v>
      </c>
      <c r="AR68" s="469" t="s">
        <v>513</v>
      </c>
      <c r="AS68" s="469" t="s">
        <v>513</v>
      </c>
      <c r="AT68" s="469" t="s">
        <v>513</v>
      </c>
      <c r="AU68" s="469">
        <v>4</v>
      </c>
      <c r="AV68" s="469">
        <v>15</v>
      </c>
      <c r="AW68" s="469" t="s">
        <v>513</v>
      </c>
      <c r="AX68" s="469" t="s">
        <v>513</v>
      </c>
      <c r="AY68" s="469">
        <v>2</v>
      </c>
      <c r="AZ68" s="469" t="s">
        <v>513</v>
      </c>
      <c r="BA68" s="469">
        <v>2</v>
      </c>
      <c r="BB68" s="469">
        <v>4</v>
      </c>
      <c r="BC68" s="469">
        <v>24</v>
      </c>
      <c r="BD68" s="469" t="s">
        <v>513</v>
      </c>
      <c r="BE68" s="469">
        <v>3</v>
      </c>
      <c r="BF68" s="469">
        <v>1</v>
      </c>
      <c r="BG68" s="469" t="s">
        <v>513</v>
      </c>
      <c r="BH68" s="469" t="s">
        <v>513</v>
      </c>
      <c r="BI68" s="469" t="s">
        <v>513</v>
      </c>
      <c r="BJ68" s="469" t="s">
        <v>513</v>
      </c>
      <c r="BK68" s="469" t="s">
        <v>513</v>
      </c>
      <c r="BL68" s="468">
        <v>16</v>
      </c>
      <c r="BM68" s="468">
        <v>152</v>
      </c>
      <c r="BN68" s="469" t="s">
        <v>513</v>
      </c>
      <c r="BO68" s="469" t="s">
        <v>513</v>
      </c>
      <c r="BP68" s="469" t="s">
        <v>513</v>
      </c>
      <c r="BQ68" s="469">
        <v>3</v>
      </c>
      <c r="BR68" s="469">
        <v>3</v>
      </c>
      <c r="BS68" s="469">
        <v>1</v>
      </c>
      <c r="BT68" s="469" t="s">
        <v>513</v>
      </c>
      <c r="BU68" s="469">
        <v>1</v>
      </c>
      <c r="BV68" s="469">
        <v>5</v>
      </c>
      <c r="BW68" s="469" t="s">
        <v>513</v>
      </c>
      <c r="BX68" s="469">
        <v>3</v>
      </c>
      <c r="BY68" s="468" t="s">
        <v>513</v>
      </c>
      <c r="BZ68" s="468" t="s">
        <v>513</v>
      </c>
      <c r="CA68" s="468" t="s">
        <v>513</v>
      </c>
      <c r="CB68" s="469" t="s">
        <v>513</v>
      </c>
      <c r="CC68" s="469" t="s">
        <v>513</v>
      </c>
      <c r="CD68" s="469" t="s">
        <v>513</v>
      </c>
      <c r="CE68" s="469" t="s">
        <v>513</v>
      </c>
      <c r="CF68" s="469" t="s">
        <v>513</v>
      </c>
      <c r="CG68" s="469" t="s">
        <v>513</v>
      </c>
      <c r="CH68" s="468">
        <v>11</v>
      </c>
      <c r="CI68" s="468">
        <v>32</v>
      </c>
      <c r="CJ68" s="469" t="s">
        <v>513</v>
      </c>
      <c r="CK68" s="469">
        <v>10</v>
      </c>
      <c r="CL68" s="469">
        <v>1</v>
      </c>
      <c r="CM68" s="469">
        <v>11</v>
      </c>
      <c r="CN68" s="469">
        <v>47</v>
      </c>
      <c r="CO68" s="469">
        <v>1</v>
      </c>
      <c r="CP68" s="469">
        <v>3</v>
      </c>
      <c r="CQ68" s="469">
        <v>1</v>
      </c>
      <c r="CR68" s="469">
        <v>6</v>
      </c>
      <c r="CS68" s="469">
        <v>4</v>
      </c>
      <c r="CT68" s="469">
        <v>30</v>
      </c>
      <c r="CU68" s="469" t="s">
        <v>513</v>
      </c>
      <c r="CV68" s="469">
        <v>3</v>
      </c>
      <c r="CW68" s="469">
        <v>1</v>
      </c>
      <c r="CX68" s="469">
        <v>6</v>
      </c>
      <c r="CY68" s="469">
        <v>14</v>
      </c>
      <c r="CZ68" s="469">
        <v>6</v>
      </c>
      <c r="DA68" s="468" t="s">
        <v>513</v>
      </c>
      <c r="DB68" s="468" t="s">
        <v>513</v>
      </c>
      <c r="DC68" s="468">
        <v>1</v>
      </c>
      <c r="DD68" s="468">
        <v>16</v>
      </c>
      <c r="DE68" s="469" t="s">
        <v>513</v>
      </c>
      <c r="DF68" s="469">
        <v>1</v>
      </c>
      <c r="DG68" s="469">
        <v>4</v>
      </c>
      <c r="DH68" s="469">
        <v>38</v>
      </c>
      <c r="DI68" s="469">
        <v>3</v>
      </c>
      <c r="DJ68" s="469" t="s">
        <v>513</v>
      </c>
      <c r="DK68" s="469">
        <v>1</v>
      </c>
      <c r="DL68" s="469" t="s">
        <v>513</v>
      </c>
      <c r="DM68" s="469" t="s">
        <v>513</v>
      </c>
      <c r="DN68" s="469" t="s">
        <v>513</v>
      </c>
      <c r="DO68" s="469" t="s">
        <v>513</v>
      </c>
      <c r="DP68" s="469">
        <v>2</v>
      </c>
      <c r="DQ68" s="469">
        <v>21</v>
      </c>
      <c r="DR68" s="469" t="s">
        <v>513</v>
      </c>
      <c r="DS68" s="469" t="s">
        <v>513</v>
      </c>
      <c r="DT68" s="469" t="s">
        <v>513</v>
      </c>
      <c r="DU68" s="469" t="s">
        <v>513</v>
      </c>
      <c r="DV68" s="469">
        <v>1</v>
      </c>
      <c r="DW68" s="469" t="s">
        <v>513</v>
      </c>
      <c r="DX68" s="469">
        <v>1</v>
      </c>
      <c r="DY68" s="469" t="s">
        <v>513</v>
      </c>
      <c r="DZ68" s="469" t="s">
        <v>513</v>
      </c>
      <c r="EA68" s="469" t="s">
        <v>513</v>
      </c>
      <c r="EB68" s="469" t="s">
        <v>513</v>
      </c>
      <c r="EC68" s="468" t="s">
        <v>513</v>
      </c>
      <c r="ED68" s="72"/>
    </row>
    <row r="69" spans="1:134" ht="16.5" customHeight="1">
      <c r="A69" s="476" t="s">
        <v>1587</v>
      </c>
      <c r="B69" s="475">
        <v>273</v>
      </c>
      <c r="C69" s="471">
        <v>1882</v>
      </c>
      <c r="D69" s="472" t="s">
        <v>513</v>
      </c>
      <c r="E69" s="472" t="s">
        <v>513</v>
      </c>
      <c r="F69" s="472" t="s">
        <v>513</v>
      </c>
      <c r="G69" s="472" t="s">
        <v>513</v>
      </c>
      <c r="H69" s="472" t="s">
        <v>513</v>
      </c>
      <c r="I69" s="472" t="s">
        <v>513</v>
      </c>
      <c r="J69" s="472">
        <v>25</v>
      </c>
      <c r="K69" s="472">
        <v>192</v>
      </c>
      <c r="L69" s="472">
        <v>8</v>
      </c>
      <c r="M69" s="472">
        <v>9</v>
      </c>
      <c r="N69" s="472">
        <v>8</v>
      </c>
      <c r="O69" s="471">
        <v>16</v>
      </c>
      <c r="P69" s="471">
        <v>129</v>
      </c>
      <c r="Q69" s="472" t="s">
        <v>513</v>
      </c>
      <c r="R69" s="472" t="s">
        <v>513</v>
      </c>
      <c r="S69" s="472" t="s">
        <v>513</v>
      </c>
      <c r="T69" s="472" t="s">
        <v>513</v>
      </c>
      <c r="U69" s="472">
        <v>1</v>
      </c>
      <c r="V69" s="472">
        <v>2</v>
      </c>
      <c r="W69" s="472">
        <v>3</v>
      </c>
      <c r="X69" s="472">
        <v>1</v>
      </c>
      <c r="Y69" s="472" t="s">
        <v>513</v>
      </c>
      <c r="Z69" s="472" t="s">
        <v>513</v>
      </c>
      <c r="AA69" s="472" t="s">
        <v>513</v>
      </c>
      <c r="AB69" s="472" t="s">
        <v>513</v>
      </c>
      <c r="AC69" s="472">
        <v>2</v>
      </c>
      <c r="AD69" s="472" t="s">
        <v>513</v>
      </c>
      <c r="AE69" s="472" t="s">
        <v>513</v>
      </c>
      <c r="AF69" s="472" t="s">
        <v>513</v>
      </c>
      <c r="AG69" s="472">
        <v>2</v>
      </c>
      <c r="AH69" s="472">
        <v>1</v>
      </c>
      <c r="AI69" s="472" t="s">
        <v>513</v>
      </c>
      <c r="AJ69" s="472">
        <v>1</v>
      </c>
      <c r="AK69" s="472" t="s">
        <v>513</v>
      </c>
      <c r="AL69" s="472" t="s">
        <v>513</v>
      </c>
      <c r="AM69" s="472">
        <v>1</v>
      </c>
      <c r="AN69" s="472">
        <v>2</v>
      </c>
      <c r="AO69" s="471" t="s">
        <v>513</v>
      </c>
      <c r="AP69" s="471" t="s">
        <v>513</v>
      </c>
      <c r="AQ69" s="472" t="s">
        <v>513</v>
      </c>
      <c r="AR69" s="472" t="s">
        <v>513</v>
      </c>
      <c r="AS69" s="472" t="s">
        <v>513</v>
      </c>
      <c r="AT69" s="472" t="s">
        <v>513</v>
      </c>
      <c r="AU69" s="472">
        <v>8</v>
      </c>
      <c r="AV69" s="472">
        <v>88</v>
      </c>
      <c r="AW69" s="472" t="s">
        <v>513</v>
      </c>
      <c r="AX69" s="472" t="s">
        <v>513</v>
      </c>
      <c r="AY69" s="472">
        <v>2</v>
      </c>
      <c r="AZ69" s="472">
        <v>1</v>
      </c>
      <c r="BA69" s="472">
        <v>5</v>
      </c>
      <c r="BB69" s="472">
        <v>20</v>
      </c>
      <c r="BC69" s="472">
        <v>97</v>
      </c>
      <c r="BD69" s="472" t="s">
        <v>513</v>
      </c>
      <c r="BE69" s="472">
        <v>14</v>
      </c>
      <c r="BF69" s="472">
        <v>6</v>
      </c>
      <c r="BG69" s="472" t="s">
        <v>513</v>
      </c>
      <c r="BH69" s="472" t="s">
        <v>513</v>
      </c>
      <c r="BI69" s="472" t="s">
        <v>513</v>
      </c>
      <c r="BJ69" s="472" t="s">
        <v>513</v>
      </c>
      <c r="BK69" s="472" t="s">
        <v>513</v>
      </c>
      <c r="BL69" s="471">
        <v>68</v>
      </c>
      <c r="BM69" s="471">
        <v>421</v>
      </c>
      <c r="BN69" s="472" t="s">
        <v>513</v>
      </c>
      <c r="BO69" s="472">
        <v>1</v>
      </c>
      <c r="BP69" s="472">
        <v>4</v>
      </c>
      <c r="BQ69" s="472">
        <v>6</v>
      </c>
      <c r="BR69" s="472">
        <v>4</v>
      </c>
      <c r="BS69" s="472">
        <v>4</v>
      </c>
      <c r="BT69" s="472" t="s">
        <v>513</v>
      </c>
      <c r="BU69" s="472">
        <v>3</v>
      </c>
      <c r="BV69" s="472">
        <v>15</v>
      </c>
      <c r="BW69" s="472">
        <v>15</v>
      </c>
      <c r="BX69" s="472">
        <v>16</v>
      </c>
      <c r="BY69" s="471" t="s">
        <v>513</v>
      </c>
      <c r="BZ69" s="471">
        <v>4</v>
      </c>
      <c r="CA69" s="471">
        <v>11</v>
      </c>
      <c r="CB69" s="472" t="s">
        <v>513</v>
      </c>
      <c r="CC69" s="472" t="s">
        <v>513</v>
      </c>
      <c r="CD69" s="472">
        <v>1</v>
      </c>
      <c r="CE69" s="472" t="s">
        <v>513</v>
      </c>
      <c r="CF69" s="472" t="s">
        <v>513</v>
      </c>
      <c r="CG69" s="472">
        <v>3</v>
      </c>
      <c r="CH69" s="471">
        <v>34</v>
      </c>
      <c r="CI69" s="471">
        <v>85</v>
      </c>
      <c r="CJ69" s="472">
        <v>2</v>
      </c>
      <c r="CK69" s="472">
        <v>30</v>
      </c>
      <c r="CL69" s="472">
        <v>2</v>
      </c>
      <c r="CM69" s="472">
        <v>9</v>
      </c>
      <c r="CN69" s="472">
        <v>40</v>
      </c>
      <c r="CO69" s="472" t="s">
        <v>513</v>
      </c>
      <c r="CP69" s="472">
        <v>5</v>
      </c>
      <c r="CQ69" s="472">
        <v>2</v>
      </c>
      <c r="CR69" s="472">
        <v>2</v>
      </c>
      <c r="CS69" s="472">
        <v>27</v>
      </c>
      <c r="CT69" s="472">
        <v>202</v>
      </c>
      <c r="CU69" s="472" t="s">
        <v>513</v>
      </c>
      <c r="CV69" s="472">
        <v>24</v>
      </c>
      <c r="CW69" s="472">
        <v>3</v>
      </c>
      <c r="CX69" s="472">
        <v>21</v>
      </c>
      <c r="CY69" s="472">
        <v>49</v>
      </c>
      <c r="CZ69" s="472">
        <v>19</v>
      </c>
      <c r="DA69" s="471">
        <v>2</v>
      </c>
      <c r="DB69" s="471" t="s">
        <v>513</v>
      </c>
      <c r="DC69" s="471">
        <v>7</v>
      </c>
      <c r="DD69" s="471">
        <v>88</v>
      </c>
      <c r="DE69" s="472">
        <v>1</v>
      </c>
      <c r="DF69" s="472">
        <v>6</v>
      </c>
      <c r="DG69" s="472">
        <v>17</v>
      </c>
      <c r="DH69" s="472">
        <v>175</v>
      </c>
      <c r="DI69" s="472">
        <v>13</v>
      </c>
      <c r="DJ69" s="472" t="s">
        <v>513</v>
      </c>
      <c r="DK69" s="472">
        <v>4</v>
      </c>
      <c r="DL69" s="472" t="s">
        <v>513</v>
      </c>
      <c r="DM69" s="472" t="s">
        <v>513</v>
      </c>
      <c r="DN69" s="472" t="s">
        <v>513</v>
      </c>
      <c r="DO69" s="472" t="s">
        <v>513</v>
      </c>
      <c r="DP69" s="472">
        <v>16</v>
      </c>
      <c r="DQ69" s="472">
        <v>297</v>
      </c>
      <c r="DR69" s="472">
        <v>2</v>
      </c>
      <c r="DS69" s="472">
        <v>4</v>
      </c>
      <c r="DT69" s="472" t="s">
        <v>513</v>
      </c>
      <c r="DU69" s="472" t="s">
        <v>513</v>
      </c>
      <c r="DV69" s="472">
        <v>7</v>
      </c>
      <c r="DW69" s="472" t="s">
        <v>513</v>
      </c>
      <c r="DX69" s="472">
        <v>3</v>
      </c>
      <c r="DY69" s="472" t="s">
        <v>513</v>
      </c>
      <c r="DZ69" s="472">
        <v>1</v>
      </c>
      <c r="EA69" s="472">
        <v>8</v>
      </c>
      <c r="EB69" s="472" t="s">
        <v>513</v>
      </c>
      <c r="EC69" s="471">
        <v>1</v>
      </c>
      <c r="ED69" s="72"/>
    </row>
    <row r="70" spans="1:134" ht="16.5" customHeight="1">
      <c r="A70" s="470" t="s">
        <v>1586</v>
      </c>
      <c r="B70" s="154">
        <v>82</v>
      </c>
      <c r="C70" s="468">
        <v>582</v>
      </c>
      <c r="D70" s="469" t="s">
        <v>513</v>
      </c>
      <c r="E70" s="469" t="s">
        <v>513</v>
      </c>
      <c r="F70" s="469" t="s">
        <v>513</v>
      </c>
      <c r="G70" s="469" t="s">
        <v>513</v>
      </c>
      <c r="H70" s="469" t="s">
        <v>513</v>
      </c>
      <c r="I70" s="469" t="s">
        <v>513</v>
      </c>
      <c r="J70" s="469">
        <v>6</v>
      </c>
      <c r="K70" s="469">
        <v>59</v>
      </c>
      <c r="L70" s="469">
        <v>1</v>
      </c>
      <c r="M70" s="469">
        <v>1</v>
      </c>
      <c r="N70" s="469">
        <v>4</v>
      </c>
      <c r="O70" s="468">
        <v>6</v>
      </c>
      <c r="P70" s="468">
        <v>30</v>
      </c>
      <c r="Q70" s="469" t="s">
        <v>513</v>
      </c>
      <c r="R70" s="469" t="s">
        <v>513</v>
      </c>
      <c r="S70" s="469" t="s">
        <v>513</v>
      </c>
      <c r="T70" s="469" t="s">
        <v>513</v>
      </c>
      <c r="U70" s="469" t="s">
        <v>513</v>
      </c>
      <c r="V70" s="469">
        <v>1</v>
      </c>
      <c r="W70" s="469">
        <v>1</v>
      </c>
      <c r="X70" s="469" t="s">
        <v>513</v>
      </c>
      <c r="Y70" s="469" t="s">
        <v>513</v>
      </c>
      <c r="Z70" s="469" t="s">
        <v>513</v>
      </c>
      <c r="AA70" s="469" t="s">
        <v>513</v>
      </c>
      <c r="AB70" s="469" t="s">
        <v>513</v>
      </c>
      <c r="AC70" s="469" t="s">
        <v>513</v>
      </c>
      <c r="AD70" s="469" t="s">
        <v>513</v>
      </c>
      <c r="AE70" s="469" t="s">
        <v>513</v>
      </c>
      <c r="AF70" s="469" t="s">
        <v>513</v>
      </c>
      <c r="AG70" s="469">
        <v>1</v>
      </c>
      <c r="AH70" s="469" t="s">
        <v>513</v>
      </c>
      <c r="AI70" s="469" t="s">
        <v>513</v>
      </c>
      <c r="AJ70" s="469">
        <v>1</v>
      </c>
      <c r="AK70" s="469" t="s">
        <v>513</v>
      </c>
      <c r="AL70" s="469" t="s">
        <v>513</v>
      </c>
      <c r="AM70" s="469" t="s">
        <v>513</v>
      </c>
      <c r="AN70" s="469">
        <v>2</v>
      </c>
      <c r="AO70" s="468" t="s">
        <v>513</v>
      </c>
      <c r="AP70" s="468" t="s">
        <v>513</v>
      </c>
      <c r="AQ70" s="469" t="s">
        <v>513</v>
      </c>
      <c r="AR70" s="469" t="s">
        <v>513</v>
      </c>
      <c r="AS70" s="469" t="s">
        <v>513</v>
      </c>
      <c r="AT70" s="469" t="s">
        <v>513</v>
      </c>
      <c r="AU70" s="469">
        <v>1</v>
      </c>
      <c r="AV70" s="469">
        <v>10</v>
      </c>
      <c r="AW70" s="469" t="s">
        <v>513</v>
      </c>
      <c r="AX70" s="469" t="s">
        <v>513</v>
      </c>
      <c r="AY70" s="469" t="s">
        <v>513</v>
      </c>
      <c r="AZ70" s="469" t="s">
        <v>513</v>
      </c>
      <c r="BA70" s="469">
        <v>1</v>
      </c>
      <c r="BB70" s="469">
        <v>17</v>
      </c>
      <c r="BC70" s="469">
        <v>73</v>
      </c>
      <c r="BD70" s="469" t="s">
        <v>513</v>
      </c>
      <c r="BE70" s="469">
        <v>12</v>
      </c>
      <c r="BF70" s="469">
        <v>5</v>
      </c>
      <c r="BG70" s="469" t="s">
        <v>513</v>
      </c>
      <c r="BH70" s="469" t="s">
        <v>513</v>
      </c>
      <c r="BI70" s="469" t="s">
        <v>513</v>
      </c>
      <c r="BJ70" s="469" t="s">
        <v>513</v>
      </c>
      <c r="BK70" s="469" t="s">
        <v>513</v>
      </c>
      <c r="BL70" s="468">
        <v>21</v>
      </c>
      <c r="BM70" s="468">
        <v>75</v>
      </c>
      <c r="BN70" s="469" t="s">
        <v>513</v>
      </c>
      <c r="BO70" s="469" t="s">
        <v>513</v>
      </c>
      <c r="BP70" s="469">
        <v>2</v>
      </c>
      <c r="BQ70" s="469">
        <v>4</v>
      </c>
      <c r="BR70" s="469">
        <v>1</v>
      </c>
      <c r="BS70" s="469" t="s">
        <v>513</v>
      </c>
      <c r="BT70" s="469" t="s">
        <v>513</v>
      </c>
      <c r="BU70" s="469">
        <v>2</v>
      </c>
      <c r="BV70" s="469">
        <v>4</v>
      </c>
      <c r="BW70" s="469">
        <v>4</v>
      </c>
      <c r="BX70" s="469">
        <v>4</v>
      </c>
      <c r="BY70" s="468" t="s">
        <v>513</v>
      </c>
      <c r="BZ70" s="468">
        <v>1</v>
      </c>
      <c r="CA70" s="468">
        <v>2</v>
      </c>
      <c r="CB70" s="469" t="s">
        <v>513</v>
      </c>
      <c r="CC70" s="469" t="s">
        <v>513</v>
      </c>
      <c r="CD70" s="469" t="s">
        <v>513</v>
      </c>
      <c r="CE70" s="469" t="s">
        <v>513</v>
      </c>
      <c r="CF70" s="469" t="s">
        <v>513</v>
      </c>
      <c r="CG70" s="469">
        <v>1</v>
      </c>
      <c r="CH70" s="468">
        <v>9</v>
      </c>
      <c r="CI70" s="468">
        <v>26</v>
      </c>
      <c r="CJ70" s="469" t="s">
        <v>513</v>
      </c>
      <c r="CK70" s="469">
        <v>8</v>
      </c>
      <c r="CL70" s="469">
        <v>1</v>
      </c>
      <c r="CM70" s="469">
        <v>2</v>
      </c>
      <c r="CN70" s="469">
        <v>22</v>
      </c>
      <c r="CO70" s="469" t="s">
        <v>513</v>
      </c>
      <c r="CP70" s="469" t="s">
        <v>513</v>
      </c>
      <c r="CQ70" s="469">
        <v>1</v>
      </c>
      <c r="CR70" s="469">
        <v>1</v>
      </c>
      <c r="CS70" s="469">
        <v>3</v>
      </c>
      <c r="CT70" s="469">
        <v>18</v>
      </c>
      <c r="CU70" s="469" t="s">
        <v>513</v>
      </c>
      <c r="CV70" s="469">
        <v>1</v>
      </c>
      <c r="CW70" s="469">
        <v>2</v>
      </c>
      <c r="CX70" s="469">
        <v>4</v>
      </c>
      <c r="CY70" s="469">
        <v>11</v>
      </c>
      <c r="CZ70" s="469">
        <v>4</v>
      </c>
      <c r="DA70" s="468" t="s">
        <v>513</v>
      </c>
      <c r="DB70" s="468" t="s">
        <v>513</v>
      </c>
      <c r="DC70" s="468">
        <v>3</v>
      </c>
      <c r="DD70" s="468">
        <v>54</v>
      </c>
      <c r="DE70" s="469">
        <v>1</v>
      </c>
      <c r="DF70" s="469">
        <v>2</v>
      </c>
      <c r="DG70" s="469">
        <v>4</v>
      </c>
      <c r="DH70" s="469">
        <v>89</v>
      </c>
      <c r="DI70" s="469">
        <v>2</v>
      </c>
      <c r="DJ70" s="469" t="s">
        <v>513</v>
      </c>
      <c r="DK70" s="469">
        <v>2</v>
      </c>
      <c r="DL70" s="469" t="s">
        <v>513</v>
      </c>
      <c r="DM70" s="469" t="s">
        <v>513</v>
      </c>
      <c r="DN70" s="469" t="s">
        <v>513</v>
      </c>
      <c r="DO70" s="469" t="s">
        <v>513</v>
      </c>
      <c r="DP70" s="469">
        <v>5</v>
      </c>
      <c r="DQ70" s="469">
        <v>113</v>
      </c>
      <c r="DR70" s="469">
        <v>1</v>
      </c>
      <c r="DS70" s="469">
        <v>2</v>
      </c>
      <c r="DT70" s="469" t="s">
        <v>513</v>
      </c>
      <c r="DU70" s="469" t="s">
        <v>513</v>
      </c>
      <c r="DV70" s="469">
        <v>2</v>
      </c>
      <c r="DW70" s="469" t="s">
        <v>513</v>
      </c>
      <c r="DX70" s="469" t="s">
        <v>513</v>
      </c>
      <c r="DY70" s="469" t="s">
        <v>513</v>
      </c>
      <c r="DZ70" s="469" t="s">
        <v>513</v>
      </c>
      <c r="EA70" s="469" t="s">
        <v>513</v>
      </c>
      <c r="EB70" s="469" t="s">
        <v>513</v>
      </c>
      <c r="EC70" s="468" t="s">
        <v>513</v>
      </c>
      <c r="ED70" s="72"/>
    </row>
    <row r="71" spans="1:134" ht="16.5" customHeight="1">
      <c r="A71" s="470" t="s">
        <v>1585</v>
      </c>
      <c r="B71" s="154">
        <v>104</v>
      </c>
      <c r="C71" s="468">
        <v>694</v>
      </c>
      <c r="D71" s="469" t="s">
        <v>513</v>
      </c>
      <c r="E71" s="469" t="s">
        <v>513</v>
      </c>
      <c r="F71" s="469" t="s">
        <v>513</v>
      </c>
      <c r="G71" s="469" t="s">
        <v>513</v>
      </c>
      <c r="H71" s="469" t="s">
        <v>513</v>
      </c>
      <c r="I71" s="469" t="s">
        <v>513</v>
      </c>
      <c r="J71" s="469">
        <v>8</v>
      </c>
      <c r="K71" s="469">
        <v>64</v>
      </c>
      <c r="L71" s="469">
        <v>3</v>
      </c>
      <c r="M71" s="469">
        <v>4</v>
      </c>
      <c r="N71" s="469">
        <v>1</v>
      </c>
      <c r="O71" s="468">
        <v>7</v>
      </c>
      <c r="P71" s="468">
        <v>84</v>
      </c>
      <c r="Q71" s="469" t="s">
        <v>513</v>
      </c>
      <c r="R71" s="469" t="s">
        <v>513</v>
      </c>
      <c r="S71" s="469" t="s">
        <v>513</v>
      </c>
      <c r="T71" s="469" t="s">
        <v>513</v>
      </c>
      <c r="U71" s="469">
        <v>1</v>
      </c>
      <c r="V71" s="469">
        <v>1</v>
      </c>
      <c r="W71" s="469">
        <v>2</v>
      </c>
      <c r="X71" s="469">
        <v>1</v>
      </c>
      <c r="Y71" s="469" t="s">
        <v>513</v>
      </c>
      <c r="Z71" s="469" t="s">
        <v>513</v>
      </c>
      <c r="AA71" s="469" t="s">
        <v>513</v>
      </c>
      <c r="AB71" s="469" t="s">
        <v>513</v>
      </c>
      <c r="AC71" s="469">
        <v>1</v>
      </c>
      <c r="AD71" s="469" t="s">
        <v>513</v>
      </c>
      <c r="AE71" s="469" t="s">
        <v>513</v>
      </c>
      <c r="AF71" s="469" t="s">
        <v>513</v>
      </c>
      <c r="AG71" s="469" t="s">
        <v>513</v>
      </c>
      <c r="AH71" s="469">
        <v>1</v>
      </c>
      <c r="AI71" s="469" t="s">
        <v>513</v>
      </c>
      <c r="AJ71" s="469" t="s">
        <v>513</v>
      </c>
      <c r="AK71" s="469" t="s">
        <v>513</v>
      </c>
      <c r="AL71" s="469" t="s">
        <v>513</v>
      </c>
      <c r="AM71" s="469" t="s">
        <v>513</v>
      </c>
      <c r="AN71" s="469" t="s">
        <v>513</v>
      </c>
      <c r="AO71" s="468" t="s">
        <v>513</v>
      </c>
      <c r="AP71" s="468" t="s">
        <v>513</v>
      </c>
      <c r="AQ71" s="469" t="s">
        <v>513</v>
      </c>
      <c r="AR71" s="469" t="s">
        <v>513</v>
      </c>
      <c r="AS71" s="469" t="s">
        <v>513</v>
      </c>
      <c r="AT71" s="469" t="s">
        <v>513</v>
      </c>
      <c r="AU71" s="469">
        <v>4</v>
      </c>
      <c r="AV71" s="469">
        <v>71</v>
      </c>
      <c r="AW71" s="469" t="s">
        <v>513</v>
      </c>
      <c r="AX71" s="469" t="s">
        <v>513</v>
      </c>
      <c r="AY71" s="469">
        <v>2</v>
      </c>
      <c r="AZ71" s="469" t="s">
        <v>513</v>
      </c>
      <c r="BA71" s="469">
        <v>2</v>
      </c>
      <c r="BB71" s="469">
        <v>1</v>
      </c>
      <c r="BC71" s="469">
        <v>22</v>
      </c>
      <c r="BD71" s="469" t="s">
        <v>513</v>
      </c>
      <c r="BE71" s="469" t="s">
        <v>513</v>
      </c>
      <c r="BF71" s="469">
        <v>1</v>
      </c>
      <c r="BG71" s="469" t="s">
        <v>513</v>
      </c>
      <c r="BH71" s="469" t="s">
        <v>513</v>
      </c>
      <c r="BI71" s="469" t="s">
        <v>513</v>
      </c>
      <c r="BJ71" s="469" t="s">
        <v>513</v>
      </c>
      <c r="BK71" s="469" t="s">
        <v>513</v>
      </c>
      <c r="BL71" s="468">
        <v>30</v>
      </c>
      <c r="BM71" s="468">
        <v>252</v>
      </c>
      <c r="BN71" s="469" t="s">
        <v>513</v>
      </c>
      <c r="BO71" s="469" t="s">
        <v>513</v>
      </c>
      <c r="BP71" s="469">
        <v>2</v>
      </c>
      <c r="BQ71" s="469">
        <v>1</v>
      </c>
      <c r="BR71" s="469">
        <v>2</v>
      </c>
      <c r="BS71" s="469">
        <v>3</v>
      </c>
      <c r="BT71" s="469" t="s">
        <v>513</v>
      </c>
      <c r="BU71" s="469" t="s">
        <v>513</v>
      </c>
      <c r="BV71" s="469">
        <v>8</v>
      </c>
      <c r="BW71" s="469">
        <v>6</v>
      </c>
      <c r="BX71" s="469">
        <v>8</v>
      </c>
      <c r="BY71" s="468" t="s">
        <v>513</v>
      </c>
      <c r="BZ71" s="468" t="s">
        <v>513</v>
      </c>
      <c r="CA71" s="468" t="s">
        <v>513</v>
      </c>
      <c r="CB71" s="469" t="s">
        <v>513</v>
      </c>
      <c r="CC71" s="469" t="s">
        <v>513</v>
      </c>
      <c r="CD71" s="469" t="s">
        <v>513</v>
      </c>
      <c r="CE71" s="469" t="s">
        <v>513</v>
      </c>
      <c r="CF71" s="469" t="s">
        <v>513</v>
      </c>
      <c r="CG71" s="469" t="s">
        <v>513</v>
      </c>
      <c r="CH71" s="468">
        <v>15</v>
      </c>
      <c r="CI71" s="468">
        <v>37</v>
      </c>
      <c r="CJ71" s="469" t="s">
        <v>513</v>
      </c>
      <c r="CK71" s="469">
        <v>15</v>
      </c>
      <c r="CL71" s="469" t="s">
        <v>513</v>
      </c>
      <c r="CM71" s="469">
        <v>3</v>
      </c>
      <c r="CN71" s="469">
        <v>7</v>
      </c>
      <c r="CO71" s="469" t="s">
        <v>513</v>
      </c>
      <c r="CP71" s="469">
        <v>2</v>
      </c>
      <c r="CQ71" s="469">
        <v>1</v>
      </c>
      <c r="CR71" s="469" t="s">
        <v>513</v>
      </c>
      <c r="CS71" s="469">
        <v>8</v>
      </c>
      <c r="CT71" s="469">
        <v>22</v>
      </c>
      <c r="CU71" s="469" t="s">
        <v>513</v>
      </c>
      <c r="CV71" s="469">
        <v>8</v>
      </c>
      <c r="CW71" s="469" t="s">
        <v>513</v>
      </c>
      <c r="CX71" s="469">
        <v>13</v>
      </c>
      <c r="CY71" s="469">
        <v>29</v>
      </c>
      <c r="CZ71" s="469">
        <v>11</v>
      </c>
      <c r="DA71" s="468">
        <v>2</v>
      </c>
      <c r="DB71" s="468" t="s">
        <v>513</v>
      </c>
      <c r="DC71" s="468">
        <v>2</v>
      </c>
      <c r="DD71" s="468">
        <v>12</v>
      </c>
      <c r="DE71" s="469" t="s">
        <v>513</v>
      </c>
      <c r="DF71" s="469">
        <v>2</v>
      </c>
      <c r="DG71" s="469">
        <v>7</v>
      </c>
      <c r="DH71" s="469">
        <v>51</v>
      </c>
      <c r="DI71" s="469">
        <v>5</v>
      </c>
      <c r="DJ71" s="469" t="s">
        <v>513</v>
      </c>
      <c r="DK71" s="469">
        <v>2</v>
      </c>
      <c r="DL71" s="469" t="s">
        <v>513</v>
      </c>
      <c r="DM71" s="469" t="s">
        <v>513</v>
      </c>
      <c r="DN71" s="469" t="s">
        <v>513</v>
      </c>
      <c r="DO71" s="469" t="s">
        <v>513</v>
      </c>
      <c r="DP71" s="469">
        <v>5</v>
      </c>
      <c r="DQ71" s="469">
        <v>35</v>
      </c>
      <c r="DR71" s="469" t="s">
        <v>513</v>
      </c>
      <c r="DS71" s="469">
        <v>2</v>
      </c>
      <c r="DT71" s="469" t="s">
        <v>513</v>
      </c>
      <c r="DU71" s="469" t="s">
        <v>513</v>
      </c>
      <c r="DV71" s="469">
        <v>2</v>
      </c>
      <c r="DW71" s="469" t="s">
        <v>513</v>
      </c>
      <c r="DX71" s="469">
        <v>1</v>
      </c>
      <c r="DY71" s="469" t="s">
        <v>513</v>
      </c>
      <c r="DZ71" s="469">
        <v>1</v>
      </c>
      <c r="EA71" s="469">
        <v>8</v>
      </c>
      <c r="EB71" s="469" t="s">
        <v>513</v>
      </c>
      <c r="EC71" s="468">
        <v>1</v>
      </c>
      <c r="ED71" s="72"/>
    </row>
    <row r="72" spans="1:134" ht="16.5" customHeight="1">
      <c r="A72" s="470" t="s">
        <v>1584</v>
      </c>
      <c r="B72" s="154">
        <v>87</v>
      </c>
      <c r="C72" s="468">
        <v>606</v>
      </c>
      <c r="D72" s="469" t="s">
        <v>513</v>
      </c>
      <c r="E72" s="469" t="s">
        <v>513</v>
      </c>
      <c r="F72" s="469" t="s">
        <v>513</v>
      </c>
      <c r="G72" s="469" t="s">
        <v>513</v>
      </c>
      <c r="H72" s="469" t="s">
        <v>513</v>
      </c>
      <c r="I72" s="469" t="s">
        <v>513</v>
      </c>
      <c r="J72" s="469">
        <v>11</v>
      </c>
      <c r="K72" s="469">
        <v>69</v>
      </c>
      <c r="L72" s="469">
        <v>4</v>
      </c>
      <c r="M72" s="469">
        <v>4</v>
      </c>
      <c r="N72" s="469">
        <v>3</v>
      </c>
      <c r="O72" s="468">
        <v>3</v>
      </c>
      <c r="P72" s="468">
        <v>15</v>
      </c>
      <c r="Q72" s="469" t="s">
        <v>513</v>
      </c>
      <c r="R72" s="469" t="s">
        <v>513</v>
      </c>
      <c r="S72" s="469" t="s">
        <v>513</v>
      </c>
      <c r="T72" s="469" t="s">
        <v>513</v>
      </c>
      <c r="U72" s="469" t="s">
        <v>513</v>
      </c>
      <c r="V72" s="469" t="s">
        <v>513</v>
      </c>
      <c r="W72" s="469" t="s">
        <v>513</v>
      </c>
      <c r="X72" s="469" t="s">
        <v>513</v>
      </c>
      <c r="Y72" s="469" t="s">
        <v>513</v>
      </c>
      <c r="Z72" s="469" t="s">
        <v>513</v>
      </c>
      <c r="AA72" s="469" t="s">
        <v>513</v>
      </c>
      <c r="AB72" s="469" t="s">
        <v>513</v>
      </c>
      <c r="AC72" s="469">
        <v>1</v>
      </c>
      <c r="AD72" s="469" t="s">
        <v>513</v>
      </c>
      <c r="AE72" s="469" t="s">
        <v>513</v>
      </c>
      <c r="AF72" s="469" t="s">
        <v>513</v>
      </c>
      <c r="AG72" s="469">
        <v>1</v>
      </c>
      <c r="AH72" s="469" t="s">
        <v>513</v>
      </c>
      <c r="AI72" s="469" t="s">
        <v>513</v>
      </c>
      <c r="AJ72" s="469" t="s">
        <v>513</v>
      </c>
      <c r="AK72" s="469" t="s">
        <v>513</v>
      </c>
      <c r="AL72" s="469" t="s">
        <v>513</v>
      </c>
      <c r="AM72" s="469">
        <v>1</v>
      </c>
      <c r="AN72" s="469" t="s">
        <v>513</v>
      </c>
      <c r="AO72" s="468" t="s">
        <v>513</v>
      </c>
      <c r="AP72" s="468" t="s">
        <v>513</v>
      </c>
      <c r="AQ72" s="469" t="s">
        <v>513</v>
      </c>
      <c r="AR72" s="469" t="s">
        <v>513</v>
      </c>
      <c r="AS72" s="469" t="s">
        <v>513</v>
      </c>
      <c r="AT72" s="469" t="s">
        <v>513</v>
      </c>
      <c r="AU72" s="469">
        <v>3</v>
      </c>
      <c r="AV72" s="469">
        <v>7</v>
      </c>
      <c r="AW72" s="469" t="s">
        <v>513</v>
      </c>
      <c r="AX72" s="469" t="s">
        <v>513</v>
      </c>
      <c r="AY72" s="469" t="s">
        <v>513</v>
      </c>
      <c r="AZ72" s="469">
        <v>1</v>
      </c>
      <c r="BA72" s="469">
        <v>2</v>
      </c>
      <c r="BB72" s="469">
        <v>2</v>
      </c>
      <c r="BC72" s="469">
        <v>2</v>
      </c>
      <c r="BD72" s="469" t="s">
        <v>513</v>
      </c>
      <c r="BE72" s="469">
        <v>2</v>
      </c>
      <c r="BF72" s="469" t="s">
        <v>513</v>
      </c>
      <c r="BG72" s="469" t="s">
        <v>513</v>
      </c>
      <c r="BH72" s="469" t="s">
        <v>513</v>
      </c>
      <c r="BI72" s="469" t="s">
        <v>513</v>
      </c>
      <c r="BJ72" s="469" t="s">
        <v>513</v>
      </c>
      <c r="BK72" s="469" t="s">
        <v>513</v>
      </c>
      <c r="BL72" s="468">
        <v>17</v>
      </c>
      <c r="BM72" s="468">
        <v>94</v>
      </c>
      <c r="BN72" s="469" t="s">
        <v>513</v>
      </c>
      <c r="BO72" s="469">
        <v>1</v>
      </c>
      <c r="BP72" s="469" t="s">
        <v>513</v>
      </c>
      <c r="BQ72" s="469">
        <v>1</v>
      </c>
      <c r="BR72" s="469">
        <v>1</v>
      </c>
      <c r="BS72" s="469">
        <v>1</v>
      </c>
      <c r="BT72" s="469" t="s">
        <v>513</v>
      </c>
      <c r="BU72" s="469">
        <v>1</v>
      </c>
      <c r="BV72" s="469">
        <v>3</v>
      </c>
      <c r="BW72" s="469">
        <v>5</v>
      </c>
      <c r="BX72" s="469">
        <v>4</v>
      </c>
      <c r="BY72" s="468" t="s">
        <v>513</v>
      </c>
      <c r="BZ72" s="468">
        <v>3</v>
      </c>
      <c r="CA72" s="468">
        <v>9</v>
      </c>
      <c r="CB72" s="469" t="s">
        <v>513</v>
      </c>
      <c r="CC72" s="469" t="s">
        <v>513</v>
      </c>
      <c r="CD72" s="469">
        <v>1</v>
      </c>
      <c r="CE72" s="469" t="s">
        <v>513</v>
      </c>
      <c r="CF72" s="469" t="s">
        <v>513</v>
      </c>
      <c r="CG72" s="469">
        <v>2</v>
      </c>
      <c r="CH72" s="468">
        <v>10</v>
      </c>
      <c r="CI72" s="468">
        <v>22</v>
      </c>
      <c r="CJ72" s="469">
        <v>2</v>
      </c>
      <c r="CK72" s="469">
        <v>7</v>
      </c>
      <c r="CL72" s="469">
        <v>1</v>
      </c>
      <c r="CM72" s="469">
        <v>4</v>
      </c>
      <c r="CN72" s="469">
        <v>11</v>
      </c>
      <c r="CO72" s="469" t="s">
        <v>513</v>
      </c>
      <c r="CP72" s="469">
        <v>3</v>
      </c>
      <c r="CQ72" s="469" t="s">
        <v>513</v>
      </c>
      <c r="CR72" s="469">
        <v>1</v>
      </c>
      <c r="CS72" s="469">
        <v>16</v>
      </c>
      <c r="CT72" s="469">
        <v>162</v>
      </c>
      <c r="CU72" s="469" t="s">
        <v>513</v>
      </c>
      <c r="CV72" s="469">
        <v>15</v>
      </c>
      <c r="CW72" s="469">
        <v>1</v>
      </c>
      <c r="CX72" s="469">
        <v>4</v>
      </c>
      <c r="CY72" s="469">
        <v>9</v>
      </c>
      <c r="CZ72" s="469">
        <v>4</v>
      </c>
      <c r="DA72" s="468" t="s">
        <v>513</v>
      </c>
      <c r="DB72" s="468" t="s">
        <v>513</v>
      </c>
      <c r="DC72" s="468">
        <v>2</v>
      </c>
      <c r="DD72" s="468">
        <v>22</v>
      </c>
      <c r="DE72" s="469" t="s">
        <v>513</v>
      </c>
      <c r="DF72" s="469">
        <v>2</v>
      </c>
      <c r="DG72" s="469">
        <v>6</v>
      </c>
      <c r="DH72" s="469">
        <v>35</v>
      </c>
      <c r="DI72" s="469">
        <v>6</v>
      </c>
      <c r="DJ72" s="469" t="s">
        <v>513</v>
      </c>
      <c r="DK72" s="469" t="s">
        <v>513</v>
      </c>
      <c r="DL72" s="469" t="s">
        <v>513</v>
      </c>
      <c r="DM72" s="469" t="s">
        <v>513</v>
      </c>
      <c r="DN72" s="469" t="s">
        <v>513</v>
      </c>
      <c r="DO72" s="469" t="s">
        <v>513</v>
      </c>
      <c r="DP72" s="469">
        <v>6</v>
      </c>
      <c r="DQ72" s="469">
        <v>149</v>
      </c>
      <c r="DR72" s="469">
        <v>1</v>
      </c>
      <c r="DS72" s="469" t="s">
        <v>513</v>
      </c>
      <c r="DT72" s="469" t="s">
        <v>513</v>
      </c>
      <c r="DU72" s="469" t="s">
        <v>513</v>
      </c>
      <c r="DV72" s="469">
        <v>3</v>
      </c>
      <c r="DW72" s="469" t="s">
        <v>513</v>
      </c>
      <c r="DX72" s="469">
        <v>2</v>
      </c>
      <c r="DY72" s="469" t="s">
        <v>513</v>
      </c>
      <c r="DZ72" s="469" t="s">
        <v>513</v>
      </c>
      <c r="EA72" s="469" t="s">
        <v>513</v>
      </c>
      <c r="EB72" s="469" t="s">
        <v>513</v>
      </c>
      <c r="EC72" s="468" t="s">
        <v>513</v>
      </c>
      <c r="ED72" s="72"/>
    </row>
    <row r="73" spans="1:134" ht="16.5" customHeight="1">
      <c r="A73" s="476" t="s">
        <v>1583</v>
      </c>
      <c r="B73" s="475">
        <v>378</v>
      </c>
      <c r="C73" s="471">
        <v>3673</v>
      </c>
      <c r="D73" s="472" t="s">
        <v>513</v>
      </c>
      <c r="E73" s="472" t="s">
        <v>513</v>
      </c>
      <c r="F73" s="472" t="s">
        <v>513</v>
      </c>
      <c r="G73" s="472" t="s">
        <v>513</v>
      </c>
      <c r="H73" s="472" t="s">
        <v>513</v>
      </c>
      <c r="I73" s="472" t="s">
        <v>513</v>
      </c>
      <c r="J73" s="472">
        <v>33</v>
      </c>
      <c r="K73" s="472">
        <v>187</v>
      </c>
      <c r="L73" s="472">
        <v>17</v>
      </c>
      <c r="M73" s="472">
        <v>6</v>
      </c>
      <c r="N73" s="472">
        <v>10</v>
      </c>
      <c r="O73" s="471">
        <v>21</v>
      </c>
      <c r="P73" s="471">
        <v>94</v>
      </c>
      <c r="Q73" s="472">
        <v>2</v>
      </c>
      <c r="R73" s="472" t="s">
        <v>513</v>
      </c>
      <c r="S73" s="472">
        <v>8</v>
      </c>
      <c r="T73" s="472" t="s">
        <v>513</v>
      </c>
      <c r="U73" s="472" t="s">
        <v>513</v>
      </c>
      <c r="V73" s="472">
        <v>1</v>
      </c>
      <c r="W73" s="472">
        <v>2</v>
      </c>
      <c r="X73" s="472">
        <v>1</v>
      </c>
      <c r="Y73" s="472" t="s">
        <v>513</v>
      </c>
      <c r="Z73" s="472" t="s">
        <v>513</v>
      </c>
      <c r="AA73" s="472" t="s">
        <v>513</v>
      </c>
      <c r="AB73" s="472" t="s">
        <v>513</v>
      </c>
      <c r="AC73" s="472" t="s">
        <v>513</v>
      </c>
      <c r="AD73" s="472" t="s">
        <v>513</v>
      </c>
      <c r="AE73" s="472" t="s">
        <v>513</v>
      </c>
      <c r="AF73" s="472">
        <v>1</v>
      </c>
      <c r="AG73" s="472" t="s">
        <v>513</v>
      </c>
      <c r="AH73" s="472">
        <v>1</v>
      </c>
      <c r="AI73" s="472">
        <v>1</v>
      </c>
      <c r="AJ73" s="472" t="s">
        <v>513</v>
      </c>
      <c r="AK73" s="472">
        <v>2</v>
      </c>
      <c r="AL73" s="472" t="s">
        <v>513</v>
      </c>
      <c r="AM73" s="472" t="s">
        <v>513</v>
      </c>
      <c r="AN73" s="472">
        <v>2</v>
      </c>
      <c r="AO73" s="471" t="s">
        <v>513</v>
      </c>
      <c r="AP73" s="471" t="s">
        <v>513</v>
      </c>
      <c r="AQ73" s="472" t="s">
        <v>513</v>
      </c>
      <c r="AR73" s="472" t="s">
        <v>513</v>
      </c>
      <c r="AS73" s="472" t="s">
        <v>513</v>
      </c>
      <c r="AT73" s="472" t="s">
        <v>513</v>
      </c>
      <c r="AU73" s="472">
        <v>7</v>
      </c>
      <c r="AV73" s="472">
        <v>18</v>
      </c>
      <c r="AW73" s="472" t="s">
        <v>513</v>
      </c>
      <c r="AX73" s="472" t="s">
        <v>513</v>
      </c>
      <c r="AY73" s="472">
        <v>2</v>
      </c>
      <c r="AZ73" s="472">
        <v>1</v>
      </c>
      <c r="BA73" s="472">
        <v>4</v>
      </c>
      <c r="BB73" s="472">
        <v>16</v>
      </c>
      <c r="BC73" s="472">
        <v>414</v>
      </c>
      <c r="BD73" s="472" t="s">
        <v>513</v>
      </c>
      <c r="BE73" s="472">
        <v>7</v>
      </c>
      <c r="BF73" s="472">
        <v>9</v>
      </c>
      <c r="BG73" s="472" t="s">
        <v>513</v>
      </c>
      <c r="BH73" s="472" t="s">
        <v>513</v>
      </c>
      <c r="BI73" s="472" t="s">
        <v>513</v>
      </c>
      <c r="BJ73" s="472" t="s">
        <v>513</v>
      </c>
      <c r="BK73" s="472" t="s">
        <v>513</v>
      </c>
      <c r="BL73" s="471">
        <v>97</v>
      </c>
      <c r="BM73" s="471">
        <v>569</v>
      </c>
      <c r="BN73" s="472" t="s">
        <v>513</v>
      </c>
      <c r="BO73" s="472">
        <v>1</v>
      </c>
      <c r="BP73" s="472">
        <v>3</v>
      </c>
      <c r="BQ73" s="472">
        <v>8</v>
      </c>
      <c r="BR73" s="472">
        <v>4</v>
      </c>
      <c r="BS73" s="472">
        <v>4</v>
      </c>
      <c r="BT73" s="472" t="s">
        <v>513</v>
      </c>
      <c r="BU73" s="472">
        <v>11</v>
      </c>
      <c r="BV73" s="472">
        <v>25</v>
      </c>
      <c r="BW73" s="472">
        <v>8</v>
      </c>
      <c r="BX73" s="472">
        <v>32</v>
      </c>
      <c r="BY73" s="471">
        <v>1</v>
      </c>
      <c r="BZ73" s="471">
        <v>4</v>
      </c>
      <c r="CA73" s="471">
        <v>14</v>
      </c>
      <c r="CB73" s="472" t="s">
        <v>513</v>
      </c>
      <c r="CC73" s="472">
        <v>1</v>
      </c>
      <c r="CD73" s="472">
        <v>2</v>
      </c>
      <c r="CE73" s="472" t="s">
        <v>513</v>
      </c>
      <c r="CF73" s="472" t="s">
        <v>513</v>
      </c>
      <c r="CG73" s="472">
        <v>1</v>
      </c>
      <c r="CH73" s="471">
        <v>41</v>
      </c>
      <c r="CI73" s="471">
        <v>126</v>
      </c>
      <c r="CJ73" s="472">
        <v>6</v>
      </c>
      <c r="CK73" s="472">
        <v>35</v>
      </c>
      <c r="CL73" s="472" t="s">
        <v>513</v>
      </c>
      <c r="CM73" s="472">
        <v>16</v>
      </c>
      <c r="CN73" s="472">
        <v>37</v>
      </c>
      <c r="CO73" s="472" t="s">
        <v>513</v>
      </c>
      <c r="CP73" s="472">
        <v>7</v>
      </c>
      <c r="CQ73" s="472">
        <v>2</v>
      </c>
      <c r="CR73" s="472">
        <v>7</v>
      </c>
      <c r="CS73" s="472">
        <v>31</v>
      </c>
      <c r="CT73" s="472">
        <v>156</v>
      </c>
      <c r="CU73" s="472">
        <v>1</v>
      </c>
      <c r="CV73" s="472">
        <v>25</v>
      </c>
      <c r="CW73" s="472">
        <v>5</v>
      </c>
      <c r="CX73" s="472">
        <v>31</v>
      </c>
      <c r="CY73" s="472">
        <v>74</v>
      </c>
      <c r="CZ73" s="472">
        <v>25</v>
      </c>
      <c r="DA73" s="471">
        <v>3</v>
      </c>
      <c r="DB73" s="471">
        <v>3</v>
      </c>
      <c r="DC73" s="471">
        <v>12</v>
      </c>
      <c r="DD73" s="471">
        <v>154</v>
      </c>
      <c r="DE73" s="472">
        <v>5</v>
      </c>
      <c r="DF73" s="472">
        <v>7</v>
      </c>
      <c r="DG73" s="472">
        <v>41</v>
      </c>
      <c r="DH73" s="472">
        <v>1572</v>
      </c>
      <c r="DI73" s="472">
        <v>24</v>
      </c>
      <c r="DJ73" s="472">
        <v>1</v>
      </c>
      <c r="DK73" s="472">
        <v>16</v>
      </c>
      <c r="DL73" s="472">
        <v>1</v>
      </c>
      <c r="DM73" s="472">
        <v>7</v>
      </c>
      <c r="DN73" s="472">
        <v>1</v>
      </c>
      <c r="DO73" s="472" t="s">
        <v>513</v>
      </c>
      <c r="DP73" s="472">
        <v>26</v>
      </c>
      <c r="DQ73" s="472">
        <v>221</v>
      </c>
      <c r="DR73" s="472">
        <v>1</v>
      </c>
      <c r="DS73" s="472">
        <v>1</v>
      </c>
      <c r="DT73" s="472">
        <v>1</v>
      </c>
      <c r="DU73" s="472">
        <v>4</v>
      </c>
      <c r="DV73" s="472">
        <v>14</v>
      </c>
      <c r="DW73" s="472" t="s">
        <v>513</v>
      </c>
      <c r="DX73" s="472">
        <v>5</v>
      </c>
      <c r="DY73" s="472" t="s">
        <v>513</v>
      </c>
      <c r="DZ73" s="472">
        <v>1</v>
      </c>
      <c r="EA73" s="472">
        <v>30</v>
      </c>
      <c r="EB73" s="472" t="s">
        <v>513</v>
      </c>
      <c r="EC73" s="471">
        <v>1</v>
      </c>
      <c r="ED73" s="72"/>
    </row>
    <row r="74" spans="1:134" ht="16.5" customHeight="1">
      <c r="A74" s="470" t="s">
        <v>1582</v>
      </c>
      <c r="B74" s="154">
        <v>112</v>
      </c>
      <c r="C74" s="468">
        <v>616</v>
      </c>
      <c r="D74" s="469" t="s">
        <v>513</v>
      </c>
      <c r="E74" s="469" t="s">
        <v>513</v>
      </c>
      <c r="F74" s="469" t="s">
        <v>513</v>
      </c>
      <c r="G74" s="469" t="s">
        <v>513</v>
      </c>
      <c r="H74" s="469" t="s">
        <v>513</v>
      </c>
      <c r="I74" s="469" t="s">
        <v>513</v>
      </c>
      <c r="J74" s="469">
        <v>12</v>
      </c>
      <c r="K74" s="469">
        <v>38</v>
      </c>
      <c r="L74" s="469">
        <v>6</v>
      </c>
      <c r="M74" s="469">
        <v>2</v>
      </c>
      <c r="N74" s="469">
        <v>4</v>
      </c>
      <c r="O74" s="468">
        <v>9</v>
      </c>
      <c r="P74" s="468">
        <v>39</v>
      </c>
      <c r="Q74" s="469">
        <v>1</v>
      </c>
      <c r="R74" s="469" t="s">
        <v>513</v>
      </c>
      <c r="S74" s="469">
        <v>3</v>
      </c>
      <c r="T74" s="469" t="s">
        <v>513</v>
      </c>
      <c r="U74" s="469" t="s">
        <v>513</v>
      </c>
      <c r="V74" s="469" t="s">
        <v>513</v>
      </c>
      <c r="W74" s="469">
        <v>1</v>
      </c>
      <c r="X74" s="469" t="s">
        <v>513</v>
      </c>
      <c r="Y74" s="469" t="s">
        <v>513</v>
      </c>
      <c r="Z74" s="469" t="s">
        <v>513</v>
      </c>
      <c r="AA74" s="469" t="s">
        <v>513</v>
      </c>
      <c r="AB74" s="469" t="s">
        <v>513</v>
      </c>
      <c r="AC74" s="469" t="s">
        <v>513</v>
      </c>
      <c r="AD74" s="469" t="s">
        <v>513</v>
      </c>
      <c r="AE74" s="469" t="s">
        <v>513</v>
      </c>
      <c r="AF74" s="469" t="s">
        <v>513</v>
      </c>
      <c r="AG74" s="469" t="s">
        <v>513</v>
      </c>
      <c r="AH74" s="469">
        <v>1</v>
      </c>
      <c r="AI74" s="469" t="s">
        <v>513</v>
      </c>
      <c r="AJ74" s="469" t="s">
        <v>513</v>
      </c>
      <c r="AK74" s="469">
        <v>2</v>
      </c>
      <c r="AL74" s="469" t="s">
        <v>513</v>
      </c>
      <c r="AM74" s="469" t="s">
        <v>513</v>
      </c>
      <c r="AN74" s="469">
        <v>1</v>
      </c>
      <c r="AO74" s="468" t="s">
        <v>513</v>
      </c>
      <c r="AP74" s="468" t="s">
        <v>513</v>
      </c>
      <c r="AQ74" s="469" t="s">
        <v>513</v>
      </c>
      <c r="AR74" s="469" t="s">
        <v>513</v>
      </c>
      <c r="AS74" s="469" t="s">
        <v>513</v>
      </c>
      <c r="AT74" s="469" t="s">
        <v>513</v>
      </c>
      <c r="AU74" s="469">
        <v>2</v>
      </c>
      <c r="AV74" s="469">
        <v>4</v>
      </c>
      <c r="AW74" s="469" t="s">
        <v>513</v>
      </c>
      <c r="AX74" s="469" t="s">
        <v>513</v>
      </c>
      <c r="AY74" s="469">
        <v>1</v>
      </c>
      <c r="AZ74" s="469" t="s">
        <v>513</v>
      </c>
      <c r="BA74" s="469">
        <v>1</v>
      </c>
      <c r="BB74" s="469">
        <v>4</v>
      </c>
      <c r="BC74" s="469">
        <v>189</v>
      </c>
      <c r="BD74" s="469" t="s">
        <v>513</v>
      </c>
      <c r="BE74" s="469">
        <v>2</v>
      </c>
      <c r="BF74" s="469">
        <v>2</v>
      </c>
      <c r="BG74" s="469" t="s">
        <v>513</v>
      </c>
      <c r="BH74" s="469" t="s">
        <v>513</v>
      </c>
      <c r="BI74" s="469" t="s">
        <v>513</v>
      </c>
      <c r="BJ74" s="469" t="s">
        <v>513</v>
      </c>
      <c r="BK74" s="469" t="s">
        <v>513</v>
      </c>
      <c r="BL74" s="468">
        <v>22</v>
      </c>
      <c r="BM74" s="468">
        <v>152</v>
      </c>
      <c r="BN74" s="469" t="s">
        <v>513</v>
      </c>
      <c r="BO74" s="469" t="s">
        <v>513</v>
      </c>
      <c r="BP74" s="469">
        <v>2</v>
      </c>
      <c r="BQ74" s="469">
        <v>1</v>
      </c>
      <c r="BR74" s="469">
        <v>3</v>
      </c>
      <c r="BS74" s="469">
        <v>2</v>
      </c>
      <c r="BT74" s="469" t="s">
        <v>513</v>
      </c>
      <c r="BU74" s="469" t="s">
        <v>513</v>
      </c>
      <c r="BV74" s="469">
        <v>5</v>
      </c>
      <c r="BW74" s="469">
        <v>1</v>
      </c>
      <c r="BX74" s="469">
        <v>7</v>
      </c>
      <c r="BY74" s="468">
        <v>1</v>
      </c>
      <c r="BZ74" s="468">
        <v>1</v>
      </c>
      <c r="CA74" s="468">
        <v>2</v>
      </c>
      <c r="CB74" s="469" t="s">
        <v>513</v>
      </c>
      <c r="CC74" s="469" t="s">
        <v>513</v>
      </c>
      <c r="CD74" s="469">
        <v>1</v>
      </c>
      <c r="CE74" s="469" t="s">
        <v>513</v>
      </c>
      <c r="CF74" s="469" t="s">
        <v>513</v>
      </c>
      <c r="CG74" s="469" t="s">
        <v>513</v>
      </c>
      <c r="CH74" s="468">
        <v>20</v>
      </c>
      <c r="CI74" s="468">
        <v>57</v>
      </c>
      <c r="CJ74" s="469">
        <v>1</v>
      </c>
      <c r="CK74" s="469">
        <v>19</v>
      </c>
      <c r="CL74" s="469" t="s">
        <v>513</v>
      </c>
      <c r="CM74" s="469">
        <v>10</v>
      </c>
      <c r="CN74" s="469">
        <v>18</v>
      </c>
      <c r="CO74" s="469" t="s">
        <v>513</v>
      </c>
      <c r="CP74" s="469">
        <v>5</v>
      </c>
      <c r="CQ74" s="469">
        <v>2</v>
      </c>
      <c r="CR74" s="469">
        <v>3</v>
      </c>
      <c r="CS74" s="469">
        <v>4</v>
      </c>
      <c r="CT74" s="469">
        <v>10</v>
      </c>
      <c r="CU74" s="469" t="s">
        <v>513</v>
      </c>
      <c r="CV74" s="469">
        <v>4</v>
      </c>
      <c r="CW74" s="469" t="s">
        <v>513</v>
      </c>
      <c r="CX74" s="469">
        <v>10</v>
      </c>
      <c r="CY74" s="469">
        <v>22</v>
      </c>
      <c r="CZ74" s="469">
        <v>7</v>
      </c>
      <c r="DA74" s="468" t="s">
        <v>513</v>
      </c>
      <c r="DB74" s="468">
        <v>3</v>
      </c>
      <c r="DC74" s="468">
        <v>4</v>
      </c>
      <c r="DD74" s="468">
        <v>12</v>
      </c>
      <c r="DE74" s="469">
        <v>1</v>
      </c>
      <c r="DF74" s="469">
        <v>3</v>
      </c>
      <c r="DG74" s="469">
        <v>7</v>
      </c>
      <c r="DH74" s="469">
        <v>28</v>
      </c>
      <c r="DI74" s="469">
        <v>4</v>
      </c>
      <c r="DJ74" s="469" t="s">
        <v>513</v>
      </c>
      <c r="DK74" s="469">
        <v>3</v>
      </c>
      <c r="DL74" s="469" t="s">
        <v>513</v>
      </c>
      <c r="DM74" s="469" t="s">
        <v>513</v>
      </c>
      <c r="DN74" s="469" t="s">
        <v>513</v>
      </c>
      <c r="DO74" s="469" t="s">
        <v>513</v>
      </c>
      <c r="DP74" s="469">
        <v>7</v>
      </c>
      <c r="DQ74" s="469">
        <v>45</v>
      </c>
      <c r="DR74" s="469" t="s">
        <v>513</v>
      </c>
      <c r="DS74" s="469" t="s">
        <v>513</v>
      </c>
      <c r="DT74" s="469" t="s">
        <v>513</v>
      </c>
      <c r="DU74" s="469">
        <v>1</v>
      </c>
      <c r="DV74" s="469">
        <v>4</v>
      </c>
      <c r="DW74" s="469" t="s">
        <v>513</v>
      </c>
      <c r="DX74" s="469">
        <v>2</v>
      </c>
      <c r="DY74" s="469" t="s">
        <v>513</v>
      </c>
      <c r="DZ74" s="469" t="s">
        <v>513</v>
      </c>
      <c r="EA74" s="469" t="s">
        <v>513</v>
      </c>
      <c r="EB74" s="469" t="s">
        <v>513</v>
      </c>
      <c r="EC74" s="468" t="s">
        <v>513</v>
      </c>
      <c r="ED74" s="72"/>
    </row>
    <row r="75" spans="1:134" ht="16.5" customHeight="1">
      <c r="A75" s="470" t="s">
        <v>1581</v>
      </c>
      <c r="B75" s="154">
        <v>86</v>
      </c>
      <c r="C75" s="468">
        <v>737</v>
      </c>
      <c r="D75" s="469" t="s">
        <v>513</v>
      </c>
      <c r="E75" s="469" t="s">
        <v>513</v>
      </c>
      <c r="F75" s="469" t="s">
        <v>513</v>
      </c>
      <c r="G75" s="469" t="s">
        <v>513</v>
      </c>
      <c r="H75" s="469" t="s">
        <v>513</v>
      </c>
      <c r="I75" s="469" t="s">
        <v>513</v>
      </c>
      <c r="J75" s="469">
        <v>10</v>
      </c>
      <c r="K75" s="469">
        <v>82</v>
      </c>
      <c r="L75" s="469">
        <v>5</v>
      </c>
      <c r="M75" s="469">
        <v>1</v>
      </c>
      <c r="N75" s="469">
        <v>4</v>
      </c>
      <c r="O75" s="468">
        <v>3</v>
      </c>
      <c r="P75" s="468">
        <v>9</v>
      </c>
      <c r="Q75" s="469">
        <v>1</v>
      </c>
      <c r="R75" s="469" t="s">
        <v>513</v>
      </c>
      <c r="S75" s="469">
        <v>2</v>
      </c>
      <c r="T75" s="469" t="s">
        <v>513</v>
      </c>
      <c r="U75" s="469" t="s">
        <v>513</v>
      </c>
      <c r="V75" s="469" t="s">
        <v>513</v>
      </c>
      <c r="W75" s="469" t="s">
        <v>513</v>
      </c>
      <c r="X75" s="469" t="s">
        <v>513</v>
      </c>
      <c r="Y75" s="469" t="s">
        <v>513</v>
      </c>
      <c r="Z75" s="469" t="s">
        <v>513</v>
      </c>
      <c r="AA75" s="469" t="s">
        <v>513</v>
      </c>
      <c r="AB75" s="469" t="s">
        <v>513</v>
      </c>
      <c r="AC75" s="469" t="s">
        <v>513</v>
      </c>
      <c r="AD75" s="469" t="s">
        <v>513</v>
      </c>
      <c r="AE75" s="469" t="s">
        <v>513</v>
      </c>
      <c r="AF75" s="469" t="s">
        <v>513</v>
      </c>
      <c r="AG75" s="469" t="s">
        <v>513</v>
      </c>
      <c r="AH75" s="469" t="s">
        <v>513</v>
      </c>
      <c r="AI75" s="469" t="s">
        <v>513</v>
      </c>
      <c r="AJ75" s="469" t="s">
        <v>513</v>
      </c>
      <c r="AK75" s="469" t="s">
        <v>513</v>
      </c>
      <c r="AL75" s="469" t="s">
        <v>513</v>
      </c>
      <c r="AM75" s="469" t="s">
        <v>513</v>
      </c>
      <c r="AN75" s="469" t="s">
        <v>513</v>
      </c>
      <c r="AO75" s="468" t="s">
        <v>513</v>
      </c>
      <c r="AP75" s="468" t="s">
        <v>513</v>
      </c>
      <c r="AQ75" s="469" t="s">
        <v>513</v>
      </c>
      <c r="AR75" s="469" t="s">
        <v>513</v>
      </c>
      <c r="AS75" s="469" t="s">
        <v>513</v>
      </c>
      <c r="AT75" s="469" t="s">
        <v>513</v>
      </c>
      <c r="AU75" s="469">
        <v>2</v>
      </c>
      <c r="AV75" s="469">
        <v>3</v>
      </c>
      <c r="AW75" s="469" t="s">
        <v>513</v>
      </c>
      <c r="AX75" s="469" t="s">
        <v>513</v>
      </c>
      <c r="AY75" s="469" t="s">
        <v>513</v>
      </c>
      <c r="AZ75" s="469">
        <v>1</v>
      </c>
      <c r="BA75" s="469">
        <v>1</v>
      </c>
      <c r="BB75" s="469">
        <v>4</v>
      </c>
      <c r="BC75" s="469">
        <v>29</v>
      </c>
      <c r="BD75" s="469" t="s">
        <v>513</v>
      </c>
      <c r="BE75" s="469">
        <v>2</v>
      </c>
      <c r="BF75" s="469">
        <v>2</v>
      </c>
      <c r="BG75" s="469" t="s">
        <v>513</v>
      </c>
      <c r="BH75" s="469" t="s">
        <v>513</v>
      </c>
      <c r="BI75" s="469" t="s">
        <v>513</v>
      </c>
      <c r="BJ75" s="469" t="s">
        <v>513</v>
      </c>
      <c r="BK75" s="469" t="s">
        <v>513</v>
      </c>
      <c r="BL75" s="468">
        <v>24</v>
      </c>
      <c r="BM75" s="468">
        <v>90</v>
      </c>
      <c r="BN75" s="469" t="s">
        <v>513</v>
      </c>
      <c r="BO75" s="469">
        <v>1</v>
      </c>
      <c r="BP75" s="469" t="s">
        <v>513</v>
      </c>
      <c r="BQ75" s="469">
        <v>1</v>
      </c>
      <c r="BR75" s="469" t="s">
        <v>513</v>
      </c>
      <c r="BS75" s="469" t="s">
        <v>513</v>
      </c>
      <c r="BT75" s="469" t="s">
        <v>513</v>
      </c>
      <c r="BU75" s="469">
        <v>4</v>
      </c>
      <c r="BV75" s="469">
        <v>8</v>
      </c>
      <c r="BW75" s="469">
        <v>3</v>
      </c>
      <c r="BX75" s="469">
        <v>7</v>
      </c>
      <c r="BY75" s="468" t="s">
        <v>513</v>
      </c>
      <c r="BZ75" s="468" t="s">
        <v>513</v>
      </c>
      <c r="CA75" s="468" t="s">
        <v>513</v>
      </c>
      <c r="CB75" s="469" t="s">
        <v>513</v>
      </c>
      <c r="CC75" s="469" t="s">
        <v>513</v>
      </c>
      <c r="CD75" s="469" t="s">
        <v>513</v>
      </c>
      <c r="CE75" s="469" t="s">
        <v>513</v>
      </c>
      <c r="CF75" s="469" t="s">
        <v>513</v>
      </c>
      <c r="CG75" s="469" t="s">
        <v>513</v>
      </c>
      <c r="CH75" s="468">
        <v>7</v>
      </c>
      <c r="CI75" s="468">
        <v>28</v>
      </c>
      <c r="CJ75" s="469">
        <v>3</v>
      </c>
      <c r="CK75" s="469">
        <v>4</v>
      </c>
      <c r="CL75" s="469" t="s">
        <v>513</v>
      </c>
      <c r="CM75" s="469">
        <v>2</v>
      </c>
      <c r="CN75" s="469">
        <v>12</v>
      </c>
      <c r="CO75" s="469" t="s">
        <v>513</v>
      </c>
      <c r="CP75" s="469">
        <v>1</v>
      </c>
      <c r="CQ75" s="469" t="s">
        <v>513</v>
      </c>
      <c r="CR75" s="469">
        <v>1</v>
      </c>
      <c r="CS75" s="469">
        <v>10</v>
      </c>
      <c r="CT75" s="469">
        <v>77</v>
      </c>
      <c r="CU75" s="469" t="s">
        <v>513</v>
      </c>
      <c r="CV75" s="469">
        <v>8</v>
      </c>
      <c r="CW75" s="469">
        <v>2</v>
      </c>
      <c r="CX75" s="469">
        <v>8</v>
      </c>
      <c r="CY75" s="469">
        <v>27</v>
      </c>
      <c r="CZ75" s="469">
        <v>6</v>
      </c>
      <c r="DA75" s="468">
        <v>2</v>
      </c>
      <c r="DB75" s="468" t="s">
        <v>513</v>
      </c>
      <c r="DC75" s="468">
        <v>3</v>
      </c>
      <c r="DD75" s="468">
        <v>67</v>
      </c>
      <c r="DE75" s="469">
        <v>2</v>
      </c>
      <c r="DF75" s="469">
        <v>1</v>
      </c>
      <c r="DG75" s="469">
        <v>5</v>
      </c>
      <c r="DH75" s="469">
        <v>219</v>
      </c>
      <c r="DI75" s="469">
        <v>4</v>
      </c>
      <c r="DJ75" s="469" t="s">
        <v>513</v>
      </c>
      <c r="DK75" s="469">
        <v>1</v>
      </c>
      <c r="DL75" s="469" t="s">
        <v>513</v>
      </c>
      <c r="DM75" s="469" t="s">
        <v>513</v>
      </c>
      <c r="DN75" s="469" t="s">
        <v>513</v>
      </c>
      <c r="DO75" s="469" t="s">
        <v>513</v>
      </c>
      <c r="DP75" s="469">
        <v>7</v>
      </c>
      <c r="DQ75" s="469">
        <v>64</v>
      </c>
      <c r="DR75" s="469" t="s">
        <v>513</v>
      </c>
      <c r="DS75" s="469" t="s">
        <v>513</v>
      </c>
      <c r="DT75" s="469" t="s">
        <v>513</v>
      </c>
      <c r="DU75" s="469" t="s">
        <v>513</v>
      </c>
      <c r="DV75" s="469">
        <v>7</v>
      </c>
      <c r="DW75" s="469" t="s">
        <v>513</v>
      </c>
      <c r="DX75" s="469" t="s">
        <v>513</v>
      </c>
      <c r="DY75" s="469" t="s">
        <v>513</v>
      </c>
      <c r="DZ75" s="469">
        <v>1</v>
      </c>
      <c r="EA75" s="469">
        <v>30</v>
      </c>
      <c r="EB75" s="469" t="s">
        <v>513</v>
      </c>
      <c r="EC75" s="468">
        <v>1</v>
      </c>
      <c r="ED75" s="72"/>
    </row>
    <row r="76" spans="1:134" ht="16.5" customHeight="1">
      <c r="A76" s="470" t="s">
        <v>1580</v>
      </c>
      <c r="B76" s="154">
        <v>53</v>
      </c>
      <c r="C76" s="468">
        <v>1141</v>
      </c>
      <c r="D76" s="469" t="s">
        <v>513</v>
      </c>
      <c r="E76" s="469" t="s">
        <v>513</v>
      </c>
      <c r="F76" s="469" t="s">
        <v>513</v>
      </c>
      <c r="G76" s="469" t="s">
        <v>513</v>
      </c>
      <c r="H76" s="469" t="s">
        <v>513</v>
      </c>
      <c r="I76" s="469" t="s">
        <v>513</v>
      </c>
      <c r="J76" s="469" t="s">
        <v>513</v>
      </c>
      <c r="K76" s="469" t="s">
        <v>513</v>
      </c>
      <c r="L76" s="469" t="s">
        <v>513</v>
      </c>
      <c r="M76" s="469" t="s">
        <v>513</v>
      </c>
      <c r="N76" s="469" t="s">
        <v>513</v>
      </c>
      <c r="O76" s="468">
        <v>3</v>
      </c>
      <c r="P76" s="468">
        <v>5</v>
      </c>
      <c r="Q76" s="469" t="s">
        <v>513</v>
      </c>
      <c r="R76" s="469" t="s">
        <v>513</v>
      </c>
      <c r="S76" s="469" t="s">
        <v>513</v>
      </c>
      <c r="T76" s="469" t="s">
        <v>513</v>
      </c>
      <c r="U76" s="469" t="s">
        <v>513</v>
      </c>
      <c r="V76" s="469" t="s">
        <v>513</v>
      </c>
      <c r="W76" s="469">
        <v>1</v>
      </c>
      <c r="X76" s="469" t="s">
        <v>513</v>
      </c>
      <c r="Y76" s="469" t="s">
        <v>513</v>
      </c>
      <c r="Z76" s="469" t="s">
        <v>513</v>
      </c>
      <c r="AA76" s="469" t="s">
        <v>513</v>
      </c>
      <c r="AB76" s="469" t="s">
        <v>513</v>
      </c>
      <c r="AC76" s="469" t="s">
        <v>513</v>
      </c>
      <c r="AD76" s="469" t="s">
        <v>513</v>
      </c>
      <c r="AE76" s="469" t="s">
        <v>513</v>
      </c>
      <c r="AF76" s="469" t="s">
        <v>513</v>
      </c>
      <c r="AG76" s="469" t="s">
        <v>513</v>
      </c>
      <c r="AH76" s="469" t="s">
        <v>513</v>
      </c>
      <c r="AI76" s="469">
        <v>1</v>
      </c>
      <c r="AJ76" s="469" t="s">
        <v>513</v>
      </c>
      <c r="AK76" s="469" t="s">
        <v>513</v>
      </c>
      <c r="AL76" s="469" t="s">
        <v>513</v>
      </c>
      <c r="AM76" s="469" t="s">
        <v>513</v>
      </c>
      <c r="AN76" s="469">
        <v>1</v>
      </c>
      <c r="AO76" s="468" t="s">
        <v>513</v>
      </c>
      <c r="AP76" s="468" t="s">
        <v>513</v>
      </c>
      <c r="AQ76" s="469" t="s">
        <v>513</v>
      </c>
      <c r="AR76" s="469" t="s">
        <v>513</v>
      </c>
      <c r="AS76" s="469" t="s">
        <v>513</v>
      </c>
      <c r="AT76" s="469" t="s">
        <v>513</v>
      </c>
      <c r="AU76" s="469">
        <v>1</v>
      </c>
      <c r="AV76" s="469">
        <v>3</v>
      </c>
      <c r="AW76" s="469" t="s">
        <v>513</v>
      </c>
      <c r="AX76" s="469" t="s">
        <v>513</v>
      </c>
      <c r="AY76" s="469" t="s">
        <v>513</v>
      </c>
      <c r="AZ76" s="469" t="s">
        <v>513</v>
      </c>
      <c r="BA76" s="469">
        <v>1</v>
      </c>
      <c r="BB76" s="469">
        <v>3</v>
      </c>
      <c r="BC76" s="469">
        <v>4</v>
      </c>
      <c r="BD76" s="469" t="s">
        <v>513</v>
      </c>
      <c r="BE76" s="469">
        <v>2</v>
      </c>
      <c r="BF76" s="469">
        <v>1</v>
      </c>
      <c r="BG76" s="469" t="s">
        <v>513</v>
      </c>
      <c r="BH76" s="469" t="s">
        <v>513</v>
      </c>
      <c r="BI76" s="469" t="s">
        <v>513</v>
      </c>
      <c r="BJ76" s="469" t="s">
        <v>513</v>
      </c>
      <c r="BK76" s="469" t="s">
        <v>513</v>
      </c>
      <c r="BL76" s="468">
        <v>17</v>
      </c>
      <c r="BM76" s="468">
        <v>73</v>
      </c>
      <c r="BN76" s="469" t="s">
        <v>513</v>
      </c>
      <c r="BO76" s="469" t="s">
        <v>513</v>
      </c>
      <c r="BP76" s="469" t="s">
        <v>513</v>
      </c>
      <c r="BQ76" s="469" t="s">
        <v>513</v>
      </c>
      <c r="BR76" s="469" t="s">
        <v>513</v>
      </c>
      <c r="BS76" s="469" t="s">
        <v>513</v>
      </c>
      <c r="BT76" s="469" t="s">
        <v>513</v>
      </c>
      <c r="BU76" s="469">
        <v>4</v>
      </c>
      <c r="BV76" s="469">
        <v>7</v>
      </c>
      <c r="BW76" s="469" t="s">
        <v>513</v>
      </c>
      <c r="BX76" s="469">
        <v>6</v>
      </c>
      <c r="BY76" s="468" t="s">
        <v>513</v>
      </c>
      <c r="BZ76" s="468">
        <v>1</v>
      </c>
      <c r="CA76" s="468">
        <v>8</v>
      </c>
      <c r="CB76" s="469" t="s">
        <v>513</v>
      </c>
      <c r="CC76" s="469">
        <v>1</v>
      </c>
      <c r="CD76" s="469" t="s">
        <v>513</v>
      </c>
      <c r="CE76" s="469" t="s">
        <v>513</v>
      </c>
      <c r="CF76" s="469" t="s">
        <v>513</v>
      </c>
      <c r="CG76" s="469" t="s">
        <v>513</v>
      </c>
      <c r="CH76" s="468">
        <v>3</v>
      </c>
      <c r="CI76" s="468">
        <v>11</v>
      </c>
      <c r="CJ76" s="469" t="s">
        <v>513</v>
      </c>
      <c r="CK76" s="469">
        <v>3</v>
      </c>
      <c r="CL76" s="469" t="s">
        <v>513</v>
      </c>
      <c r="CM76" s="469">
        <v>1</v>
      </c>
      <c r="CN76" s="469">
        <v>1</v>
      </c>
      <c r="CO76" s="469" t="s">
        <v>513</v>
      </c>
      <c r="CP76" s="469" t="s">
        <v>513</v>
      </c>
      <c r="CQ76" s="469" t="s">
        <v>513</v>
      </c>
      <c r="CR76" s="469">
        <v>1</v>
      </c>
      <c r="CS76" s="469">
        <v>3</v>
      </c>
      <c r="CT76" s="469">
        <v>24</v>
      </c>
      <c r="CU76" s="469" t="s">
        <v>513</v>
      </c>
      <c r="CV76" s="469">
        <v>2</v>
      </c>
      <c r="CW76" s="469">
        <v>1</v>
      </c>
      <c r="CX76" s="469">
        <v>2</v>
      </c>
      <c r="CY76" s="469">
        <v>5</v>
      </c>
      <c r="CZ76" s="469">
        <v>2</v>
      </c>
      <c r="DA76" s="468" t="s">
        <v>513</v>
      </c>
      <c r="DB76" s="468" t="s">
        <v>513</v>
      </c>
      <c r="DC76" s="468">
        <v>1</v>
      </c>
      <c r="DD76" s="468">
        <v>8</v>
      </c>
      <c r="DE76" s="469">
        <v>1</v>
      </c>
      <c r="DF76" s="469" t="s">
        <v>513</v>
      </c>
      <c r="DG76" s="469">
        <v>13</v>
      </c>
      <c r="DH76" s="469">
        <v>941</v>
      </c>
      <c r="DI76" s="469">
        <v>5</v>
      </c>
      <c r="DJ76" s="469" t="s">
        <v>513</v>
      </c>
      <c r="DK76" s="469">
        <v>8</v>
      </c>
      <c r="DL76" s="469">
        <v>1</v>
      </c>
      <c r="DM76" s="469">
        <v>7</v>
      </c>
      <c r="DN76" s="469">
        <v>1</v>
      </c>
      <c r="DO76" s="469" t="s">
        <v>513</v>
      </c>
      <c r="DP76" s="469">
        <v>4</v>
      </c>
      <c r="DQ76" s="469">
        <v>51</v>
      </c>
      <c r="DR76" s="469" t="s">
        <v>513</v>
      </c>
      <c r="DS76" s="469" t="s">
        <v>513</v>
      </c>
      <c r="DT76" s="469" t="s">
        <v>513</v>
      </c>
      <c r="DU76" s="469">
        <v>1</v>
      </c>
      <c r="DV76" s="469" t="s">
        <v>513</v>
      </c>
      <c r="DW76" s="469" t="s">
        <v>513</v>
      </c>
      <c r="DX76" s="469">
        <v>3</v>
      </c>
      <c r="DY76" s="469" t="s">
        <v>513</v>
      </c>
      <c r="DZ76" s="469" t="s">
        <v>513</v>
      </c>
      <c r="EA76" s="469" t="s">
        <v>513</v>
      </c>
      <c r="EB76" s="469" t="s">
        <v>513</v>
      </c>
      <c r="EC76" s="468" t="s">
        <v>513</v>
      </c>
      <c r="ED76" s="72"/>
    </row>
    <row r="77" spans="1:134" ht="16.5" customHeight="1">
      <c r="A77" s="470" t="s">
        <v>1579</v>
      </c>
      <c r="B77" s="154">
        <v>127</v>
      </c>
      <c r="C77" s="468">
        <v>1179</v>
      </c>
      <c r="D77" s="469" t="s">
        <v>513</v>
      </c>
      <c r="E77" s="469" t="s">
        <v>513</v>
      </c>
      <c r="F77" s="469" t="s">
        <v>513</v>
      </c>
      <c r="G77" s="469" t="s">
        <v>513</v>
      </c>
      <c r="H77" s="469" t="s">
        <v>513</v>
      </c>
      <c r="I77" s="469" t="s">
        <v>513</v>
      </c>
      <c r="J77" s="469">
        <v>11</v>
      </c>
      <c r="K77" s="469">
        <v>67</v>
      </c>
      <c r="L77" s="469">
        <v>6</v>
      </c>
      <c r="M77" s="469">
        <v>3</v>
      </c>
      <c r="N77" s="469">
        <v>2</v>
      </c>
      <c r="O77" s="468">
        <v>6</v>
      </c>
      <c r="P77" s="468">
        <v>41</v>
      </c>
      <c r="Q77" s="469" t="s">
        <v>513</v>
      </c>
      <c r="R77" s="469" t="s">
        <v>513</v>
      </c>
      <c r="S77" s="469">
        <v>3</v>
      </c>
      <c r="T77" s="469" t="s">
        <v>513</v>
      </c>
      <c r="U77" s="469" t="s">
        <v>513</v>
      </c>
      <c r="V77" s="469">
        <v>1</v>
      </c>
      <c r="W77" s="469" t="s">
        <v>513</v>
      </c>
      <c r="X77" s="469">
        <v>1</v>
      </c>
      <c r="Y77" s="469" t="s">
        <v>513</v>
      </c>
      <c r="Z77" s="469" t="s">
        <v>513</v>
      </c>
      <c r="AA77" s="469" t="s">
        <v>513</v>
      </c>
      <c r="AB77" s="469" t="s">
        <v>513</v>
      </c>
      <c r="AC77" s="469" t="s">
        <v>513</v>
      </c>
      <c r="AD77" s="469" t="s">
        <v>513</v>
      </c>
      <c r="AE77" s="469" t="s">
        <v>513</v>
      </c>
      <c r="AF77" s="469">
        <v>1</v>
      </c>
      <c r="AG77" s="469" t="s">
        <v>513</v>
      </c>
      <c r="AH77" s="469" t="s">
        <v>513</v>
      </c>
      <c r="AI77" s="469" t="s">
        <v>513</v>
      </c>
      <c r="AJ77" s="469" t="s">
        <v>513</v>
      </c>
      <c r="AK77" s="469" t="s">
        <v>513</v>
      </c>
      <c r="AL77" s="469" t="s">
        <v>513</v>
      </c>
      <c r="AM77" s="469" t="s">
        <v>513</v>
      </c>
      <c r="AN77" s="469" t="s">
        <v>513</v>
      </c>
      <c r="AO77" s="468" t="s">
        <v>513</v>
      </c>
      <c r="AP77" s="468" t="s">
        <v>513</v>
      </c>
      <c r="AQ77" s="469" t="s">
        <v>513</v>
      </c>
      <c r="AR77" s="469" t="s">
        <v>513</v>
      </c>
      <c r="AS77" s="469" t="s">
        <v>513</v>
      </c>
      <c r="AT77" s="469" t="s">
        <v>513</v>
      </c>
      <c r="AU77" s="469">
        <v>2</v>
      </c>
      <c r="AV77" s="469">
        <v>8</v>
      </c>
      <c r="AW77" s="469" t="s">
        <v>513</v>
      </c>
      <c r="AX77" s="469" t="s">
        <v>513</v>
      </c>
      <c r="AY77" s="469">
        <v>1</v>
      </c>
      <c r="AZ77" s="469" t="s">
        <v>513</v>
      </c>
      <c r="BA77" s="469">
        <v>1</v>
      </c>
      <c r="BB77" s="469">
        <v>5</v>
      </c>
      <c r="BC77" s="469">
        <v>192</v>
      </c>
      <c r="BD77" s="469" t="s">
        <v>513</v>
      </c>
      <c r="BE77" s="469">
        <v>1</v>
      </c>
      <c r="BF77" s="469">
        <v>4</v>
      </c>
      <c r="BG77" s="469" t="s">
        <v>513</v>
      </c>
      <c r="BH77" s="469" t="s">
        <v>513</v>
      </c>
      <c r="BI77" s="469" t="s">
        <v>513</v>
      </c>
      <c r="BJ77" s="469" t="s">
        <v>513</v>
      </c>
      <c r="BK77" s="469" t="s">
        <v>513</v>
      </c>
      <c r="BL77" s="468">
        <v>34</v>
      </c>
      <c r="BM77" s="468">
        <v>254</v>
      </c>
      <c r="BN77" s="469" t="s">
        <v>513</v>
      </c>
      <c r="BO77" s="469" t="s">
        <v>513</v>
      </c>
      <c r="BP77" s="469">
        <v>1</v>
      </c>
      <c r="BQ77" s="469">
        <v>6</v>
      </c>
      <c r="BR77" s="469">
        <v>1</v>
      </c>
      <c r="BS77" s="469">
        <v>2</v>
      </c>
      <c r="BT77" s="469" t="s">
        <v>513</v>
      </c>
      <c r="BU77" s="469">
        <v>3</v>
      </c>
      <c r="BV77" s="469">
        <v>5</v>
      </c>
      <c r="BW77" s="469">
        <v>4</v>
      </c>
      <c r="BX77" s="469">
        <v>12</v>
      </c>
      <c r="BY77" s="468" t="s">
        <v>513</v>
      </c>
      <c r="BZ77" s="468">
        <v>2</v>
      </c>
      <c r="CA77" s="468">
        <v>4</v>
      </c>
      <c r="CB77" s="469" t="s">
        <v>513</v>
      </c>
      <c r="CC77" s="469" t="s">
        <v>513</v>
      </c>
      <c r="CD77" s="469">
        <v>1</v>
      </c>
      <c r="CE77" s="469" t="s">
        <v>513</v>
      </c>
      <c r="CF77" s="469" t="s">
        <v>513</v>
      </c>
      <c r="CG77" s="469">
        <v>1</v>
      </c>
      <c r="CH77" s="468">
        <v>11</v>
      </c>
      <c r="CI77" s="468">
        <v>30</v>
      </c>
      <c r="CJ77" s="469">
        <v>2</v>
      </c>
      <c r="CK77" s="469">
        <v>9</v>
      </c>
      <c r="CL77" s="469" t="s">
        <v>513</v>
      </c>
      <c r="CM77" s="469">
        <v>3</v>
      </c>
      <c r="CN77" s="469">
        <v>6</v>
      </c>
      <c r="CO77" s="469" t="s">
        <v>513</v>
      </c>
      <c r="CP77" s="469">
        <v>1</v>
      </c>
      <c r="CQ77" s="469" t="s">
        <v>513</v>
      </c>
      <c r="CR77" s="469">
        <v>2</v>
      </c>
      <c r="CS77" s="469">
        <v>14</v>
      </c>
      <c r="CT77" s="469">
        <v>45</v>
      </c>
      <c r="CU77" s="469">
        <v>1</v>
      </c>
      <c r="CV77" s="469">
        <v>11</v>
      </c>
      <c r="CW77" s="469">
        <v>2</v>
      </c>
      <c r="CX77" s="469">
        <v>11</v>
      </c>
      <c r="CY77" s="469">
        <v>20</v>
      </c>
      <c r="CZ77" s="469">
        <v>10</v>
      </c>
      <c r="DA77" s="468">
        <v>1</v>
      </c>
      <c r="DB77" s="468" t="s">
        <v>513</v>
      </c>
      <c r="DC77" s="468">
        <v>4</v>
      </c>
      <c r="DD77" s="468">
        <v>67</v>
      </c>
      <c r="DE77" s="469">
        <v>1</v>
      </c>
      <c r="DF77" s="469">
        <v>3</v>
      </c>
      <c r="DG77" s="469">
        <v>16</v>
      </c>
      <c r="DH77" s="469">
        <v>384</v>
      </c>
      <c r="DI77" s="469">
        <v>11</v>
      </c>
      <c r="DJ77" s="469">
        <v>1</v>
      </c>
      <c r="DK77" s="469">
        <v>4</v>
      </c>
      <c r="DL77" s="469" t="s">
        <v>513</v>
      </c>
      <c r="DM77" s="469" t="s">
        <v>513</v>
      </c>
      <c r="DN77" s="469" t="s">
        <v>513</v>
      </c>
      <c r="DO77" s="469" t="s">
        <v>513</v>
      </c>
      <c r="DP77" s="469">
        <v>8</v>
      </c>
      <c r="DQ77" s="469">
        <v>61</v>
      </c>
      <c r="DR77" s="469">
        <v>1</v>
      </c>
      <c r="DS77" s="469">
        <v>1</v>
      </c>
      <c r="DT77" s="469">
        <v>1</v>
      </c>
      <c r="DU77" s="469">
        <v>2</v>
      </c>
      <c r="DV77" s="469">
        <v>3</v>
      </c>
      <c r="DW77" s="469" t="s">
        <v>513</v>
      </c>
      <c r="DX77" s="469" t="s">
        <v>513</v>
      </c>
      <c r="DY77" s="469" t="s">
        <v>513</v>
      </c>
      <c r="DZ77" s="469" t="s">
        <v>513</v>
      </c>
      <c r="EA77" s="469" t="s">
        <v>513</v>
      </c>
      <c r="EB77" s="469" t="s">
        <v>513</v>
      </c>
      <c r="EC77" s="468" t="s">
        <v>513</v>
      </c>
      <c r="ED77" s="72"/>
    </row>
    <row r="78" spans="1:134" ht="16.5" customHeight="1">
      <c r="A78" s="476" t="s">
        <v>1578</v>
      </c>
      <c r="B78" s="475">
        <v>143</v>
      </c>
      <c r="C78" s="471">
        <v>1689</v>
      </c>
      <c r="D78" s="472" t="s">
        <v>513</v>
      </c>
      <c r="E78" s="472" t="s">
        <v>513</v>
      </c>
      <c r="F78" s="472" t="s">
        <v>513</v>
      </c>
      <c r="G78" s="472" t="s">
        <v>513</v>
      </c>
      <c r="H78" s="472" t="s">
        <v>513</v>
      </c>
      <c r="I78" s="472" t="s">
        <v>513</v>
      </c>
      <c r="J78" s="472">
        <v>16</v>
      </c>
      <c r="K78" s="472">
        <v>148</v>
      </c>
      <c r="L78" s="472">
        <v>5</v>
      </c>
      <c r="M78" s="472">
        <v>9</v>
      </c>
      <c r="N78" s="472">
        <v>2</v>
      </c>
      <c r="O78" s="471">
        <v>8</v>
      </c>
      <c r="P78" s="471">
        <v>78</v>
      </c>
      <c r="Q78" s="472" t="s">
        <v>513</v>
      </c>
      <c r="R78" s="472" t="s">
        <v>513</v>
      </c>
      <c r="S78" s="472">
        <v>2</v>
      </c>
      <c r="T78" s="472" t="s">
        <v>513</v>
      </c>
      <c r="U78" s="472" t="s">
        <v>513</v>
      </c>
      <c r="V78" s="472" t="s">
        <v>513</v>
      </c>
      <c r="W78" s="472">
        <v>2</v>
      </c>
      <c r="X78" s="472" t="s">
        <v>513</v>
      </c>
      <c r="Y78" s="472" t="s">
        <v>513</v>
      </c>
      <c r="Z78" s="472" t="s">
        <v>513</v>
      </c>
      <c r="AA78" s="472" t="s">
        <v>513</v>
      </c>
      <c r="AB78" s="472">
        <v>1</v>
      </c>
      <c r="AC78" s="472" t="s">
        <v>513</v>
      </c>
      <c r="AD78" s="472" t="s">
        <v>513</v>
      </c>
      <c r="AE78" s="472" t="s">
        <v>513</v>
      </c>
      <c r="AF78" s="472" t="s">
        <v>513</v>
      </c>
      <c r="AG78" s="472" t="s">
        <v>513</v>
      </c>
      <c r="AH78" s="472">
        <v>1</v>
      </c>
      <c r="AI78" s="472" t="s">
        <v>513</v>
      </c>
      <c r="AJ78" s="472">
        <v>2</v>
      </c>
      <c r="AK78" s="472" t="s">
        <v>513</v>
      </c>
      <c r="AL78" s="472" t="s">
        <v>513</v>
      </c>
      <c r="AM78" s="472" t="s">
        <v>513</v>
      </c>
      <c r="AN78" s="472" t="s">
        <v>513</v>
      </c>
      <c r="AO78" s="471" t="s">
        <v>513</v>
      </c>
      <c r="AP78" s="471" t="s">
        <v>513</v>
      </c>
      <c r="AQ78" s="472" t="s">
        <v>513</v>
      </c>
      <c r="AR78" s="472" t="s">
        <v>513</v>
      </c>
      <c r="AS78" s="472" t="s">
        <v>513</v>
      </c>
      <c r="AT78" s="472" t="s">
        <v>513</v>
      </c>
      <c r="AU78" s="472">
        <v>6</v>
      </c>
      <c r="AV78" s="472">
        <v>47</v>
      </c>
      <c r="AW78" s="472" t="s">
        <v>513</v>
      </c>
      <c r="AX78" s="472" t="s">
        <v>513</v>
      </c>
      <c r="AY78" s="472" t="s">
        <v>513</v>
      </c>
      <c r="AZ78" s="472">
        <v>3</v>
      </c>
      <c r="BA78" s="472">
        <v>3</v>
      </c>
      <c r="BB78" s="472">
        <v>4</v>
      </c>
      <c r="BC78" s="472">
        <v>269</v>
      </c>
      <c r="BD78" s="472" t="s">
        <v>513</v>
      </c>
      <c r="BE78" s="472" t="s">
        <v>513</v>
      </c>
      <c r="BF78" s="472">
        <v>3</v>
      </c>
      <c r="BG78" s="472" t="s">
        <v>513</v>
      </c>
      <c r="BH78" s="472" t="s">
        <v>513</v>
      </c>
      <c r="BI78" s="472" t="s">
        <v>513</v>
      </c>
      <c r="BJ78" s="472" t="s">
        <v>513</v>
      </c>
      <c r="BK78" s="472">
        <v>1</v>
      </c>
      <c r="BL78" s="471">
        <v>38</v>
      </c>
      <c r="BM78" s="471">
        <v>318</v>
      </c>
      <c r="BN78" s="472" t="s">
        <v>513</v>
      </c>
      <c r="BO78" s="472" t="s">
        <v>513</v>
      </c>
      <c r="BP78" s="472">
        <v>3</v>
      </c>
      <c r="BQ78" s="472">
        <v>4</v>
      </c>
      <c r="BR78" s="472">
        <v>3</v>
      </c>
      <c r="BS78" s="472">
        <v>3</v>
      </c>
      <c r="BT78" s="472" t="s">
        <v>513</v>
      </c>
      <c r="BU78" s="472">
        <v>2</v>
      </c>
      <c r="BV78" s="472">
        <v>4</v>
      </c>
      <c r="BW78" s="472">
        <v>8</v>
      </c>
      <c r="BX78" s="472">
        <v>9</v>
      </c>
      <c r="BY78" s="471">
        <v>2</v>
      </c>
      <c r="BZ78" s="471">
        <v>2</v>
      </c>
      <c r="CA78" s="471">
        <v>46</v>
      </c>
      <c r="CB78" s="472" t="s">
        <v>513</v>
      </c>
      <c r="CC78" s="472" t="s">
        <v>513</v>
      </c>
      <c r="CD78" s="472" t="s">
        <v>513</v>
      </c>
      <c r="CE78" s="472" t="s">
        <v>513</v>
      </c>
      <c r="CF78" s="472" t="s">
        <v>513</v>
      </c>
      <c r="CG78" s="472">
        <v>2</v>
      </c>
      <c r="CH78" s="471">
        <v>11</v>
      </c>
      <c r="CI78" s="471">
        <v>19</v>
      </c>
      <c r="CJ78" s="472">
        <v>1</v>
      </c>
      <c r="CK78" s="472">
        <v>10</v>
      </c>
      <c r="CL78" s="472" t="s">
        <v>513</v>
      </c>
      <c r="CM78" s="472">
        <v>6</v>
      </c>
      <c r="CN78" s="472">
        <v>52</v>
      </c>
      <c r="CO78" s="472" t="s">
        <v>513</v>
      </c>
      <c r="CP78" s="472">
        <v>2</v>
      </c>
      <c r="CQ78" s="472" t="s">
        <v>513</v>
      </c>
      <c r="CR78" s="472">
        <v>4</v>
      </c>
      <c r="CS78" s="472">
        <v>12</v>
      </c>
      <c r="CT78" s="472">
        <v>47</v>
      </c>
      <c r="CU78" s="472">
        <v>1</v>
      </c>
      <c r="CV78" s="472">
        <v>9</v>
      </c>
      <c r="CW78" s="472">
        <v>2</v>
      </c>
      <c r="CX78" s="472">
        <v>13</v>
      </c>
      <c r="CY78" s="472">
        <v>107</v>
      </c>
      <c r="CZ78" s="472">
        <v>9</v>
      </c>
      <c r="DA78" s="471">
        <v>4</v>
      </c>
      <c r="DB78" s="474" t="s">
        <v>513</v>
      </c>
      <c r="DC78" s="474">
        <v>7</v>
      </c>
      <c r="DD78" s="474">
        <v>79</v>
      </c>
      <c r="DE78" s="473">
        <v>2</v>
      </c>
      <c r="DF78" s="473">
        <v>5</v>
      </c>
      <c r="DG78" s="473">
        <v>9</v>
      </c>
      <c r="DH78" s="473">
        <v>74</v>
      </c>
      <c r="DI78" s="473">
        <v>5</v>
      </c>
      <c r="DJ78" s="473" t="s">
        <v>513</v>
      </c>
      <c r="DK78" s="473">
        <v>4</v>
      </c>
      <c r="DL78" s="473">
        <v>2</v>
      </c>
      <c r="DM78" s="473">
        <v>57</v>
      </c>
      <c r="DN78" s="473">
        <v>2</v>
      </c>
      <c r="DO78" s="473" t="s">
        <v>513</v>
      </c>
      <c r="DP78" s="472">
        <v>8</v>
      </c>
      <c r="DQ78" s="472">
        <v>235</v>
      </c>
      <c r="DR78" s="472">
        <v>1</v>
      </c>
      <c r="DS78" s="472">
        <v>1</v>
      </c>
      <c r="DT78" s="472">
        <v>1</v>
      </c>
      <c r="DU78" s="472">
        <v>1</v>
      </c>
      <c r="DV78" s="472">
        <v>3</v>
      </c>
      <c r="DW78" s="472">
        <v>1</v>
      </c>
      <c r="DX78" s="472" t="s">
        <v>513</v>
      </c>
      <c r="DY78" s="472" t="s">
        <v>513</v>
      </c>
      <c r="DZ78" s="472">
        <v>1</v>
      </c>
      <c r="EA78" s="472">
        <v>113</v>
      </c>
      <c r="EB78" s="472" t="s">
        <v>513</v>
      </c>
      <c r="EC78" s="471">
        <v>1</v>
      </c>
      <c r="ED78" s="72"/>
    </row>
    <row r="79" spans="1:134" ht="16.5" customHeight="1">
      <c r="A79" s="470" t="s">
        <v>1577</v>
      </c>
      <c r="B79" s="154">
        <v>48</v>
      </c>
      <c r="C79" s="468">
        <v>968</v>
      </c>
      <c r="D79" s="469" t="s">
        <v>513</v>
      </c>
      <c r="E79" s="469" t="s">
        <v>513</v>
      </c>
      <c r="F79" s="469" t="s">
        <v>513</v>
      </c>
      <c r="G79" s="469" t="s">
        <v>513</v>
      </c>
      <c r="H79" s="469" t="s">
        <v>513</v>
      </c>
      <c r="I79" s="469" t="s">
        <v>513</v>
      </c>
      <c r="J79" s="469">
        <v>3</v>
      </c>
      <c r="K79" s="469">
        <v>11</v>
      </c>
      <c r="L79" s="469" t="s">
        <v>513</v>
      </c>
      <c r="M79" s="469">
        <v>3</v>
      </c>
      <c r="N79" s="469" t="s">
        <v>513</v>
      </c>
      <c r="O79" s="468">
        <v>2</v>
      </c>
      <c r="P79" s="468">
        <v>25</v>
      </c>
      <c r="Q79" s="469" t="s">
        <v>513</v>
      </c>
      <c r="R79" s="469" t="s">
        <v>513</v>
      </c>
      <c r="S79" s="469" t="s">
        <v>513</v>
      </c>
      <c r="T79" s="469" t="s">
        <v>513</v>
      </c>
      <c r="U79" s="469" t="s">
        <v>513</v>
      </c>
      <c r="V79" s="469" t="s">
        <v>513</v>
      </c>
      <c r="W79" s="469">
        <v>1</v>
      </c>
      <c r="X79" s="469" t="s">
        <v>513</v>
      </c>
      <c r="Y79" s="469" t="s">
        <v>513</v>
      </c>
      <c r="Z79" s="469" t="s">
        <v>513</v>
      </c>
      <c r="AA79" s="469" t="s">
        <v>513</v>
      </c>
      <c r="AB79" s="469" t="s">
        <v>513</v>
      </c>
      <c r="AC79" s="469" t="s">
        <v>513</v>
      </c>
      <c r="AD79" s="469" t="s">
        <v>513</v>
      </c>
      <c r="AE79" s="469" t="s">
        <v>513</v>
      </c>
      <c r="AF79" s="469" t="s">
        <v>513</v>
      </c>
      <c r="AG79" s="469" t="s">
        <v>513</v>
      </c>
      <c r="AH79" s="469" t="s">
        <v>513</v>
      </c>
      <c r="AI79" s="469" t="s">
        <v>513</v>
      </c>
      <c r="AJ79" s="469">
        <v>1</v>
      </c>
      <c r="AK79" s="469" t="s">
        <v>513</v>
      </c>
      <c r="AL79" s="469" t="s">
        <v>513</v>
      </c>
      <c r="AM79" s="469" t="s">
        <v>513</v>
      </c>
      <c r="AN79" s="469" t="s">
        <v>513</v>
      </c>
      <c r="AO79" s="468" t="s">
        <v>513</v>
      </c>
      <c r="AP79" s="468" t="s">
        <v>513</v>
      </c>
      <c r="AQ79" s="469" t="s">
        <v>513</v>
      </c>
      <c r="AR79" s="469" t="s">
        <v>513</v>
      </c>
      <c r="AS79" s="469" t="s">
        <v>513</v>
      </c>
      <c r="AT79" s="469" t="s">
        <v>513</v>
      </c>
      <c r="AU79" s="469">
        <v>2</v>
      </c>
      <c r="AV79" s="469">
        <v>28</v>
      </c>
      <c r="AW79" s="469" t="s">
        <v>513</v>
      </c>
      <c r="AX79" s="469" t="s">
        <v>513</v>
      </c>
      <c r="AY79" s="469" t="s">
        <v>513</v>
      </c>
      <c r="AZ79" s="469">
        <v>1</v>
      </c>
      <c r="BA79" s="469">
        <v>1</v>
      </c>
      <c r="BB79" s="469">
        <v>2</v>
      </c>
      <c r="BC79" s="469">
        <v>261</v>
      </c>
      <c r="BD79" s="469" t="s">
        <v>513</v>
      </c>
      <c r="BE79" s="469" t="s">
        <v>513</v>
      </c>
      <c r="BF79" s="469">
        <v>1</v>
      </c>
      <c r="BG79" s="469" t="s">
        <v>513</v>
      </c>
      <c r="BH79" s="469" t="s">
        <v>513</v>
      </c>
      <c r="BI79" s="469" t="s">
        <v>513</v>
      </c>
      <c r="BJ79" s="469" t="s">
        <v>513</v>
      </c>
      <c r="BK79" s="469">
        <v>1</v>
      </c>
      <c r="BL79" s="468">
        <v>11</v>
      </c>
      <c r="BM79" s="468">
        <v>119</v>
      </c>
      <c r="BN79" s="469" t="s">
        <v>513</v>
      </c>
      <c r="BO79" s="469" t="s">
        <v>513</v>
      </c>
      <c r="BP79" s="469">
        <v>1</v>
      </c>
      <c r="BQ79" s="469">
        <v>1</v>
      </c>
      <c r="BR79" s="469" t="s">
        <v>513</v>
      </c>
      <c r="BS79" s="469" t="s">
        <v>513</v>
      </c>
      <c r="BT79" s="469" t="s">
        <v>513</v>
      </c>
      <c r="BU79" s="469">
        <v>1</v>
      </c>
      <c r="BV79" s="469">
        <v>2</v>
      </c>
      <c r="BW79" s="469">
        <v>2</v>
      </c>
      <c r="BX79" s="469">
        <v>3</v>
      </c>
      <c r="BY79" s="468">
        <v>1</v>
      </c>
      <c r="BZ79" s="468">
        <v>1</v>
      </c>
      <c r="CA79" s="468">
        <v>41</v>
      </c>
      <c r="CB79" s="469" t="s">
        <v>513</v>
      </c>
      <c r="CC79" s="469" t="s">
        <v>513</v>
      </c>
      <c r="CD79" s="469" t="s">
        <v>513</v>
      </c>
      <c r="CE79" s="469" t="s">
        <v>513</v>
      </c>
      <c r="CF79" s="469" t="s">
        <v>513</v>
      </c>
      <c r="CG79" s="469">
        <v>1</v>
      </c>
      <c r="CH79" s="468">
        <v>5</v>
      </c>
      <c r="CI79" s="468">
        <v>9</v>
      </c>
      <c r="CJ79" s="469" t="s">
        <v>513</v>
      </c>
      <c r="CK79" s="469">
        <v>5</v>
      </c>
      <c r="CL79" s="469" t="s">
        <v>513</v>
      </c>
      <c r="CM79" s="469" t="s">
        <v>513</v>
      </c>
      <c r="CN79" s="469" t="s">
        <v>513</v>
      </c>
      <c r="CO79" s="469" t="s">
        <v>513</v>
      </c>
      <c r="CP79" s="469" t="s">
        <v>513</v>
      </c>
      <c r="CQ79" s="469" t="s">
        <v>513</v>
      </c>
      <c r="CR79" s="469" t="s">
        <v>513</v>
      </c>
      <c r="CS79" s="469">
        <v>4</v>
      </c>
      <c r="CT79" s="469">
        <v>20</v>
      </c>
      <c r="CU79" s="469">
        <v>1</v>
      </c>
      <c r="CV79" s="469">
        <v>1</v>
      </c>
      <c r="CW79" s="469">
        <v>2</v>
      </c>
      <c r="CX79" s="469">
        <v>2</v>
      </c>
      <c r="CY79" s="469">
        <v>83</v>
      </c>
      <c r="CZ79" s="469" t="s">
        <v>513</v>
      </c>
      <c r="DA79" s="468">
        <v>2</v>
      </c>
      <c r="DB79" s="468" t="s">
        <v>513</v>
      </c>
      <c r="DC79" s="468">
        <v>3</v>
      </c>
      <c r="DD79" s="468">
        <v>68</v>
      </c>
      <c r="DE79" s="469">
        <v>2</v>
      </c>
      <c r="DF79" s="469">
        <v>1</v>
      </c>
      <c r="DG79" s="469">
        <v>5</v>
      </c>
      <c r="DH79" s="469">
        <v>28</v>
      </c>
      <c r="DI79" s="469">
        <v>2</v>
      </c>
      <c r="DJ79" s="469" t="s">
        <v>513</v>
      </c>
      <c r="DK79" s="469">
        <v>3</v>
      </c>
      <c r="DL79" s="469">
        <v>2</v>
      </c>
      <c r="DM79" s="469">
        <v>57</v>
      </c>
      <c r="DN79" s="469">
        <v>2</v>
      </c>
      <c r="DO79" s="469" t="s">
        <v>513</v>
      </c>
      <c r="DP79" s="469">
        <v>6</v>
      </c>
      <c r="DQ79" s="469">
        <v>218</v>
      </c>
      <c r="DR79" s="469">
        <v>1</v>
      </c>
      <c r="DS79" s="469" t="s">
        <v>513</v>
      </c>
      <c r="DT79" s="469">
        <v>1</v>
      </c>
      <c r="DU79" s="469">
        <v>1</v>
      </c>
      <c r="DV79" s="469">
        <v>2</v>
      </c>
      <c r="DW79" s="469">
        <v>1</v>
      </c>
      <c r="DX79" s="469" t="s">
        <v>513</v>
      </c>
      <c r="DY79" s="469" t="s">
        <v>513</v>
      </c>
      <c r="DZ79" s="469" t="s">
        <v>513</v>
      </c>
      <c r="EA79" s="469" t="s">
        <v>513</v>
      </c>
      <c r="EB79" s="469" t="s">
        <v>513</v>
      </c>
      <c r="EC79" s="468" t="s">
        <v>513</v>
      </c>
      <c r="ED79" s="72"/>
    </row>
    <row r="80" spans="1:134" ht="16.5" customHeight="1">
      <c r="A80" s="470" t="s">
        <v>1576</v>
      </c>
      <c r="B80" s="154">
        <v>95</v>
      </c>
      <c r="C80" s="468">
        <v>721</v>
      </c>
      <c r="D80" s="469" t="s">
        <v>513</v>
      </c>
      <c r="E80" s="469" t="s">
        <v>513</v>
      </c>
      <c r="F80" s="469" t="s">
        <v>513</v>
      </c>
      <c r="G80" s="469" t="s">
        <v>513</v>
      </c>
      <c r="H80" s="469" t="s">
        <v>513</v>
      </c>
      <c r="I80" s="469" t="s">
        <v>513</v>
      </c>
      <c r="J80" s="469">
        <v>13</v>
      </c>
      <c r="K80" s="469">
        <v>137</v>
      </c>
      <c r="L80" s="469">
        <v>5</v>
      </c>
      <c r="M80" s="469">
        <v>6</v>
      </c>
      <c r="N80" s="469">
        <v>2</v>
      </c>
      <c r="O80" s="468">
        <v>6</v>
      </c>
      <c r="P80" s="468">
        <v>53</v>
      </c>
      <c r="Q80" s="469" t="s">
        <v>513</v>
      </c>
      <c r="R80" s="469" t="s">
        <v>513</v>
      </c>
      <c r="S80" s="469">
        <v>2</v>
      </c>
      <c r="T80" s="469" t="s">
        <v>513</v>
      </c>
      <c r="U80" s="469" t="s">
        <v>513</v>
      </c>
      <c r="V80" s="469" t="s">
        <v>513</v>
      </c>
      <c r="W80" s="469">
        <v>1</v>
      </c>
      <c r="X80" s="469" t="s">
        <v>513</v>
      </c>
      <c r="Y80" s="469" t="s">
        <v>513</v>
      </c>
      <c r="Z80" s="469" t="s">
        <v>513</v>
      </c>
      <c r="AA80" s="469" t="s">
        <v>513</v>
      </c>
      <c r="AB80" s="469">
        <v>1</v>
      </c>
      <c r="AC80" s="469" t="s">
        <v>513</v>
      </c>
      <c r="AD80" s="469" t="s">
        <v>513</v>
      </c>
      <c r="AE80" s="469" t="s">
        <v>513</v>
      </c>
      <c r="AF80" s="469" t="s">
        <v>513</v>
      </c>
      <c r="AG80" s="469" t="s">
        <v>513</v>
      </c>
      <c r="AH80" s="469">
        <v>1</v>
      </c>
      <c r="AI80" s="469" t="s">
        <v>513</v>
      </c>
      <c r="AJ80" s="469">
        <v>1</v>
      </c>
      <c r="AK80" s="469" t="s">
        <v>513</v>
      </c>
      <c r="AL80" s="469" t="s">
        <v>513</v>
      </c>
      <c r="AM80" s="469" t="s">
        <v>513</v>
      </c>
      <c r="AN80" s="469" t="s">
        <v>513</v>
      </c>
      <c r="AO80" s="468" t="s">
        <v>513</v>
      </c>
      <c r="AP80" s="468" t="s">
        <v>513</v>
      </c>
      <c r="AQ80" s="469" t="s">
        <v>513</v>
      </c>
      <c r="AR80" s="469" t="s">
        <v>513</v>
      </c>
      <c r="AS80" s="469" t="s">
        <v>513</v>
      </c>
      <c r="AT80" s="469" t="s">
        <v>513</v>
      </c>
      <c r="AU80" s="469">
        <v>4</v>
      </c>
      <c r="AV80" s="469">
        <v>19</v>
      </c>
      <c r="AW80" s="469" t="s">
        <v>513</v>
      </c>
      <c r="AX80" s="469" t="s">
        <v>513</v>
      </c>
      <c r="AY80" s="469" t="s">
        <v>513</v>
      </c>
      <c r="AZ80" s="469">
        <v>2</v>
      </c>
      <c r="BA80" s="469">
        <v>2</v>
      </c>
      <c r="BB80" s="469">
        <v>2</v>
      </c>
      <c r="BC80" s="469">
        <v>8</v>
      </c>
      <c r="BD80" s="469" t="s">
        <v>513</v>
      </c>
      <c r="BE80" s="469" t="s">
        <v>513</v>
      </c>
      <c r="BF80" s="469">
        <v>2</v>
      </c>
      <c r="BG80" s="469" t="s">
        <v>513</v>
      </c>
      <c r="BH80" s="469" t="s">
        <v>513</v>
      </c>
      <c r="BI80" s="469" t="s">
        <v>513</v>
      </c>
      <c r="BJ80" s="469" t="s">
        <v>513</v>
      </c>
      <c r="BK80" s="469" t="s">
        <v>513</v>
      </c>
      <c r="BL80" s="468">
        <v>27</v>
      </c>
      <c r="BM80" s="468">
        <v>199</v>
      </c>
      <c r="BN80" s="469" t="s">
        <v>513</v>
      </c>
      <c r="BO80" s="469" t="s">
        <v>513</v>
      </c>
      <c r="BP80" s="469">
        <v>2</v>
      </c>
      <c r="BQ80" s="469">
        <v>3</v>
      </c>
      <c r="BR80" s="469">
        <v>3</v>
      </c>
      <c r="BS80" s="469">
        <v>3</v>
      </c>
      <c r="BT80" s="469" t="s">
        <v>513</v>
      </c>
      <c r="BU80" s="469">
        <v>1</v>
      </c>
      <c r="BV80" s="469">
        <v>2</v>
      </c>
      <c r="BW80" s="469">
        <v>6</v>
      </c>
      <c r="BX80" s="469">
        <v>6</v>
      </c>
      <c r="BY80" s="468">
        <v>1</v>
      </c>
      <c r="BZ80" s="468">
        <v>1</v>
      </c>
      <c r="CA80" s="468">
        <v>5</v>
      </c>
      <c r="CB80" s="469" t="s">
        <v>513</v>
      </c>
      <c r="CC80" s="469" t="s">
        <v>513</v>
      </c>
      <c r="CD80" s="469" t="s">
        <v>513</v>
      </c>
      <c r="CE80" s="469" t="s">
        <v>513</v>
      </c>
      <c r="CF80" s="469" t="s">
        <v>513</v>
      </c>
      <c r="CG80" s="469">
        <v>1</v>
      </c>
      <c r="CH80" s="468">
        <v>6</v>
      </c>
      <c r="CI80" s="468">
        <v>10</v>
      </c>
      <c r="CJ80" s="469">
        <v>1</v>
      </c>
      <c r="CK80" s="469">
        <v>5</v>
      </c>
      <c r="CL80" s="469" t="s">
        <v>513</v>
      </c>
      <c r="CM80" s="469">
        <v>6</v>
      </c>
      <c r="CN80" s="469">
        <v>52</v>
      </c>
      <c r="CO80" s="469" t="s">
        <v>513</v>
      </c>
      <c r="CP80" s="469">
        <v>2</v>
      </c>
      <c r="CQ80" s="469" t="s">
        <v>513</v>
      </c>
      <c r="CR80" s="469">
        <v>4</v>
      </c>
      <c r="CS80" s="469">
        <v>8</v>
      </c>
      <c r="CT80" s="469">
        <v>27</v>
      </c>
      <c r="CU80" s="469" t="s">
        <v>513</v>
      </c>
      <c r="CV80" s="469">
        <v>8</v>
      </c>
      <c r="CW80" s="469" t="s">
        <v>513</v>
      </c>
      <c r="CX80" s="469">
        <v>11</v>
      </c>
      <c r="CY80" s="469">
        <v>24</v>
      </c>
      <c r="CZ80" s="469">
        <v>9</v>
      </c>
      <c r="DA80" s="468">
        <v>2</v>
      </c>
      <c r="DB80" s="468" t="s">
        <v>513</v>
      </c>
      <c r="DC80" s="468">
        <v>4</v>
      </c>
      <c r="DD80" s="468">
        <v>11</v>
      </c>
      <c r="DE80" s="469" t="s">
        <v>513</v>
      </c>
      <c r="DF80" s="469">
        <v>4</v>
      </c>
      <c r="DG80" s="469">
        <v>4</v>
      </c>
      <c r="DH80" s="469">
        <v>46</v>
      </c>
      <c r="DI80" s="469">
        <v>3</v>
      </c>
      <c r="DJ80" s="469" t="s">
        <v>513</v>
      </c>
      <c r="DK80" s="469">
        <v>1</v>
      </c>
      <c r="DL80" s="469" t="s">
        <v>513</v>
      </c>
      <c r="DM80" s="469" t="s">
        <v>513</v>
      </c>
      <c r="DN80" s="469" t="s">
        <v>513</v>
      </c>
      <c r="DO80" s="469" t="s">
        <v>513</v>
      </c>
      <c r="DP80" s="469">
        <v>2</v>
      </c>
      <c r="DQ80" s="469">
        <v>17</v>
      </c>
      <c r="DR80" s="469" t="s">
        <v>513</v>
      </c>
      <c r="DS80" s="469">
        <v>1</v>
      </c>
      <c r="DT80" s="469" t="s">
        <v>513</v>
      </c>
      <c r="DU80" s="469" t="s">
        <v>513</v>
      </c>
      <c r="DV80" s="469">
        <v>1</v>
      </c>
      <c r="DW80" s="469" t="s">
        <v>513</v>
      </c>
      <c r="DX80" s="469" t="s">
        <v>513</v>
      </c>
      <c r="DY80" s="469" t="s">
        <v>513</v>
      </c>
      <c r="DZ80" s="469">
        <v>1</v>
      </c>
      <c r="EA80" s="469">
        <v>113</v>
      </c>
      <c r="EB80" s="469" t="s">
        <v>513</v>
      </c>
      <c r="EC80" s="468">
        <v>1</v>
      </c>
      <c r="ED80" s="72"/>
    </row>
    <row r="81" spans="1:134" ht="16.5" customHeight="1">
      <c r="A81" s="476" t="s">
        <v>1575</v>
      </c>
      <c r="B81" s="475">
        <v>820</v>
      </c>
      <c r="C81" s="471">
        <v>4649</v>
      </c>
      <c r="D81" s="472" t="s">
        <v>513</v>
      </c>
      <c r="E81" s="472" t="s">
        <v>513</v>
      </c>
      <c r="F81" s="472" t="s">
        <v>513</v>
      </c>
      <c r="G81" s="472" t="s">
        <v>513</v>
      </c>
      <c r="H81" s="472" t="s">
        <v>513</v>
      </c>
      <c r="I81" s="472" t="s">
        <v>513</v>
      </c>
      <c r="J81" s="472">
        <v>63</v>
      </c>
      <c r="K81" s="472">
        <v>274</v>
      </c>
      <c r="L81" s="472">
        <v>24</v>
      </c>
      <c r="M81" s="472">
        <v>23</v>
      </c>
      <c r="N81" s="472">
        <v>16</v>
      </c>
      <c r="O81" s="471">
        <v>31</v>
      </c>
      <c r="P81" s="471">
        <v>244</v>
      </c>
      <c r="Q81" s="472">
        <v>1</v>
      </c>
      <c r="R81" s="472" t="s">
        <v>513</v>
      </c>
      <c r="S81" s="472">
        <v>5</v>
      </c>
      <c r="T81" s="472" t="s">
        <v>513</v>
      </c>
      <c r="U81" s="472" t="s">
        <v>513</v>
      </c>
      <c r="V81" s="472">
        <v>1</v>
      </c>
      <c r="W81" s="472">
        <v>7</v>
      </c>
      <c r="X81" s="472" t="s">
        <v>513</v>
      </c>
      <c r="Y81" s="472" t="s">
        <v>513</v>
      </c>
      <c r="Z81" s="472">
        <v>1</v>
      </c>
      <c r="AA81" s="472" t="s">
        <v>513</v>
      </c>
      <c r="AB81" s="472" t="s">
        <v>513</v>
      </c>
      <c r="AC81" s="472" t="s">
        <v>513</v>
      </c>
      <c r="AD81" s="472" t="s">
        <v>513</v>
      </c>
      <c r="AE81" s="472">
        <v>1</v>
      </c>
      <c r="AF81" s="472">
        <v>5</v>
      </c>
      <c r="AG81" s="472" t="s">
        <v>513</v>
      </c>
      <c r="AH81" s="472">
        <v>2</v>
      </c>
      <c r="AI81" s="472">
        <v>1</v>
      </c>
      <c r="AJ81" s="472">
        <v>2</v>
      </c>
      <c r="AK81" s="472">
        <v>2</v>
      </c>
      <c r="AL81" s="472" t="s">
        <v>513</v>
      </c>
      <c r="AM81" s="472" t="s">
        <v>513</v>
      </c>
      <c r="AN81" s="472">
        <v>3</v>
      </c>
      <c r="AO81" s="471" t="s">
        <v>513</v>
      </c>
      <c r="AP81" s="471" t="s">
        <v>513</v>
      </c>
      <c r="AQ81" s="472" t="s">
        <v>513</v>
      </c>
      <c r="AR81" s="472" t="s">
        <v>513</v>
      </c>
      <c r="AS81" s="472" t="s">
        <v>513</v>
      </c>
      <c r="AT81" s="472" t="s">
        <v>513</v>
      </c>
      <c r="AU81" s="472">
        <v>17</v>
      </c>
      <c r="AV81" s="472">
        <v>77</v>
      </c>
      <c r="AW81" s="472">
        <v>2</v>
      </c>
      <c r="AX81" s="472" t="s">
        <v>513</v>
      </c>
      <c r="AY81" s="472">
        <v>6</v>
      </c>
      <c r="AZ81" s="472">
        <v>1</v>
      </c>
      <c r="BA81" s="472">
        <v>8</v>
      </c>
      <c r="BB81" s="472">
        <v>13</v>
      </c>
      <c r="BC81" s="472">
        <v>75</v>
      </c>
      <c r="BD81" s="472">
        <v>1</v>
      </c>
      <c r="BE81" s="472">
        <v>4</v>
      </c>
      <c r="BF81" s="472">
        <v>7</v>
      </c>
      <c r="BG81" s="472" t="s">
        <v>513</v>
      </c>
      <c r="BH81" s="472" t="s">
        <v>513</v>
      </c>
      <c r="BI81" s="472" t="s">
        <v>513</v>
      </c>
      <c r="BJ81" s="472">
        <v>1</v>
      </c>
      <c r="BK81" s="472" t="s">
        <v>513</v>
      </c>
      <c r="BL81" s="471">
        <v>224</v>
      </c>
      <c r="BM81" s="471">
        <v>1154</v>
      </c>
      <c r="BN81" s="472" t="s">
        <v>513</v>
      </c>
      <c r="BO81" s="472">
        <v>1</v>
      </c>
      <c r="BP81" s="472">
        <v>5</v>
      </c>
      <c r="BQ81" s="472">
        <v>7</v>
      </c>
      <c r="BR81" s="472">
        <v>9</v>
      </c>
      <c r="BS81" s="472">
        <v>7</v>
      </c>
      <c r="BT81" s="472" t="s">
        <v>513</v>
      </c>
      <c r="BU81" s="472">
        <v>34</v>
      </c>
      <c r="BV81" s="472">
        <v>67</v>
      </c>
      <c r="BW81" s="472">
        <v>14</v>
      </c>
      <c r="BX81" s="472">
        <v>77</v>
      </c>
      <c r="BY81" s="471">
        <v>3</v>
      </c>
      <c r="BZ81" s="471">
        <v>6</v>
      </c>
      <c r="CA81" s="471">
        <v>64</v>
      </c>
      <c r="CB81" s="472">
        <v>1</v>
      </c>
      <c r="CC81" s="472">
        <v>2</v>
      </c>
      <c r="CD81" s="472" t="s">
        <v>513</v>
      </c>
      <c r="CE81" s="472">
        <v>1</v>
      </c>
      <c r="CF81" s="472" t="s">
        <v>513</v>
      </c>
      <c r="CG81" s="472">
        <v>2</v>
      </c>
      <c r="CH81" s="471">
        <v>88</v>
      </c>
      <c r="CI81" s="471">
        <v>220</v>
      </c>
      <c r="CJ81" s="472">
        <v>13</v>
      </c>
      <c r="CK81" s="472">
        <v>73</v>
      </c>
      <c r="CL81" s="472">
        <v>2</v>
      </c>
      <c r="CM81" s="472">
        <v>44</v>
      </c>
      <c r="CN81" s="472">
        <v>132</v>
      </c>
      <c r="CO81" s="472">
        <v>1</v>
      </c>
      <c r="CP81" s="472">
        <v>29</v>
      </c>
      <c r="CQ81" s="472">
        <v>2</v>
      </c>
      <c r="CR81" s="472">
        <v>12</v>
      </c>
      <c r="CS81" s="472">
        <v>130</v>
      </c>
      <c r="CT81" s="472">
        <v>751</v>
      </c>
      <c r="CU81" s="472" t="s">
        <v>513</v>
      </c>
      <c r="CV81" s="472">
        <v>119</v>
      </c>
      <c r="CW81" s="472">
        <v>11</v>
      </c>
      <c r="CX81" s="472">
        <v>80</v>
      </c>
      <c r="CY81" s="472">
        <v>274</v>
      </c>
      <c r="CZ81" s="472">
        <v>65</v>
      </c>
      <c r="DA81" s="471">
        <v>8</v>
      </c>
      <c r="DB81" s="471">
        <v>7</v>
      </c>
      <c r="DC81" s="471">
        <v>24</v>
      </c>
      <c r="DD81" s="471">
        <v>306</v>
      </c>
      <c r="DE81" s="472">
        <v>5</v>
      </c>
      <c r="DF81" s="472">
        <v>19</v>
      </c>
      <c r="DG81" s="472">
        <v>76</v>
      </c>
      <c r="DH81" s="472">
        <v>721</v>
      </c>
      <c r="DI81" s="472">
        <v>58</v>
      </c>
      <c r="DJ81" s="472" t="s">
        <v>513</v>
      </c>
      <c r="DK81" s="472">
        <v>18</v>
      </c>
      <c r="DL81" s="472">
        <v>1</v>
      </c>
      <c r="DM81" s="472">
        <v>12</v>
      </c>
      <c r="DN81" s="472">
        <v>1</v>
      </c>
      <c r="DO81" s="472" t="s">
        <v>513</v>
      </c>
      <c r="DP81" s="472">
        <v>20</v>
      </c>
      <c r="DQ81" s="472">
        <v>222</v>
      </c>
      <c r="DR81" s="472">
        <v>1</v>
      </c>
      <c r="DS81" s="472">
        <v>1</v>
      </c>
      <c r="DT81" s="472">
        <v>3</v>
      </c>
      <c r="DU81" s="472">
        <v>1</v>
      </c>
      <c r="DV81" s="472">
        <v>9</v>
      </c>
      <c r="DW81" s="472">
        <v>1</v>
      </c>
      <c r="DX81" s="472">
        <v>4</v>
      </c>
      <c r="DY81" s="472" t="s">
        <v>513</v>
      </c>
      <c r="DZ81" s="472">
        <v>3</v>
      </c>
      <c r="EA81" s="472">
        <v>123</v>
      </c>
      <c r="EB81" s="472">
        <v>2</v>
      </c>
      <c r="EC81" s="471">
        <v>1</v>
      </c>
      <c r="ED81" s="72"/>
    </row>
    <row r="82" spans="1:134" ht="16.5" customHeight="1">
      <c r="A82" s="470" t="s">
        <v>1574</v>
      </c>
      <c r="B82" s="154">
        <v>139</v>
      </c>
      <c r="C82" s="468">
        <v>826</v>
      </c>
      <c r="D82" s="469" t="s">
        <v>513</v>
      </c>
      <c r="E82" s="469" t="s">
        <v>513</v>
      </c>
      <c r="F82" s="469" t="s">
        <v>513</v>
      </c>
      <c r="G82" s="469" t="s">
        <v>513</v>
      </c>
      <c r="H82" s="469" t="s">
        <v>513</v>
      </c>
      <c r="I82" s="469" t="s">
        <v>513</v>
      </c>
      <c r="J82" s="469">
        <v>17</v>
      </c>
      <c r="K82" s="469">
        <v>90</v>
      </c>
      <c r="L82" s="469">
        <v>6</v>
      </c>
      <c r="M82" s="469">
        <v>5</v>
      </c>
      <c r="N82" s="469">
        <v>6</v>
      </c>
      <c r="O82" s="468">
        <v>8</v>
      </c>
      <c r="P82" s="468">
        <v>30</v>
      </c>
      <c r="Q82" s="469" t="s">
        <v>513</v>
      </c>
      <c r="R82" s="469" t="s">
        <v>513</v>
      </c>
      <c r="S82" s="469">
        <v>2</v>
      </c>
      <c r="T82" s="469" t="s">
        <v>513</v>
      </c>
      <c r="U82" s="469" t="s">
        <v>513</v>
      </c>
      <c r="V82" s="469">
        <v>1</v>
      </c>
      <c r="W82" s="469">
        <v>4</v>
      </c>
      <c r="X82" s="469" t="s">
        <v>513</v>
      </c>
      <c r="Y82" s="469" t="s">
        <v>513</v>
      </c>
      <c r="Z82" s="469" t="s">
        <v>513</v>
      </c>
      <c r="AA82" s="469" t="s">
        <v>513</v>
      </c>
      <c r="AB82" s="469" t="s">
        <v>513</v>
      </c>
      <c r="AC82" s="469" t="s">
        <v>513</v>
      </c>
      <c r="AD82" s="469" t="s">
        <v>513</v>
      </c>
      <c r="AE82" s="469" t="s">
        <v>513</v>
      </c>
      <c r="AF82" s="469" t="s">
        <v>513</v>
      </c>
      <c r="AG82" s="469" t="s">
        <v>513</v>
      </c>
      <c r="AH82" s="469" t="s">
        <v>513</v>
      </c>
      <c r="AI82" s="469" t="s">
        <v>513</v>
      </c>
      <c r="AJ82" s="469">
        <v>1</v>
      </c>
      <c r="AK82" s="469" t="s">
        <v>513</v>
      </c>
      <c r="AL82" s="469" t="s">
        <v>513</v>
      </c>
      <c r="AM82" s="469" t="s">
        <v>513</v>
      </c>
      <c r="AN82" s="469" t="s">
        <v>513</v>
      </c>
      <c r="AO82" s="468" t="s">
        <v>513</v>
      </c>
      <c r="AP82" s="468" t="s">
        <v>513</v>
      </c>
      <c r="AQ82" s="469" t="s">
        <v>513</v>
      </c>
      <c r="AR82" s="469" t="s">
        <v>513</v>
      </c>
      <c r="AS82" s="469" t="s">
        <v>513</v>
      </c>
      <c r="AT82" s="469" t="s">
        <v>513</v>
      </c>
      <c r="AU82" s="469">
        <v>3</v>
      </c>
      <c r="AV82" s="469">
        <v>12</v>
      </c>
      <c r="AW82" s="469" t="s">
        <v>513</v>
      </c>
      <c r="AX82" s="469" t="s">
        <v>513</v>
      </c>
      <c r="AY82" s="469" t="s">
        <v>513</v>
      </c>
      <c r="AZ82" s="469" t="s">
        <v>513</v>
      </c>
      <c r="BA82" s="469">
        <v>3</v>
      </c>
      <c r="BB82" s="469">
        <v>8</v>
      </c>
      <c r="BC82" s="469">
        <v>36</v>
      </c>
      <c r="BD82" s="469" t="s">
        <v>513</v>
      </c>
      <c r="BE82" s="469">
        <v>3</v>
      </c>
      <c r="BF82" s="469">
        <v>4</v>
      </c>
      <c r="BG82" s="469" t="s">
        <v>513</v>
      </c>
      <c r="BH82" s="469" t="s">
        <v>513</v>
      </c>
      <c r="BI82" s="469" t="s">
        <v>513</v>
      </c>
      <c r="BJ82" s="469">
        <v>1</v>
      </c>
      <c r="BK82" s="469" t="s">
        <v>513</v>
      </c>
      <c r="BL82" s="468">
        <v>33</v>
      </c>
      <c r="BM82" s="468">
        <v>218</v>
      </c>
      <c r="BN82" s="469" t="s">
        <v>513</v>
      </c>
      <c r="BO82" s="469" t="s">
        <v>513</v>
      </c>
      <c r="BP82" s="469">
        <v>1</v>
      </c>
      <c r="BQ82" s="469">
        <v>1</v>
      </c>
      <c r="BR82" s="469">
        <v>2</v>
      </c>
      <c r="BS82" s="469">
        <v>3</v>
      </c>
      <c r="BT82" s="469" t="s">
        <v>513</v>
      </c>
      <c r="BU82" s="469" t="s">
        <v>513</v>
      </c>
      <c r="BV82" s="469">
        <v>8</v>
      </c>
      <c r="BW82" s="469">
        <v>3</v>
      </c>
      <c r="BX82" s="469">
        <v>14</v>
      </c>
      <c r="BY82" s="468">
        <v>1</v>
      </c>
      <c r="BZ82" s="468" t="s">
        <v>513</v>
      </c>
      <c r="CA82" s="468" t="s">
        <v>513</v>
      </c>
      <c r="CB82" s="469" t="s">
        <v>513</v>
      </c>
      <c r="CC82" s="469" t="s">
        <v>513</v>
      </c>
      <c r="CD82" s="469" t="s">
        <v>513</v>
      </c>
      <c r="CE82" s="469" t="s">
        <v>513</v>
      </c>
      <c r="CF82" s="469" t="s">
        <v>513</v>
      </c>
      <c r="CG82" s="469" t="s">
        <v>513</v>
      </c>
      <c r="CH82" s="468">
        <v>14</v>
      </c>
      <c r="CI82" s="468">
        <v>36</v>
      </c>
      <c r="CJ82" s="469">
        <v>2</v>
      </c>
      <c r="CK82" s="469">
        <v>11</v>
      </c>
      <c r="CL82" s="469">
        <v>1</v>
      </c>
      <c r="CM82" s="469">
        <v>17</v>
      </c>
      <c r="CN82" s="469">
        <v>54</v>
      </c>
      <c r="CO82" s="469">
        <v>1</v>
      </c>
      <c r="CP82" s="469">
        <v>13</v>
      </c>
      <c r="CQ82" s="469" t="s">
        <v>513</v>
      </c>
      <c r="CR82" s="469">
        <v>3</v>
      </c>
      <c r="CS82" s="469">
        <v>14</v>
      </c>
      <c r="CT82" s="469">
        <v>71</v>
      </c>
      <c r="CU82" s="469" t="s">
        <v>513</v>
      </c>
      <c r="CV82" s="469">
        <v>11</v>
      </c>
      <c r="CW82" s="469">
        <v>3</v>
      </c>
      <c r="CX82" s="469">
        <v>9</v>
      </c>
      <c r="CY82" s="469">
        <v>28</v>
      </c>
      <c r="CZ82" s="469">
        <v>8</v>
      </c>
      <c r="DA82" s="468">
        <v>1</v>
      </c>
      <c r="DB82" s="468" t="s">
        <v>513</v>
      </c>
      <c r="DC82" s="468">
        <v>2</v>
      </c>
      <c r="DD82" s="468">
        <v>24</v>
      </c>
      <c r="DE82" s="469" t="s">
        <v>513</v>
      </c>
      <c r="DF82" s="469">
        <v>2</v>
      </c>
      <c r="DG82" s="469">
        <v>8</v>
      </c>
      <c r="DH82" s="469">
        <v>109</v>
      </c>
      <c r="DI82" s="469">
        <v>6</v>
      </c>
      <c r="DJ82" s="469" t="s">
        <v>513</v>
      </c>
      <c r="DK82" s="469">
        <v>2</v>
      </c>
      <c r="DL82" s="469" t="s">
        <v>513</v>
      </c>
      <c r="DM82" s="469" t="s">
        <v>513</v>
      </c>
      <c r="DN82" s="469" t="s">
        <v>513</v>
      </c>
      <c r="DO82" s="469" t="s">
        <v>513</v>
      </c>
      <c r="DP82" s="469">
        <v>4</v>
      </c>
      <c r="DQ82" s="469">
        <v>4</v>
      </c>
      <c r="DR82" s="469" t="s">
        <v>513</v>
      </c>
      <c r="DS82" s="469" t="s">
        <v>513</v>
      </c>
      <c r="DT82" s="469">
        <v>1</v>
      </c>
      <c r="DU82" s="469" t="s">
        <v>513</v>
      </c>
      <c r="DV82" s="469">
        <v>1</v>
      </c>
      <c r="DW82" s="469" t="s">
        <v>513</v>
      </c>
      <c r="DX82" s="469">
        <v>2</v>
      </c>
      <c r="DY82" s="469" t="s">
        <v>513</v>
      </c>
      <c r="DZ82" s="469">
        <v>2</v>
      </c>
      <c r="EA82" s="469">
        <v>114</v>
      </c>
      <c r="EB82" s="469">
        <v>2</v>
      </c>
      <c r="EC82" s="468" t="s">
        <v>513</v>
      </c>
      <c r="ED82" s="72"/>
    </row>
    <row r="83" spans="1:134" ht="16.5" customHeight="1">
      <c r="A83" s="470" t="s">
        <v>1573</v>
      </c>
      <c r="B83" s="154">
        <v>76</v>
      </c>
      <c r="C83" s="468">
        <v>351</v>
      </c>
      <c r="D83" s="469" t="s">
        <v>513</v>
      </c>
      <c r="E83" s="469" t="s">
        <v>513</v>
      </c>
      <c r="F83" s="469" t="s">
        <v>513</v>
      </c>
      <c r="G83" s="469" t="s">
        <v>513</v>
      </c>
      <c r="H83" s="469" t="s">
        <v>513</v>
      </c>
      <c r="I83" s="469" t="s">
        <v>513</v>
      </c>
      <c r="J83" s="469">
        <v>9</v>
      </c>
      <c r="K83" s="469">
        <v>35</v>
      </c>
      <c r="L83" s="469">
        <v>1</v>
      </c>
      <c r="M83" s="469">
        <v>4</v>
      </c>
      <c r="N83" s="469">
        <v>4</v>
      </c>
      <c r="O83" s="468">
        <v>7</v>
      </c>
      <c r="P83" s="468">
        <v>86</v>
      </c>
      <c r="Q83" s="469">
        <v>1</v>
      </c>
      <c r="R83" s="469" t="s">
        <v>513</v>
      </c>
      <c r="S83" s="469">
        <v>1</v>
      </c>
      <c r="T83" s="469" t="s">
        <v>513</v>
      </c>
      <c r="U83" s="469" t="s">
        <v>513</v>
      </c>
      <c r="V83" s="469" t="s">
        <v>513</v>
      </c>
      <c r="W83" s="469">
        <v>1</v>
      </c>
      <c r="X83" s="469" t="s">
        <v>513</v>
      </c>
      <c r="Y83" s="469" t="s">
        <v>513</v>
      </c>
      <c r="Z83" s="469" t="s">
        <v>513</v>
      </c>
      <c r="AA83" s="469" t="s">
        <v>513</v>
      </c>
      <c r="AB83" s="469" t="s">
        <v>513</v>
      </c>
      <c r="AC83" s="469" t="s">
        <v>513</v>
      </c>
      <c r="AD83" s="469" t="s">
        <v>513</v>
      </c>
      <c r="AE83" s="469" t="s">
        <v>513</v>
      </c>
      <c r="AF83" s="469">
        <v>2</v>
      </c>
      <c r="AG83" s="469" t="s">
        <v>513</v>
      </c>
      <c r="AH83" s="469">
        <v>1</v>
      </c>
      <c r="AI83" s="469">
        <v>1</v>
      </c>
      <c r="AJ83" s="469" t="s">
        <v>513</v>
      </c>
      <c r="AK83" s="469" t="s">
        <v>513</v>
      </c>
      <c r="AL83" s="469" t="s">
        <v>513</v>
      </c>
      <c r="AM83" s="469" t="s">
        <v>513</v>
      </c>
      <c r="AN83" s="469" t="s">
        <v>513</v>
      </c>
      <c r="AO83" s="468" t="s">
        <v>513</v>
      </c>
      <c r="AP83" s="468" t="s">
        <v>513</v>
      </c>
      <c r="AQ83" s="469" t="s">
        <v>513</v>
      </c>
      <c r="AR83" s="469" t="s">
        <v>513</v>
      </c>
      <c r="AS83" s="469" t="s">
        <v>513</v>
      </c>
      <c r="AT83" s="469" t="s">
        <v>513</v>
      </c>
      <c r="AU83" s="469">
        <v>3</v>
      </c>
      <c r="AV83" s="469">
        <v>11</v>
      </c>
      <c r="AW83" s="469" t="s">
        <v>513</v>
      </c>
      <c r="AX83" s="469" t="s">
        <v>513</v>
      </c>
      <c r="AY83" s="469">
        <v>2</v>
      </c>
      <c r="AZ83" s="469" t="s">
        <v>513</v>
      </c>
      <c r="BA83" s="469">
        <v>1</v>
      </c>
      <c r="BB83" s="469">
        <v>1</v>
      </c>
      <c r="BC83" s="469">
        <v>13</v>
      </c>
      <c r="BD83" s="469" t="s">
        <v>513</v>
      </c>
      <c r="BE83" s="469" t="s">
        <v>513</v>
      </c>
      <c r="BF83" s="469">
        <v>1</v>
      </c>
      <c r="BG83" s="469" t="s">
        <v>513</v>
      </c>
      <c r="BH83" s="469" t="s">
        <v>513</v>
      </c>
      <c r="BI83" s="469" t="s">
        <v>513</v>
      </c>
      <c r="BJ83" s="469" t="s">
        <v>513</v>
      </c>
      <c r="BK83" s="469" t="s">
        <v>513</v>
      </c>
      <c r="BL83" s="468">
        <v>20</v>
      </c>
      <c r="BM83" s="468">
        <v>108</v>
      </c>
      <c r="BN83" s="469" t="s">
        <v>513</v>
      </c>
      <c r="BO83" s="469">
        <v>1</v>
      </c>
      <c r="BP83" s="469">
        <v>3</v>
      </c>
      <c r="BQ83" s="469" t="s">
        <v>513</v>
      </c>
      <c r="BR83" s="469">
        <v>2</v>
      </c>
      <c r="BS83" s="469">
        <v>2</v>
      </c>
      <c r="BT83" s="469" t="s">
        <v>513</v>
      </c>
      <c r="BU83" s="469">
        <v>1</v>
      </c>
      <c r="BV83" s="469">
        <v>5</v>
      </c>
      <c r="BW83" s="469">
        <v>2</v>
      </c>
      <c r="BX83" s="469">
        <v>4</v>
      </c>
      <c r="BY83" s="468" t="s">
        <v>513</v>
      </c>
      <c r="BZ83" s="468">
        <v>1</v>
      </c>
      <c r="CA83" s="468">
        <v>2</v>
      </c>
      <c r="CB83" s="469" t="s">
        <v>513</v>
      </c>
      <c r="CC83" s="469" t="s">
        <v>513</v>
      </c>
      <c r="CD83" s="469" t="s">
        <v>513</v>
      </c>
      <c r="CE83" s="469" t="s">
        <v>513</v>
      </c>
      <c r="CF83" s="469" t="s">
        <v>513</v>
      </c>
      <c r="CG83" s="469">
        <v>1</v>
      </c>
      <c r="CH83" s="468">
        <v>17</v>
      </c>
      <c r="CI83" s="468">
        <v>27</v>
      </c>
      <c r="CJ83" s="469" t="s">
        <v>513</v>
      </c>
      <c r="CK83" s="469">
        <v>17</v>
      </c>
      <c r="CL83" s="469" t="s">
        <v>513</v>
      </c>
      <c r="CM83" s="469">
        <v>6</v>
      </c>
      <c r="CN83" s="469">
        <v>15</v>
      </c>
      <c r="CO83" s="469" t="s">
        <v>513</v>
      </c>
      <c r="CP83" s="469">
        <v>4</v>
      </c>
      <c r="CQ83" s="469">
        <v>1</v>
      </c>
      <c r="CR83" s="469">
        <v>1</v>
      </c>
      <c r="CS83" s="469">
        <v>4</v>
      </c>
      <c r="CT83" s="469">
        <v>38</v>
      </c>
      <c r="CU83" s="469" t="s">
        <v>513</v>
      </c>
      <c r="CV83" s="469">
        <v>3</v>
      </c>
      <c r="CW83" s="469">
        <v>1</v>
      </c>
      <c r="CX83" s="469">
        <v>5</v>
      </c>
      <c r="CY83" s="469">
        <v>8</v>
      </c>
      <c r="CZ83" s="469">
        <v>5</v>
      </c>
      <c r="DA83" s="468" t="s">
        <v>513</v>
      </c>
      <c r="DB83" s="468" t="s">
        <v>513</v>
      </c>
      <c r="DC83" s="468">
        <v>2</v>
      </c>
      <c r="DD83" s="468">
        <v>4</v>
      </c>
      <c r="DE83" s="469" t="s">
        <v>513</v>
      </c>
      <c r="DF83" s="469">
        <v>2</v>
      </c>
      <c r="DG83" s="469">
        <v>1</v>
      </c>
      <c r="DH83" s="469">
        <v>4</v>
      </c>
      <c r="DI83" s="469">
        <v>1</v>
      </c>
      <c r="DJ83" s="469" t="s">
        <v>513</v>
      </c>
      <c r="DK83" s="469" t="s">
        <v>513</v>
      </c>
      <c r="DL83" s="469" t="s">
        <v>513</v>
      </c>
      <c r="DM83" s="469" t="s">
        <v>513</v>
      </c>
      <c r="DN83" s="469" t="s">
        <v>513</v>
      </c>
      <c r="DO83" s="469" t="s">
        <v>513</v>
      </c>
      <c r="DP83" s="469" t="s">
        <v>513</v>
      </c>
      <c r="DQ83" s="469" t="s">
        <v>513</v>
      </c>
      <c r="DR83" s="469" t="s">
        <v>513</v>
      </c>
      <c r="DS83" s="469" t="s">
        <v>513</v>
      </c>
      <c r="DT83" s="469" t="s">
        <v>513</v>
      </c>
      <c r="DU83" s="469" t="s">
        <v>513</v>
      </c>
      <c r="DV83" s="469" t="s">
        <v>513</v>
      </c>
      <c r="DW83" s="469" t="s">
        <v>513</v>
      </c>
      <c r="DX83" s="469" t="s">
        <v>513</v>
      </c>
      <c r="DY83" s="469" t="s">
        <v>513</v>
      </c>
      <c r="DZ83" s="469" t="s">
        <v>513</v>
      </c>
      <c r="EA83" s="469" t="s">
        <v>513</v>
      </c>
      <c r="EB83" s="469" t="s">
        <v>513</v>
      </c>
      <c r="EC83" s="468" t="s">
        <v>513</v>
      </c>
      <c r="ED83" s="72"/>
    </row>
    <row r="84" spans="1:134" ht="16.5" customHeight="1">
      <c r="A84" s="470" t="s">
        <v>1572</v>
      </c>
      <c r="B84" s="154">
        <v>74</v>
      </c>
      <c r="C84" s="468">
        <v>422</v>
      </c>
      <c r="D84" s="469" t="s">
        <v>513</v>
      </c>
      <c r="E84" s="469" t="s">
        <v>513</v>
      </c>
      <c r="F84" s="469" t="s">
        <v>513</v>
      </c>
      <c r="G84" s="469" t="s">
        <v>513</v>
      </c>
      <c r="H84" s="469" t="s">
        <v>513</v>
      </c>
      <c r="I84" s="469" t="s">
        <v>513</v>
      </c>
      <c r="J84" s="469">
        <v>9</v>
      </c>
      <c r="K84" s="469">
        <v>37</v>
      </c>
      <c r="L84" s="469">
        <v>3</v>
      </c>
      <c r="M84" s="469">
        <v>3</v>
      </c>
      <c r="N84" s="469">
        <v>3</v>
      </c>
      <c r="O84" s="468">
        <v>2</v>
      </c>
      <c r="P84" s="468">
        <v>3</v>
      </c>
      <c r="Q84" s="469" t="s">
        <v>513</v>
      </c>
      <c r="R84" s="469" t="s">
        <v>513</v>
      </c>
      <c r="S84" s="469" t="s">
        <v>513</v>
      </c>
      <c r="T84" s="469" t="s">
        <v>513</v>
      </c>
      <c r="U84" s="469" t="s">
        <v>513</v>
      </c>
      <c r="V84" s="469" t="s">
        <v>513</v>
      </c>
      <c r="W84" s="469" t="s">
        <v>513</v>
      </c>
      <c r="X84" s="469" t="s">
        <v>513</v>
      </c>
      <c r="Y84" s="469" t="s">
        <v>513</v>
      </c>
      <c r="Z84" s="469">
        <v>1</v>
      </c>
      <c r="AA84" s="469" t="s">
        <v>513</v>
      </c>
      <c r="AB84" s="469" t="s">
        <v>513</v>
      </c>
      <c r="AC84" s="469" t="s">
        <v>513</v>
      </c>
      <c r="AD84" s="469" t="s">
        <v>513</v>
      </c>
      <c r="AE84" s="469" t="s">
        <v>513</v>
      </c>
      <c r="AF84" s="469" t="s">
        <v>513</v>
      </c>
      <c r="AG84" s="469" t="s">
        <v>513</v>
      </c>
      <c r="AH84" s="469" t="s">
        <v>513</v>
      </c>
      <c r="AI84" s="469" t="s">
        <v>513</v>
      </c>
      <c r="AJ84" s="469" t="s">
        <v>513</v>
      </c>
      <c r="AK84" s="469" t="s">
        <v>513</v>
      </c>
      <c r="AL84" s="469" t="s">
        <v>513</v>
      </c>
      <c r="AM84" s="469" t="s">
        <v>513</v>
      </c>
      <c r="AN84" s="469">
        <v>1</v>
      </c>
      <c r="AO84" s="468" t="s">
        <v>513</v>
      </c>
      <c r="AP84" s="468" t="s">
        <v>513</v>
      </c>
      <c r="AQ84" s="469" t="s">
        <v>513</v>
      </c>
      <c r="AR84" s="469" t="s">
        <v>513</v>
      </c>
      <c r="AS84" s="469" t="s">
        <v>513</v>
      </c>
      <c r="AT84" s="469" t="s">
        <v>513</v>
      </c>
      <c r="AU84" s="469">
        <v>3</v>
      </c>
      <c r="AV84" s="469">
        <v>5</v>
      </c>
      <c r="AW84" s="469" t="s">
        <v>513</v>
      </c>
      <c r="AX84" s="469" t="s">
        <v>513</v>
      </c>
      <c r="AY84" s="469">
        <v>2</v>
      </c>
      <c r="AZ84" s="469" t="s">
        <v>513</v>
      </c>
      <c r="BA84" s="469">
        <v>1</v>
      </c>
      <c r="BB84" s="469">
        <v>1</v>
      </c>
      <c r="BC84" s="469">
        <v>9</v>
      </c>
      <c r="BD84" s="469" t="s">
        <v>513</v>
      </c>
      <c r="BE84" s="469" t="s">
        <v>513</v>
      </c>
      <c r="BF84" s="469">
        <v>1</v>
      </c>
      <c r="BG84" s="469" t="s">
        <v>513</v>
      </c>
      <c r="BH84" s="469" t="s">
        <v>513</v>
      </c>
      <c r="BI84" s="469" t="s">
        <v>513</v>
      </c>
      <c r="BJ84" s="469" t="s">
        <v>513</v>
      </c>
      <c r="BK84" s="469" t="s">
        <v>513</v>
      </c>
      <c r="BL84" s="468">
        <v>14</v>
      </c>
      <c r="BM84" s="468">
        <v>54</v>
      </c>
      <c r="BN84" s="469" t="s">
        <v>513</v>
      </c>
      <c r="BO84" s="469" t="s">
        <v>513</v>
      </c>
      <c r="BP84" s="469" t="s">
        <v>513</v>
      </c>
      <c r="BQ84" s="469">
        <v>1</v>
      </c>
      <c r="BR84" s="469" t="s">
        <v>513</v>
      </c>
      <c r="BS84" s="469" t="s">
        <v>513</v>
      </c>
      <c r="BT84" s="469" t="s">
        <v>513</v>
      </c>
      <c r="BU84" s="469" t="s">
        <v>513</v>
      </c>
      <c r="BV84" s="469">
        <v>3</v>
      </c>
      <c r="BW84" s="469" t="s">
        <v>513</v>
      </c>
      <c r="BX84" s="469">
        <v>9</v>
      </c>
      <c r="BY84" s="468">
        <v>1</v>
      </c>
      <c r="BZ84" s="468" t="s">
        <v>513</v>
      </c>
      <c r="CA84" s="468" t="s">
        <v>513</v>
      </c>
      <c r="CB84" s="469" t="s">
        <v>513</v>
      </c>
      <c r="CC84" s="469" t="s">
        <v>513</v>
      </c>
      <c r="CD84" s="469" t="s">
        <v>513</v>
      </c>
      <c r="CE84" s="469" t="s">
        <v>513</v>
      </c>
      <c r="CF84" s="469" t="s">
        <v>513</v>
      </c>
      <c r="CG84" s="469" t="s">
        <v>513</v>
      </c>
      <c r="CH84" s="468">
        <v>4</v>
      </c>
      <c r="CI84" s="468">
        <v>11</v>
      </c>
      <c r="CJ84" s="469">
        <v>1</v>
      </c>
      <c r="CK84" s="469">
        <v>3</v>
      </c>
      <c r="CL84" s="469" t="s">
        <v>513</v>
      </c>
      <c r="CM84" s="469">
        <v>4</v>
      </c>
      <c r="CN84" s="469">
        <v>6</v>
      </c>
      <c r="CO84" s="469" t="s">
        <v>513</v>
      </c>
      <c r="CP84" s="469">
        <v>2</v>
      </c>
      <c r="CQ84" s="469" t="s">
        <v>513</v>
      </c>
      <c r="CR84" s="469">
        <v>2</v>
      </c>
      <c r="CS84" s="469">
        <v>12</v>
      </c>
      <c r="CT84" s="469">
        <v>34</v>
      </c>
      <c r="CU84" s="469" t="s">
        <v>513</v>
      </c>
      <c r="CV84" s="469">
        <v>11</v>
      </c>
      <c r="CW84" s="469">
        <v>1</v>
      </c>
      <c r="CX84" s="469">
        <v>14</v>
      </c>
      <c r="CY84" s="469">
        <v>38</v>
      </c>
      <c r="CZ84" s="469">
        <v>9</v>
      </c>
      <c r="DA84" s="468">
        <v>4</v>
      </c>
      <c r="DB84" s="468">
        <v>1</v>
      </c>
      <c r="DC84" s="468">
        <v>1</v>
      </c>
      <c r="DD84" s="468">
        <v>113</v>
      </c>
      <c r="DE84" s="469">
        <v>1</v>
      </c>
      <c r="DF84" s="469" t="s">
        <v>513</v>
      </c>
      <c r="DG84" s="469">
        <v>8</v>
      </c>
      <c r="DH84" s="469">
        <v>101</v>
      </c>
      <c r="DI84" s="469">
        <v>8</v>
      </c>
      <c r="DJ84" s="469" t="s">
        <v>513</v>
      </c>
      <c r="DK84" s="469" t="s">
        <v>513</v>
      </c>
      <c r="DL84" s="469" t="s">
        <v>513</v>
      </c>
      <c r="DM84" s="469" t="s">
        <v>513</v>
      </c>
      <c r="DN84" s="469" t="s">
        <v>513</v>
      </c>
      <c r="DO84" s="469" t="s">
        <v>513</v>
      </c>
      <c r="DP84" s="469">
        <v>2</v>
      </c>
      <c r="DQ84" s="469">
        <v>11</v>
      </c>
      <c r="DR84" s="469">
        <v>1</v>
      </c>
      <c r="DS84" s="469" t="s">
        <v>513</v>
      </c>
      <c r="DT84" s="469">
        <v>1</v>
      </c>
      <c r="DU84" s="469" t="s">
        <v>513</v>
      </c>
      <c r="DV84" s="469" t="s">
        <v>513</v>
      </c>
      <c r="DW84" s="469" t="s">
        <v>513</v>
      </c>
      <c r="DX84" s="469" t="s">
        <v>513</v>
      </c>
      <c r="DY84" s="469" t="s">
        <v>513</v>
      </c>
      <c r="DZ84" s="469" t="s">
        <v>513</v>
      </c>
      <c r="EA84" s="469" t="s">
        <v>513</v>
      </c>
      <c r="EB84" s="469" t="s">
        <v>513</v>
      </c>
      <c r="EC84" s="468" t="s">
        <v>513</v>
      </c>
      <c r="ED84" s="72"/>
    </row>
    <row r="85" spans="1:134" ht="16.5" customHeight="1">
      <c r="A85" s="470" t="s">
        <v>1571</v>
      </c>
      <c r="B85" s="154">
        <v>73</v>
      </c>
      <c r="C85" s="468">
        <v>490</v>
      </c>
      <c r="D85" s="469" t="s">
        <v>513</v>
      </c>
      <c r="E85" s="469" t="s">
        <v>513</v>
      </c>
      <c r="F85" s="469" t="s">
        <v>513</v>
      </c>
      <c r="G85" s="469" t="s">
        <v>513</v>
      </c>
      <c r="H85" s="469" t="s">
        <v>513</v>
      </c>
      <c r="I85" s="469" t="s">
        <v>513</v>
      </c>
      <c r="J85" s="469">
        <v>10</v>
      </c>
      <c r="K85" s="469">
        <v>54</v>
      </c>
      <c r="L85" s="469">
        <v>5</v>
      </c>
      <c r="M85" s="469">
        <v>3</v>
      </c>
      <c r="N85" s="469">
        <v>2</v>
      </c>
      <c r="O85" s="468">
        <v>6</v>
      </c>
      <c r="P85" s="468">
        <v>80</v>
      </c>
      <c r="Q85" s="469" t="s">
        <v>513</v>
      </c>
      <c r="R85" s="469" t="s">
        <v>513</v>
      </c>
      <c r="S85" s="469" t="s">
        <v>513</v>
      </c>
      <c r="T85" s="469" t="s">
        <v>513</v>
      </c>
      <c r="U85" s="469" t="s">
        <v>513</v>
      </c>
      <c r="V85" s="469" t="s">
        <v>513</v>
      </c>
      <c r="W85" s="469">
        <v>1</v>
      </c>
      <c r="X85" s="469" t="s">
        <v>513</v>
      </c>
      <c r="Y85" s="469" t="s">
        <v>513</v>
      </c>
      <c r="Z85" s="469" t="s">
        <v>513</v>
      </c>
      <c r="AA85" s="469" t="s">
        <v>513</v>
      </c>
      <c r="AB85" s="469" t="s">
        <v>513</v>
      </c>
      <c r="AC85" s="469" t="s">
        <v>513</v>
      </c>
      <c r="AD85" s="469" t="s">
        <v>513</v>
      </c>
      <c r="AE85" s="469">
        <v>1</v>
      </c>
      <c r="AF85" s="469">
        <v>2</v>
      </c>
      <c r="AG85" s="469" t="s">
        <v>513</v>
      </c>
      <c r="AH85" s="469" t="s">
        <v>513</v>
      </c>
      <c r="AI85" s="469" t="s">
        <v>513</v>
      </c>
      <c r="AJ85" s="469" t="s">
        <v>513</v>
      </c>
      <c r="AK85" s="469">
        <v>2</v>
      </c>
      <c r="AL85" s="469" t="s">
        <v>513</v>
      </c>
      <c r="AM85" s="469" t="s">
        <v>513</v>
      </c>
      <c r="AN85" s="469" t="s">
        <v>513</v>
      </c>
      <c r="AO85" s="468" t="s">
        <v>513</v>
      </c>
      <c r="AP85" s="468" t="s">
        <v>513</v>
      </c>
      <c r="AQ85" s="469" t="s">
        <v>513</v>
      </c>
      <c r="AR85" s="469" t="s">
        <v>513</v>
      </c>
      <c r="AS85" s="469" t="s">
        <v>513</v>
      </c>
      <c r="AT85" s="469" t="s">
        <v>513</v>
      </c>
      <c r="AU85" s="469">
        <v>1</v>
      </c>
      <c r="AV85" s="469">
        <v>3</v>
      </c>
      <c r="AW85" s="469" t="s">
        <v>513</v>
      </c>
      <c r="AX85" s="469" t="s">
        <v>513</v>
      </c>
      <c r="AY85" s="469" t="s">
        <v>513</v>
      </c>
      <c r="AZ85" s="469" t="s">
        <v>513</v>
      </c>
      <c r="BA85" s="469">
        <v>1</v>
      </c>
      <c r="BB85" s="469">
        <v>1</v>
      </c>
      <c r="BC85" s="469">
        <v>9</v>
      </c>
      <c r="BD85" s="469" t="s">
        <v>513</v>
      </c>
      <c r="BE85" s="469" t="s">
        <v>513</v>
      </c>
      <c r="BF85" s="469">
        <v>1</v>
      </c>
      <c r="BG85" s="469" t="s">
        <v>513</v>
      </c>
      <c r="BH85" s="469" t="s">
        <v>513</v>
      </c>
      <c r="BI85" s="469" t="s">
        <v>513</v>
      </c>
      <c r="BJ85" s="469" t="s">
        <v>513</v>
      </c>
      <c r="BK85" s="469" t="s">
        <v>513</v>
      </c>
      <c r="BL85" s="468">
        <v>13</v>
      </c>
      <c r="BM85" s="468">
        <v>68</v>
      </c>
      <c r="BN85" s="469" t="s">
        <v>513</v>
      </c>
      <c r="BO85" s="469" t="s">
        <v>513</v>
      </c>
      <c r="BP85" s="469" t="s">
        <v>513</v>
      </c>
      <c r="BQ85" s="469" t="s">
        <v>513</v>
      </c>
      <c r="BR85" s="469">
        <v>2</v>
      </c>
      <c r="BS85" s="469">
        <v>1</v>
      </c>
      <c r="BT85" s="469" t="s">
        <v>513</v>
      </c>
      <c r="BU85" s="469" t="s">
        <v>513</v>
      </c>
      <c r="BV85" s="469">
        <v>2</v>
      </c>
      <c r="BW85" s="469">
        <v>1</v>
      </c>
      <c r="BX85" s="469">
        <v>6</v>
      </c>
      <c r="BY85" s="468">
        <v>1</v>
      </c>
      <c r="BZ85" s="468" t="s">
        <v>513</v>
      </c>
      <c r="CA85" s="468" t="s">
        <v>513</v>
      </c>
      <c r="CB85" s="469" t="s">
        <v>513</v>
      </c>
      <c r="CC85" s="469" t="s">
        <v>513</v>
      </c>
      <c r="CD85" s="469" t="s">
        <v>513</v>
      </c>
      <c r="CE85" s="469" t="s">
        <v>513</v>
      </c>
      <c r="CF85" s="469" t="s">
        <v>513</v>
      </c>
      <c r="CG85" s="469" t="s">
        <v>513</v>
      </c>
      <c r="CH85" s="468">
        <v>16</v>
      </c>
      <c r="CI85" s="468">
        <v>45</v>
      </c>
      <c r="CJ85" s="469">
        <v>2</v>
      </c>
      <c r="CK85" s="469">
        <v>14</v>
      </c>
      <c r="CL85" s="469" t="s">
        <v>513</v>
      </c>
      <c r="CM85" s="469">
        <v>5</v>
      </c>
      <c r="CN85" s="469">
        <v>25</v>
      </c>
      <c r="CO85" s="469" t="s">
        <v>513</v>
      </c>
      <c r="CP85" s="469">
        <v>2</v>
      </c>
      <c r="CQ85" s="469" t="s">
        <v>513</v>
      </c>
      <c r="CR85" s="469">
        <v>3</v>
      </c>
      <c r="CS85" s="469">
        <v>1</v>
      </c>
      <c r="CT85" s="469">
        <v>1</v>
      </c>
      <c r="CU85" s="469" t="s">
        <v>513</v>
      </c>
      <c r="CV85" s="469">
        <v>1</v>
      </c>
      <c r="CW85" s="469" t="s">
        <v>513</v>
      </c>
      <c r="CX85" s="469">
        <v>3</v>
      </c>
      <c r="CY85" s="469">
        <v>6</v>
      </c>
      <c r="CZ85" s="469">
        <v>3</v>
      </c>
      <c r="DA85" s="468" t="s">
        <v>513</v>
      </c>
      <c r="DB85" s="468" t="s">
        <v>513</v>
      </c>
      <c r="DC85" s="468">
        <v>3</v>
      </c>
      <c r="DD85" s="468">
        <v>17</v>
      </c>
      <c r="DE85" s="469" t="s">
        <v>513</v>
      </c>
      <c r="DF85" s="469">
        <v>3</v>
      </c>
      <c r="DG85" s="469">
        <v>9</v>
      </c>
      <c r="DH85" s="469">
        <v>105</v>
      </c>
      <c r="DI85" s="469">
        <v>5</v>
      </c>
      <c r="DJ85" s="469" t="s">
        <v>513</v>
      </c>
      <c r="DK85" s="469">
        <v>4</v>
      </c>
      <c r="DL85" s="469" t="s">
        <v>513</v>
      </c>
      <c r="DM85" s="469" t="s">
        <v>513</v>
      </c>
      <c r="DN85" s="469" t="s">
        <v>513</v>
      </c>
      <c r="DO85" s="469" t="s">
        <v>513</v>
      </c>
      <c r="DP85" s="469">
        <v>5</v>
      </c>
      <c r="DQ85" s="469">
        <v>77</v>
      </c>
      <c r="DR85" s="469" t="s">
        <v>513</v>
      </c>
      <c r="DS85" s="469" t="s">
        <v>513</v>
      </c>
      <c r="DT85" s="469" t="s">
        <v>513</v>
      </c>
      <c r="DU85" s="469">
        <v>1</v>
      </c>
      <c r="DV85" s="469">
        <v>4</v>
      </c>
      <c r="DW85" s="469" t="s">
        <v>513</v>
      </c>
      <c r="DX85" s="469" t="s">
        <v>513</v>
      </c>
      <c r="DY85" s="469" t="s">
        <v>513</v>
      </c>
      <c r="DZ85" s="469" t="s">
        <v>513</v>
      </c>
      <c r="EA85" s="469" t="s">
        <v>513</v>
      </c>
      <c r="EB85" s="469" t="s">
        <v>513</v>
      </c>
      <c r="EC85" s="468" t="s">
        <v>513</v>
      </c>
      <c r="ED85" s="72"/>
    </row>
    <row r="86" spans="1:134" ht="16.5" customHeight="1">
      <c r="A86" s="470" t="s">
        <v>1570</v>
      </c>
      <c r="B86" s="154">
        <v>270</v>
      </c>
      <c r="C86" s="468">
        <v>1359</v>
      </c>
      <c r="D86" s="469" t="s">
        <v>513</v>
      </c>
      <c r="E86" s="469" t="s">
        <v>513</v>
      </c>
      <c r="F86" s="469" t="s">
        <v>513</v>
      </c>
      <c r="G86" s="469" t="s">
        <v>513</v>
      </c>
      <c r="H86" s="469" t="s">
        <v>513</v>
      </c>
      <c r="I86" s="469" t="s">
        <v>513</v>
      </c>
      <c r="J86" s="469">
        <v>8</v>
      </c>
      <c r="K86" s="469">
        <v>18</v>
      </c>
      <c r="L86" s="469">
        <v>2</v>
      </c>
      <c r="M86" s="469">
        <v>5</v>
      </c>
      <c r="N86" s="469">
        <v>1</v>
      </c>
      <c r="O86" s="468">
        <v>2</v>
      </c>
      <c r="P86" s="468">
        <v>3</v>
      </c>
      <c r="Q86" s="469" t="s">
        <v>513</v>
      </c>
      <c r="R86" s="469" t="s">
        <v>513</v>
      </c>
      <c r="S86" s="469">
        <v>1</v>
      </c>
      <c r="T86" s="469" t="s">
        <v>513</v>
      </c>
      <c r="U86" s="469" t="s">
        <v>513</v>
      </c>
      <c r="V86" s="469" t="s">
        <v>513</v>
      </c>
      <c r="W86" s="469" t="s">
        <v>513</v>
      </c>
      <c r="X86" s="469" t="s">
        <v>513</v>
      </c>
      <c r="Y86" s="469" t="s">
        <v>513</v>
      </c>
      <c r="Z86" s="469" t="s">
        <v>513</v>
      </c>
      <c r="AA86" s="469" t="s">
        <v>513</v>
      </c>
      <c r="AB86" s="469" t="s">
        <v>513</v>
      </c>
      <c r="AC86" s="469" t="s">
        <v>513</v>
      </c>
      <c r="AD86" s="469" t="s">
        <v>513</v>
      </c>
      <c r="AE86" s="469" t="s">
        <v>513</v>
      </c>
      <c r="AF86" s="469" t="s">
        <v>513</v>
      </c>
      <c r="AG86" s="469" t="s">
        <v>513</v>
      </c>
      <c r="AH86" s="469" t="s">
        <v>513</v>
      </c>
      <c r="AI86" s="469" t="s">
        <v>513</v>
      </c>
      <c r="AJ86" s="469" t="s">
        <v>513</v>
      </c>
      <c r="AK86" s="469" t="s">
        <v>513</v>
      </c>
      <c r="AL86" s="469" t="s">
        <v>513</v>
      </c>
      <c r="AM86" s="469" t="s">
        <v>513</v>
      </c>
      <c r="AN86" s="469">
        <v>1</v>
      </c>
      <c r="AO86" s="468" t="s">
        <v>513</v>
      </c>
      <c r="AP86" s="468" t="s">
        <v>513</v>
      </c>
      <c r="AQ86" s="469" t="s">
        <v>513</v>
      </c>
      <c r="AR86" s="469" t="s">
        <v>513</v>
      </c>
      <c r="AS86" s="469" t="s">
        <v>513</v>
      </c>
      <c r="AT86" s="469" t="s">
        <v>513</v>
      </c>
      <c r="AU86" s="469">
        <v>2</v>
      </c>
      <c r="AV86" s="469">
        <v>23</v>
      </c>
      <c r="AW86" s="469">
        <v>2</v>
      </c>
      <c r="AX86" s="469" t="s">
        <v>513</v>
      </c>
      <c r="AY86" s="469" t="s">
        <v>513</v>
      </c>
      <c r="AZ86" s="469" t="s">
        <v>513</v>
      </c>
      <c r="BA86" s="469" t="s">
        <v>513</v>
      </c>
      <c r="BB86" s="469">
        <v>1</v>
      </c>
      <c r="BC86" s="469">
        <v>2</v>
      </c>
      <c r="BD86" s="469" t="s">
        <v>513</v>
      </c>
      <c r="BE86" s="469">
        <v>1</v>
      </c>
      <c r="BF86" s="469" t="s">
        <v>513</v>
      </c>
      <c r="BG86" s="469" t="s">
        <v>513</v>
      </c>
      <c r="BH86" s="469" t="s">
        <v>513</v>
      </c>
      <c r="BI86" s="469" t="s">
        <v>513</v>
      </c>
      <c r="BJ86" s="469" t="s">
        <v>513</v>
      </c>
      <c r="BK86" s="469" t="s">
        <v>513</v>
      </c>
      <c r="BL86" s="468">
        <v>86</v>
      </c>
      <c r="BM86" s="468">
        <v>342</v>
      </c>
      <c r="BN86" s="469" t="s">
        <v>513</v>
      </c>
      <c r="BO86" s="469" t="s">
        <v>513</v>
      </c>
      <c r="BP86" s="469" t="s">
        <v>513</v>
      </c>
      <c r="BQ86" s="469">
        <v>5</v>
      </c>
      <c r="BR86" s="469" t="s">
        <v>513</v>
      </c>
      <c r="BS86" s="469" t="s">
        <v>513</v>
      </c>
      <c r="BT86" s="469" t="s">
        <v>513</v>
      </c>
      <c r="BU86" s="469">
        <v>22</v>
      </c>
      <c r="BV86" s="469">
        <v>31</v>
      </c>
      <c r="BW86" s="469">
        <v>4</v>
      </c>
      <c r="BX86" s="469">
        <v>24</v>
      </c>
      <c r="BY86" s="468" t="s">
        <v>513</v>
      </c>
      <c r="BZ86" s="468">
        <v>2</v>
      </c>
      <c r="CA86" s="468">
        <v>31</v>
      </c>
      <c r="CB86" s="469">
        <v>1</v>
      </c>
      <c r="CC86" s="469" t="s">
        <v>513</v>
      </c>
      <c r="CD86" s="469" t="s">
        <v>513</v>
      </c>
      <c r="CE86" s="469">
        <v>1</v>
      </c>
      <c r="CF86" s="469" t="s">
        <v>513</v>
      </c>
      <c r="CG86" s="469" t="s">
        <v>513</v>
      </c>
      <c r="CH86" s="468">
        <v>15</v>
      </c>
      <c r="CI86" s="468">
        <v>52</v>
      </c>
      <c r="CJ86" s="469">
        <v>6</v>
      </c>
      <c r="CK86" s="469">
        <v>9</v>
      </c>
      <c r="CL86" s="469" t="s">
        <v>513</v>
      </c>
      <c r="CM86" s="469">
        <v>8</v>
      </c>
      <c r="CN86" s="469">
        <v>25</v>
      </c>
      <c r="CO86" s="469" t="s">
        <v>513</v>
      </c>
      <c r="CP86" s="469">
        <v>7</v>
      </c>
      <c r="CQ86" s="469" t="s">
        <v>513</v>
      </c>
      <c r="CR86" s="469">
        <v>1</v>
      </c>
      <c r="CS86" s="469">
        <v>78</v>
      </c>
      <c r="CT86" s="469">
        <v>479</v>
      </c>
      <c r="CU86" s="469" t="s">
        <v>513</v>
      </c>
      <c r="CV86" s="469">
        <v>75</v>
      </c>
      <c r="CW86" s="469">
        <v>3</v>
      </c>
      <c r="CX86" s="469">
        <v>28</v>
      </c>
      <c r="CY86" s="469">
        <v>118</v>
      </c>
      <c r="CZ86" s="469">
        <v>23</v>
      </c>
      <c r="DA86" s="468">
        <v>1</v>
      </c>
      <c r="DB86" s="468">
        <v>4</v>
      </c>
      <c r="DC86" s="468">
        <v>8</v>
      </c>
      <c r="DD86" s="468">
        <v>67</v>
      </c>
      <c r="DE86" s="469">
        <v>2</v>
      </c>
      <c r="DF86" s="469">
        <v>6</v>
      </c>
      <c r="DG86" s="469">
        <v>26</v>
      </c>
      <c r="DH86" s="469">
        <v>153</v>
      </c>
      <c r="DI86" s="469">
        <v>23</v>
      </c>
      <c r="DJ86" s="469" t="s">
        <v>513</v>
      </c>
      <c r="DK86" s="469">
        <v>3</v>
      </c>
      <c r="DL86" s="469">
        <v>1</v>
      </c>
      <c r="DM86" s="469">
        <v>12</v>
      </c>
      <c r="DN86" s="469">
        <v>1</v>
      </c>
      <c r="DO86" s="469" t="s">
        <v>513</v>
      </c>
      <c r="DP86" s="469">
        <v>4</v>
      </c>
      <c r="DQ86" s="469">
        <v>25</v>
      </c>
      <c r="DR86" s="469" t="s">
        <v>513</v>
      </c>
      <c r="DS86" s="469">
        <v>1</v>
      </c>
      <c r="DT86" s="469" t="s">
        <v>513</v>
      </c>
      <c r="DU86" s="469" t="s">
        <v>513</v>
      </c>
      <c r="DV86" s="469">
        <v>2</v>
      </c>
      <c r="DW86" s="469" t="s">
        <v>513</v>
      </c>
      <c r="DX86" s="469">
        <v>1</v>
      </c>
      <c r="DY86" s="469" t="s">
        <v>513</v>
      </c>
      <c r="DZ86" s="469">
        <v>1</v>
      </c>
      <c r="EA86" s="469">
        <v>9</v>
      </c>
      <c r="EB86" s="469" t="s">
        <v>513</v>
      </c>
      <c r="EC86" s="468">
        <v>1</v>
      </c>
      <c r="ED86" s="72"/>
    </row>
    <row r="87" spans="1:134" ht="16.5" customHeight="1">
      <c r="A87" s="470" t="s">
        <v>1569</v>
      </c>
      <c r="B87" s="154">
        <v>188</v>
      </c>
      <c r="C87" s="468">
        <v>1201</v>
      </c>
      <c r="D87" s="469" t="s">
        <v>513</v>
      </c>
      <c r="E87" s="469" t="s">
        <v>513</v>
      </c>
      <c r="F87" s="469" t="s">
        <v>513</v>
      </c>
      <c r="G87" s="469" t="s">
        <v>513</v>
      </c>
      <c r="H87" s="469" t="s">
        <v>513</v>
      </c>
      <c r="I87" s="469" t="s">
        <v>513</v>
      </c>
      <c r="J87" s="469">
        <v>10</v>
      </c>
      <c r="K87" s="469">
        <v>40</v>
      </c>
      <c r="L87" s="469">
        <v>7</v>
      </c>
      <c r="M87" s="469">
        <v>3</v>
      </c>
      <c r="N87" s="469" t="s">
        <v>513</v>
      </c>
      <c r="O87" s="468">
        <v>6</v>
      </c>
      <c r="P87" s="468">
        <v>42</v>
      </c>
      <c r="Q87" s="469" t="s">
        <v>513</v>
      </c>
      <c r="R87" s="469" t="s">
        <v>513</v>
      </c>
      <c r="S87" s="469">
        <v>1</v>
      </c>
      <c r="T87" s="469" t="s">
        <v>513</v>
      </c>
      <c r="U87" s="469" t="s">
        <v>513</v>
      </c>
      <c r="V87" s="469" t="s">
        <v>513</v>
      </c>
      <c r="W87" s="469">
        <v>1</v>
      </c>
      <c r="X87" s="469" t="s">
        <v>513</v>
      </c>
      <c r="Y87" s="469" t="s">
        <v>513</v>
      </c>
      <c r="Z87" s="469" t="s">
        <v>513</v>
      </c>
      <c r="AA87" s="469" t="s">
        <v>513</v>
      </c>
      <c r="AB87" s="469" t="s">
        <v>513</v>
      </c>
      <c r="AC87" s="469" t="s">
        <v>513</v>
      </c>
      <c r="AD87" s="469" t="s">
        <v>513</v>
      </c>
      <c r="AE87" s="469" t="s">
        <v>513</v>
      </c>
      <c r="AF87" s="469">
        <v>1</v>
      </c>
      <c r="AG87" s="469" t="s">
        <v>513</v>
      </c>
      <c r="AH87" s="469">
        <v>1</v>
      </c>
      <c r="AI87" s="469" t="s">
        <v>513</v>
      </c>
      <c r="AJ87" s="469">
        <v>1</v>
      </c>
      <c r="AK87" s="469" t="s">
        <v>513</v>
      </c>
      <c r="AL87" s="469" t="s">
        <v>513</v>
      </c>
      <c r="AM87" s="469" t="s">
        <v>513</v>
      </c>
      <c r="AN87" s="469">
        <v>1</v>
      </c>
      <c r="AO87" s="468" t="s">
        <v>513</v>
      </c>
      <c r="AP87" s="468" t="s">
        <v>513</v>
      </c>
      <c r="AQ87" s="469" t="s">
        <v>513</v>
      </c>
      <c r="AR87" s="469" t="s">
        <v>513</v>
      </c>
      <c r="AS87" s="469" t="s">
        <v>513</v>
      </c>
      <c r="AT87" s="469" t="s">
        <v>513</v>
      </c>
      <c r="AU87" s="469">
        <v>5</v>
      </c>
      <c r="AV87" s="469">
        <v>23</v>
      </c>
      <c r="AW87" s="469" t="s">
        <v>513</v>
      </c>
      <c r="AX87" s="469" t="s">
        <v>513</v>
      </c>
      <c r="AY87" s="469">
        <v>2</v>
      </c>
      <c r="AZ87" s="469">
        <v>1</v>
      </c>
      <c r="BA87" s="469">
        <v>2</v>
      </c>
      <c r="BB87" s="469">
        <v>1</v>
      </c>
      <c r="BC87" s="469">
        <v>6</v>
      </c>
      <c r="BD87" s="469">
        <v>1</v>
      </c>
      <c r="BE87" s="469" t="s">
        <v>513</v>
      </c>
      <c r="BF87" s="469" t="s">
        <v>513</v>
      </c>
      <c r="BG87" s="469" t="s">
        <v>513</v>
      </c>
      <c r="BH87" s="469" t="s">
        <v>513</v>
      </c>
      <c r="BI87" s="469" t="s">
        <v>513</v>
      </c>
      <c r="BJ87" s="469" t="s">
        <v>513</v>
      </c>
      <c r="BK87" s="469" t="s">
        <v>513</v>
      </c>
      <c r="BL87" s="468">
        <v>58</v>
      </c>
      <c r="BM87" s="468">
        <v>364</v>
      </c>
      <c r="BN87" s="469" t="s">
        <v>513</v>
      </c>
      <c r="BO87" s="469" t="s">
        <v>513</v>
      </c>
      <c r="BP87" s="469">
        <v>1</v>
      </c>
      <c r="BQ87" s="469" t="s">
        <v>513</v>
      </c>
      <c r="BR87" s="469">
        <v>3</v>
      </c>
      <c r="BS87" s="469">
        <v>1</v>
      </c>
      <c r="BT87" s="469" t="s">
        <v>513</v>
      </c>
      <c r="BU87" s="469">
        <v>11</v>
      </c>
      <c r="BV87" s="469">
        <v>18</v>
      </c>
      <c r="BW87" s="469">
        <v>4</v>
      </c>
      <c r="BX87" s="469">
        <v>20</v>
      </c>
      <c r="BY87" s="468" t="s">
        <v>513</v>
      </c>
      <c r="BZ87" s="468">
        <v>3</v>
      </c>
      <c r="CA87" s="468">
        <v>31</v>
      </c>
      <c r="CB87" s="469" t="s">
        <v>513</v>
      </c>
      <c r="CC87" s="469">
        <v>2</v>
      </c>
      <c r="CD87" s="469" t="s">
        <v>513</v>
      </c>
      <c r="CE87" s="469" t="s">
        <v>513</v>
      </c>
      <c r="CF87" s="469" t="s">
        <v>513</v>
      </c>
      <c r="CG87" s="469">
        <v>1</v>
      </c>
      <c r="CH87" s="468">
        <v>22</v>
      </c>
      <c r="CI87" s="468">
        <v>49</v>
      </c>
      <c r="CJ87" s="469">
        <v>2</v>
      </c>
      <c r="CK87" s="469">
        <v>19</v>
      </c>
      <c r="CL87" s="469">
        <v>1</v>
      </c>
      <c r="CM87" s="469">
        <v>4</v>
      </c>
      <c r="CN87" s="469">
        <v>7</v>
      </c>
      <c r="CO87" s="469" t="s">
        <v>513</v>
      </c>
      <c r="CP87" s="469">
        <v>1</v>
      </c>
      <c r="CQ87" s="469">
        <v>1</v>
      </c>
      <c r="CR87" s="469">
        <v>2</v>
      </c>
      <c r="CS87" s="469">
        <v>21</v>
      </c>
      <c r="CT87" s="469">
        <v>128</v>
      </c>
      <c r="CU87" s="469" t="s">
        <v>513</v>
      </c>
      <c r="CV87" s="469">
        <v>18</v>
      </c>
      <c r="CW87" s="469">
        <v>3</v>
      </c>
      <c r="CX87" s="469">
        <v>21</v>
      </c>
      <c r="CY87" s="469">
        <v>76</v>
      </c>
      <c r="CZ87" s="469">
        <v>17</v>
      </c>
      <c r="DA87" s="468">
        <v>2</v>
      </c>
      <c r="DB87" s="468">
        <v>2</v>
      </c>
      <c r="DC87" s="468">
        <v>8</v>
      </c>
      <c r="DD87" s="468">
        <v>81</v>
      </c>
      <c r="DE87" s="469">
        <v>2</v>
      </c>
      <c r="DF87" s="469">
        <v>6</v>
      </c>
      <c r="DG87" s="469">
        <v>24</v>
      </c>
      <c r="DH87" s="469">
        <v>249</v>
      </c>
      <c r="DI87" s="469">
        <v>15</v>
      </c>
      <c r="DJ87" s="469" t="s">
        <v>513</v>
      </c>
      <c r="DK87" s="469">
        <v>9</v>
      </c>
      <c r="DL87" s="469" t="s">
        <v>513</v>
      </c>
      <c r="DM87" s="469" t="s">
        <v>513</v>
      </c>
      <c r="DN87" s="469" t="s">
        <v>513</v>
      </c>
      <c r="DO87" s="469" t="s">
        <v>513</v>
      </c>
      <c r="DP87" s="469">
        <v>5</v>
      </c>
      <c r="DQ87" s="469">
        <v>105</v>
      </c>
      <c r="DR87" s="469" t="s">
        <v>513</v>
      </c>
      <c r="DS87" s="469" t="s">
        <v>513</v>
      </c>
      <c r="DT87" s="469">
        <v>1</v>
      </c>
      <c r="DU87" s="469" t="s">
        <v>513</v>
      </c>
      <c r="DV87" s="469">
        <v>2</v>
      </c>
      <c r="DW87" s="469">
        <v>1</v>
      </c>
      <c r="DX87" s="469">
        <v>1</v>
      </c>
      <c r="DY87" s="469" t="s">
        <v>513</v>
      </c>
      <c r="DZ87" s="469" t="s">
        <v>513</v>
      </c>
      <c r="EA87" s="469" t="s">
        <v>513</v>
      </c>
      <c r="EB87" s="469" t="s">
        <v>513</v>
      </c>
      <c r="EC87" s="468" t="s">
        <v>513</v>
      </c>
      <c r="ED87" s="72"/>
    </row>
    <row r="88" spans="1:134" ht="16.5" customHeight="1">
      <c r="A88" s="476" t="s">
        <v>1568</v>
      </c>
      <c r="B88" s="475">
        <v>471</v>
      </c>
      <c r="C88" s="471">
        <v>2240</v>
      </c>
      <c r="D88" s="472" t="s">
        <v>513</v>
      </c>
      <c r="E88" s="472" t="s">
        <v>513</v>
      </c>
      <c r="F88" s="472" t="s">
        <v>513</v>
      </c>
      <c r="G88" s="472" t="s">
        <v>513</v>
      </c>
      <c r="H88" s="472" t="s">
        <v>513</v>
      </c>
      <c r="I88" s="472" t="s">
        <v>513</v>
      </c>
      <c r="J88" s="472">
        <v>54</v>
      </c>
      <c r="K88" s="472">
        <v>287</v>
      </c>
      <c r="L88" s="472">
        <v>16</v>
      </c>
      <c r="M88" s="472">
        <v>24</v>
      </c>
      <c r="N88" s="472">
        <v>14</v>
      </c>
      <c r="O88" s="471">
        <v>22</v>
      </c>
      <c r="P88" s="471">
        <v>76</v>
      </c>
      <c r="Q88" s="472" t="s">
        <v>513</v>
      </c>
      <c r="R88" s="472" t="s">
        <v>513</v>
      </c>
      <c r="S88" s="472">
        <v>2</v>
      </c>
      <c r="T88" s="472" t="s">
        <v>513</v>
      </c>
      <c r="U88" s="472">
        <v>4</v>
      </c>
      <c r="V88" s="472" t="s">
        <v>513</v>
      </c>
      <c r="W88" s="472">
        <v>6</v>
      </c>
      <c r="X88" s="472" t="s">
        <v>513</v>
      </c>
      <c r="Y88" s="472" t="s">
        <v>513</v>
      </c>
      <c r="Z88" s="472" t="s">
        <v>513</v>
      </c>
      <c r="AA88" s="472" t="s">
        <v>513</v>
      </c>
      <c r="AB88" s="472" t="s">
        <v>513</v>
      </c>
      <c r="AC88" s="472">
        <v>2</v>
      </c>
      <c r="AD88" s="472" t="s">
        <v>513</v>
      </c>
      <c r="AE88" s="472" t="s">
        <v>513</v>
      </c>
      <c r="AF88" s="472">
        <v>4</v>
      </c>
      <c r="AG88" s="472">
        <v>1</v>
      </c>
      <c r="AH88" s="472" t="s">
        <v>513</v>
      </c>
      <c r="AI88" s="472" t="s">
        <v>513</v>
      </c>
      <c r="AJ88" s="472" t="s">
        <v>513</v>
      </c>
      <c r="AK88" s="472">
        <v>1</v>
      </c>
      <c r="AL88" s="472">
        <v>1</v>
      </c>
      <c r="AM88" s="472" t="s">
        <v>513</v>
      </c>
      <c r="AN88" s="472">
        <v>1</v>
      </c>
      <c r="AO88" s="471" t="s">
        <v>513</v>
      </c>
      <c r="AP88" s="471" t="s">
        <v>513</v>
      </c>
      <c r="AQ88" s="472" t="s">
        <v>513</v>
      </c>
      <c r="AR88" s="472" t="s">
        <v>513</v>
      </c>
      <c r="AS88" s="472" t="s">
        <v>513</v>
      </c>
      <c r="AT88" s="472" t="s">
        <v>513</v>
      </c>
      <c r="AU88" s="472">
        <v>10</v>
      </c>
      <c r="AV88" s="472">
        <v>30</v>
      </c>
      <c r="AW88" s="472" t="s">
        <v>513</v>
      </c>
      <c r="AX88" s="472" t="s">
        <v>513</v>
      </c>
      <c r="AY88" s="472">
        <v>3</v>
      </c>
      <c r="AZ88" s="472">
        <v>2</v>
      </c>
      <c r="BA88" s="472">
        <v>5</v>
      </c>
      <c r="BB88" s="472">
        <v>9</v>
      </c>
      <c r="BC88" s="472">
        <v>273</v>
      </c>
      <c r="BD88" s="472" t="s">
        <v>513</v>
      </c>
      <c r="BE88" s="472">
        <v>6</v>
      </c>
      <c r="BF88" s="472">
        <v>3</v>
      </c>
      <c r="BG88" s="472" t="s">
        <v>513</v>
      </c>
      <c r="BH88" s="472" t="s">
        <v>513</v>
      </c>
      <c r="BI88" s="472" t="s">
        <v>513</v>
      </c>
      <c r="BJ88" s="472" t="s">
        <v>513</v>
      </c>
      <c r="BK88" s="472" t="s">
        <v>513</v>
      </c>
      <c r="BL88" s="471">
        <v>85</v>
      </c>
      <c r="BM88" s="471">
        <v>450</v>
      </c>
      <c r="BN88" s="472" t="s">
        <v>513</v>
      </c>
      <c r="BO88" s="472">
        <v>1</v>
      </c>
      <c r="BP88" s="472">
        <v>5</v>
      </c>
      <c r="BQ88" s="472">
        <v>5</v>
      </c>
      <c r="BR88" s="472">
        <v>8</v>
      </c>
      <c r="BS88" s="472">
        <v>3</v>
      </c>
      <c r="BT88" s="472" t="s">
        <v>513</v>
      </c>
      <c r="BU88" s="472">
        <v>4</v>
      </c>
      <c r="BV88" s="472">
        <v>25</v>
      </c>
      <c r="BW88" s="472">
        <v>6</v>
      </c>
      <c r="BX88" s="472">
        <v>27</v>
      </c>
      <c r="BY88" s="471">
        <v>1</v>
      </c>
      <c r="BZ88" s="471">
        <v>4</v>
      </c>
      <c r="CA88" s="471">
        <v>11</v>
      </c>
      <c r="CB88" s="472" t="s">
        <v>513</v>
      </c>
      <c r="CC88" s="472">
        <v>1</v>
      </c>
      <c r="CD88" s="472" t="s">
        <v>513</v>
      </c>
      <c r="CE88" s="472" t="s">
        <v>513</v>
      </c>
      <c r="CF88" s="472" t="s">
        <v>513</v>
      </c>
      <c r="CG88" s="472">
        <v>3</v>
      </c>
      <c r="CH88" s="471">
        <v>103</v>
      </c>
      <c r="CI88" s="471">
        <v>215</v>
      </c>
      <c r="CJ88" s="472">
        <v>7</v>
      </c>
      <c r="CK88" s="472">
        <v>95</v>
      </c>
      <c r="CL88" s="472">
        <v>1</v>
      </c>
      <c r="CM88" s="472">
        <v>32</v>
      </c>
      <c r="CN88" s="472">
        <v>75</v>
      </c>
      <c r="CO88" s="472">
        <v>1</v>
      </c>
      <c r="CP88" s="472">
        <v>15</v>
      </c>
      <c r="CQ88" s="472">
        <v>2</v>
      </c>
      <c r="CR88" s="472">
        <v>14</v>
      </c>
      <c r="CS88" s="472">
        <v>39</v>
      </c>
      <c r="CT88" s="472">
        <v>161</v>
      </c>
      <c r="CU88" s="472">
        <v>1</v>
      </c>
      <c r="CV88" s="472">
        <v>33</v>
      </c>
      <c r="CW88" s="472">
        <v>5</v>
      </c>
      <c r="CX88" s="472">
        <v>38</v>
      </c>
      <c r="CY88" s="472">
        <v>93</v>
      </c>
      <c r="CZ88" s="472">
        <v>28</v>
      </c>
      <c r="DA88" s="471">
        <v>7</v>
      </c>
      <c r="DB88" s="471">
        <v>3</v>
      </c>
      <c r="DC88" s="471">
        <v>11</v>
      </c>
      <c r="DD88" s="471">
        <v>106</v>
      </c>
      <c r="DE88" s="472">
        <v>3</v>
      </c>
      <c r="DF88" s="472">
        <v>8</v>
      </c>
      <c r="DG88" s="472">
        <v>37</v>
      </c>
      <c r="DH88" s="472">
        <v>319</v>
      </c>
      <c r="DI88" s="472">
        <v>27</v>
      </c>
      <c r="DJ88" s="472" t="s">
        <v>513</v>
      </c>
      <c r="DK88" s="472">
        <v>10</v>
      </c>
      <c r="DL88" s="472">
        <v>1</v>
      </c>
      <c r="DM88" s="472">
        <v>8</v>
      </c>
      <c r="DN88" s="472">
        <v>1</v>
      </c>
      <c r="DO88" s="472" t="s">
        <v>513</v>
      </c>
      <c r="DP88" s="472">
        <v>24</v>
      </c>
      <c r="DQ88" s="472">
        <v>100</v>
      </c>
      <c r="DR88" s="472">
        <v>1</v>
      </c>
      <c r="DS88" s="472">
        <v>1</v>
      </c>
      <c r="DT88" s="472">
        <v>6</v>
      </c>
      <c r="DU88" s="472">
        <v>1</v>
      </c>
      <c r="DV88" s="472">
        <v>9</v>
      </c>
      <c r="DW88" s="472">
        <v>1</v>
      </c>
      <c r="DX88" s="472">
        <v>5</v>
      </c>
      <c r="DY88" s="472" t="s">
        <v>513</v>
      </c>
      <c r="DZ88" s="472">
        <v>2</v>
      </c>
      <c r="EA88" s="472">
        <v>36</v>
      </c>
      <c r="EB88" s="472" t="s">
        <v>513</v>
      </c>
      <c r="EC88" s="471">
        <v>2</v>
      </c>
      <c r="ED88" s="72"/>
    </row>
    <row r="89" spans="1:134" ht="16.5" customHeight="1">
      <c r="A89" s="470" t="s">
        <v>1567</v>
      </c>
      <c r="B89" s="154">
        <v>180</v>
      </c>
      <c r="C89" s="468">
        <v>1084</v>
      </c>
      <c r="D89" s="469" t="s">
        <v>513</v>
      </c>
      <c r="E89" s="469" t="s">
        <v>513</v>
      </c>
      <c r="F89" s="469" t="s">
        <v>513</v>
      </c>
      <c r="G89" s="469" t="s">
        <v>513</v>
      </c>
      <c r="H89" s="469" t="s">
        <v>513</v>
      </c>
      <c r="I89" s="469" t="s">
        <v>513</v>
      </c>
      <c r="J89" s="469">
        <v>22</v>
      </c>
      <c r="K89" s="469">
        <v>142</v>
      </c>
      <c r="L89" s="469">
        <v>8</v>
      </c>
      <c r="M89" s="469">
        <v>8</v>
      </c>
      <c r="N89" s="469">
        <v>6</v>
      </c>
      <c r="O89" s="468">
        <v>6</v>
      </c>
      <c r="P89" s="468">
        <v>20</v>
      </c>
      <c r="Q89" s="469" t="s">
        <v>513</v>
      </c>
      <c r="R89" s="469" t="s">
        <v>513</v>
      </c>
      <c r="S89" s="469" t="s">
        <v>513</v>
      </c>
      <c r="T89" s="469" t="s">
        <v>513</v>
      </c>
      <c r="U89" s="469">
        <v>1</v>
      </c>
      <c r="V89" s="469" t="s">
        <v>513</v>
      </c>
      <c r="W89" s="469">
        <v>1</v>
      </c>
      <c r="X89" s="469" t="s">
        <v>513</v>
      </c>
      <c r="Y89" s="469" t="s">
        <v>513</v>
      </c>
      <c r="Z89" s="469" t="s">
        <v>513</v>
      </c>
      <c r="AA89" s="469" t="s">
        <v>513</v>
      </c>
      <c r="AB89" s="469" t="s">
        <v>513</v>
      </c>
      <c r="AC89" s="469" t="s">
        <v>513</v>
      </c>
      <c r="AD89" s="469" t="s">
        <v>513</v>
      </c>
      <c r="AE89" s="469" t="s">
        <v>513</v>
      </c>
      <c r="AF89" s="469">
        <v>2</v>
      </c>
      <c r="AG89" s="469">
        <v>1</v>
      </c>
      <c r="AH89" s="469" t="s">
        <v>513</v>
      </c>
      <c r="AI89" s="469" t="s">
        <v>513</v>
      </c>
      <c r="AJ89" s="469" t="s">
        <v>513</v>
      </c>
      <c r="AK89" s="469" t="s">
        <v>513</v>
      </c>
      <c r="AL89" s="469" t="s">
        <v>513</v>
      </c>
      <c r="AM89" s="469" t="s">
        <v>513</v>
      </c>
      <c r="AN89" s="469">
        <v>1</v>
      </c>
      <c r="AO89" s="468" t="s">
        <v>513</v>
      </c>
      <c r="AP89" s="468" t="s">
        <v>513</v>
      </c>
      <c r="AQ89" s="469" t="s">
        <v>513</v>
      </c>
      <c r="AR89" s="469" t="s">
        <v>513</v>
      </c>
      <c r="AS89" s="469" t="s">
        <v>513</v>
      </c>
      <c r="AT89" s="469" t="s">
        <v>513</v>
      </c>
      <c r="AU89" s="469">
        <v>5</v>
      </c>
      <c r="AV89" s="469">
        <v>11</v>
      </c>
      <c r="AW89" s="469" t="s">
        <v>513</v>
      </c>
      <c r="AX89" s="469" t="s">
        <v>513</v>
      </c>
      <c r="AY89" s="469">
        <v>1</v>
      </c>
      <c r="AZ89" s="469">
        <v>1</v>
      </c>
      <c r="BA89" s="469">
        <v>3</v>
      </c>
      <c r="BB89" s="469">
        <v>5</v>
      </c>
      <c r="BC89" s="469">
        <v>258</v>
      </c>
      <c r="BD89" s="469" t="s">
        <v>513</v>
      </c>
      <c r="BE89" s="469">
        <v>3</v>
      </c>
      <c r="BF89" s="469">
        <v>2</v>
      </c>
      <c r="BG89" s="469" t="s">
        <v>513</v>
      </c>
      <c r="BH89" s="469" t="s">
        <v>513</v>
      </c>
      <c r="BI89" s="469" t="s">
        <v>513</v>
      </c>
      <c r="BJ89" s="469" t="s">
        <v>513</v>
      </c>
      <c r="BK89" s="469" t="s">
        <v>513</v>
      </c>
      <c r="BL89" s="468">
        <v>41</v>
      </c>
      <c r="BM89" s="468">
        <v>228</v>
      </c>
      <c r="BN89" s="469" t="s">
        <v>513</v>
      </c>
      <c r="BO89" s="469" t="s">
        <v>513</v>
      </c>
      <c r="BP89" s="469">
        <v>4</v>
      </c>
      <c r="BQ89" s="469">
        <v>3</v>
      </c>
      <c r="BR89" s="469">
        <v>1</v>
      </c>
      <c r="BS89" s="469">
        <v>1</v>
      </c>
      <c r="BT89" s="469" t="s">
        <v>513</v>
      </c>
      <c r="BU89" s="469">
        <v>3</v>
      </c>
      <c r="BV89" s="469">
        <v>14</v>
      </c>
      <c r="BW89" s="469">
        <v>1</v>
      </c>
      <c r="BX89" s="469">
        <v>14</v>
      </c>
      <c r="BY89" s="468" t="s">
        <v>513</v>
      </c>
      <c r="BZ89" s="468" t="s">
        <v>513</v>
      </c>
      <c r="CA89" s="468" t="s">
        <v>513</v>
      </c>
      <c r="CB89" s="469" t="s">
        <v>513</v>
      </c>
      <c r="CC89" s="469" t="s">
        <v>513</v>
      </c>
      <c r="CD89" s="469" t="s">
        <v>513</v>
      </c>
      <c r="CE89" s="469" t="s">
        <v>513</v>
      </c>
      <c r="CF89" s="469" t="s">
        <v>513</v>
      </c>
      <c r="CG89" s="469" t="s">
        <v>513</v>
      </c>
      <c r="CH89" s="468">
        <v>31</v>
      </c>
      <c r="CI89" s="468">
        <v>64</v>
      </c>
      <c r="CJ89" s="469">
        <v>2</v>
      </c>
      <c r="CK89" s="469">
        <v>29</v>
      </c>
      <c r="CL89" s="469" t="s">
        <v>513</v>
      </c>
      <c r="CM89" s="469">
        <v>13</v>
      </c>
      <c r="CN89" s="469">
        <v>35</v>
      </c>
      <c r="CO89" s="469">
        <v>1</v>
      </c>
      <c r="CP89" s="469">
        <v>4</v>
      </c>
      <c r="CQ89" s="469" t="s">
        <v>513</v>
      </c>
      <c r="CR89" s="469">
        <v>8</v>
      </c>
      <c r="CS89" s="469">
        <v>16</v>
      </c>
      <c r="CT89" s="469">
        <v>89</v>
      </c>
      <c r="CU89" s="469">
        <v>1</v>
      </c>
      <c r="CV89" s="469">
        <v>12</v>
      </c>
      <c r="CW89" s="469">
        <v>3</v>
      </c>
      <c r="CX89" s="469">
        <v>16</v>
      </c>
      <c r="CY89" s="469">
        <v>47</v>
      </c>
      <c r="CZ89" s="469">
        <v>11</v>
      </c>
      <c r="DA89" s="468">
        <v>4</v>
      </c>
      <c r="DB89" s="468">
        <v>1</v>
      </c>
      <c r="DC89" s="468">
        <v>2</v>
      </c>
      <c r="DD89" s="468">
        <v>31</v>
      </c>
      <c r="DE89" s="469">
        <v>1</v>
      </c>
      <c r="DF89" s="469">
        <v>1</v>
      </c>
      <c r="DG89" s="469">
        <v>16</v>
      </c>
      <c r="DH89" s="469">
        <v>138</v>
      </c>
      <c r="DI89" s="469">
        <v>15</v>
      </c>
      <c r="DJ89" s="469" t="s">
        <v>513</v>
      </c>
      <c r="DK89" s="469">
        <v>1</v>
      </c>
      <c r="DL89" s="469">
        <v>1</v>
      </c>
      <c r="DM89" s="469">
        <v>8</v>
      </c>
      <c r="DN89" s="469">
        <v>1</v>
      </c>
      <c r="DO89" s="469" t="s">
        <v>513</v>
      </c>
      <c r="DP89" s="469">
        <v>6</v>
      </c>
      <c r="DQ89" s="469">
        <v>13</v>
      </c>
      <c r="DR89" s="469" t="s">
        <v>513</v>
      </c>
      <c r="DS89" s="469" t="s">
        <v>513</v>
      </c>
      <c r="DT89" s="469">
        <v>1</v>
      </c>
      <c r="DU89" s="469" t="s">
        <v>513</v>
      </c>
      <c r="DV89" s="469">
        <v>3</v>
      </c>
      <c r="DW89" s="469" t="s">
        <v>513</v>
      </c>
      <c r="DX89" s="469">
        <v>2</v>
      </c>
      <c r="DY89" s="469" t="s">
        <v>513</v>
      </c>
      <c r="DZ89" s="469" t="s">
        <v>513</v>
      </c>
      <c r="EA89" s="469" t="s">
        <v>513</v>
      </c>
      <c r="EB89" s="469" t="s">
        <v>513</v>
      </c>
      <c r="EC89" s="468" t="s">
        <v>513</v>
      </c>
      <c r="ED89" s="72"/>
    </row>
    <row r="90" spans="1:134" ht="16.5" customHeight="1">
      <c r="A90" s="477" t="s">
        <v>1566</v>
      </c>
      <c r="B90" s="154">
        <v>68</v>
      </c>
      <c r="C90" s="468">
        <v>309</v>
      </c>
      <c r="D90" s="469" t="s">
        <v>513</v>
      </c>
      <c r="E90" s="469" t="s">
        <v>513</v>
      </c>
      <c r="F90" s="469" t="s">
        <v>513</v>
      </c>
      <c r="G90" s="469" t="s">
        <v>513</v>
      </c>
      <c r="H90" s="469" t="s">
        <v>513</v>
      </c>
      <c r="I90" s="469" t="s">
        <v>513</v>
      </c>
      <c r="J90" s="469">
        <v>9</v>
      </c>
      <c r="K90" s="469">
        <v>36</v>
      </c>
      <c r="L90" s="469">
        <v>2</v>
      </c>
      <c r="M90" s="469">
        <v>4</v>
      </c>
      <c r="N90" s="469">
        <v>3</v>
      </c>
      <c r="O90" s="468">
        <v>7</v>
      </c>
      <c r="P90" s="468">
        <v>31</v>
      </c>
      <c r="Q90" s="469" t="s">
        <v>513</v>
      </c>
      <c r="R90" s="469" t="s">
        <v>513</v>
      </c>
      <c r="S90" s="469">
        <v>1</v>
      </c>
      <c r="T90" s="469" t="s">
        <v>513</v>
      </c>
      <c r="U90" s="469">
        <v>1</v>
      </c>
      <c r="V90" s="469" t="s">
        <v>513</v>
      </c>
      <c r="W90" s="469">
        <v>1</v>
      </c>
      <c r="X90" s="469" t="s">
        <v>513</v>
      </c>
      <c r="Y90" s="469" t="s">
        <v>513</v>
      </c>
      <c r="Z90" s="469" t="s">
        <v>513</v>
      </c>
      <c r="AA90" s="469" t="s">
        <v>513</v>
      </c>
      <c r="AB90" s="469" t="s">
        <v>513</v>
      </c>
      <c r="AC90" s="469">
        <v>1</v>
      </c>
      <c r="AD90" s="469" t="s">
        <v>513</v>
      </c>
      <c r="AE90" s="469" t="s">
        <v>513</v>
      </c>
      <c r="AF90" s="469">
        <v>2</v>
      </c>
      <c r="AG90" s="469" t="s">
        <v>513</v>
      </c>
      <c r="AH90" s="469" t="s">
        <v>513</v>
      </c>
      <c r="AI90" s="469" t="s">
        <v>513</v>
      </c>
      <c r="AJ90" s="469" t="s">
        <v>513</v>
      </c>
      <c r="AK90" s="469" t="s">
        <v>513</v>
      </c>
      <c r="AL90" s="469">
        <v>1</v>
      </c>
      <c r="AM90" s="469" t="s">
        <v>513</v>
      </c>
      <c r="AN90" s="469" t="s">
        <v>513</v>
      </c>
      <c r="AO90" s="468" t="s">
        <v>513</v>
      </c>
      <c r="AP90" s="468" t="s">
        <v>513</v>
      </c>
      <c r="AQ90" s="469" t="s">
        <v>513</v>
      </c>
      <c r="AR90" s="469" t="s">
        <v>513</v>
      </c>
      <c r="AS90" s="469" t="s">
        <v>513</v>
      </c>
      <c r="AT90" s="469" t="s">
        <v>513</v>
      </c>
      <c r="AU90" s="469">
        <v>2</v>
      </c>
      <c r="AV90" s="469">
        <v>3</v>
      </c>
      <c r="AW90" s="469" t="s">
        <v>513</v>
      </c>
      <c r="AX90" s="469" t="s">
        <v>513</v>
      </c>
      <c r="AY90" s="469" t="s">
        <v>513</v>
      </c>
      <c r="AZ90" s="469" t="s">
        <v>513</v>
      </c>
      <c r="BA90" s="469">
        <v>2</v>
      </c>
      <c r="BB90" s="469">
        <v>1</v>
      </c>
      <c r="BC90" s="469">
        <v>2</v>
      </c>
      <c r="BD90" s="469" t="s">
        <v>513</v>
      </c>
      <c r="BE90" s="469">
        <v>1</v>
      </c>
      <c r="BF90" s="469" t="s">
        <v>513</v>
      </c>
      <c r="BG90" s="469" t="s">
        <v>513</v>
      </c>
      <c r="BH90" s="469" t="s">
        <v>513</v>
      </c>
      <c r="BI90" s="469" t="s">
        <v>513</v>
      </c>
      <c r="BJ90" s="469" t="s">
        <v>513</v>
      </c>
      <c r="BK90" s="469" t="s">
        <v>513</v>
      </c>
      <c r="BL90" s="468">
        <v>13</v>
      </c>
      <c r="BM90" s="468">
        <v>74</v>
      </c>
      <c r="BN90" s="469" t="s">
        <v>513</v>
      </c>
      <c r="BO90" s="469">
        <v>1</v>
      </c>
      <c r="BP90" s="469" t="s">
        <v>513</v>
      </c>
      <c r="BQ90" s="469" t="s">
        <v>513</v>
      </c>
      <c r="BR90" s="469">
        <v>2</v>
      </c>
      <c r="BS90" s="469" t="s">
        <v>513</v>
      </c>
      <c r="BT90" s="469" t="s">
        <v>513</v>
      </c>
      <c r="BU90" s="469">
        <v>1</v>
      </c>
      <c r="BV90" s="469">
        <v>3</v>
      </c>
      <c r="BW90" s="469">
        <v>1</v>
      </c>
      <c r="BX90" s="469">
        <v>4</v>
      </c>
      <c r="BY90" s="468">
        <v>1</v>
      </c>
      <c r="BZ90" s="468">
        <v>1</v>
      </c>
      <c r="CA90" s="468">
        <v>4</v>
      </c>
      <c r="CB90" s="469" t="s">
        <v>513</v>
      </c>
      <c r="CC90" s="469" t="s">
        <v>513</v>
      </c>
      <c r="CD90" s="469" t="s">
        <v>513</v>
      </c>
      <c r="CE90" s="469" t="s">
        <v>513</v>
      </c>
      <c r="CF90" s="469" t="s">
        <v>513</v>
      </c>
      <c r="CG90" s="469">
        <v>1</v>
      </c>
      <c r="CH90" s="468">
        <v>12</v>
      </c>
      <c r="CI90" s="468">
        <v>22</v>
      </c>
      <c r="CJ90" s="469">
        <v>2</v>
      </c>
      <c r="CK90" s="469">
        <v>10</v>
      </c>
      <c r="CL90" s="469" t="s">
        <v>513</v>
      </c>
      <c r="CM90" s="469">
        <v>4</v>
      </c>
      <c r="CN90" s="469">
        <v>9</v>
      </c>
      <c r="CO90" s="469" t="s">
        <v>513</v>
      </c>
      <c r="CP90" s="469">
        <v>2</v>
      </c>
      <c r="CQ90" s="469">
        <v>1</v>
      </c>
      <c r="CR90" s="469">
        <v>1</v>
      </c>
      <c r="CS90" s="469">
        <v>6</v>
      </c>
      <c r="CT90" s="469">
        <v>26</v>
      </c>
      <c r="CU90" s="469" t="s">
        <v>513</v>
      </c>
      <c r="CV90" s="469">
        <v>5</v>
      </c>
      <c r="CW90" s="469">
        <v>1</v>
      </c>
      <c r="CX90" s="469">
        <v>2</v>
      </c>
      <c r="CY90" s="469">
        <v>2</v>
      </c>
      <c r="CZ90" s="469">
        <v>2</v>
      </c>
      <c r="DA90" s="468" t="s">
        <v>513</v>
      </c>
      <c r="DB90" s="468" t="s">
        <v>513</v>
      </c>
      <c r="DC90" s="468">
        <v>1</v>
      </c>
      <c r="DD90" s="468">
        <v>33</v>
      </c>
      <c r="DE90" s="469">
        <v>1</v>
      </c>
      <c r="DF90" s="469" t="s">
        <v>513</v>
      </c>
      <c r="DG90" s="469">
        <v>4</v>
      </c>
      <c r="DH90" s="469">
        <v>21</v>
      </c>
      <c r="DI90" s="469">
        <v>2</v>
      </c>
      <c r="DJ90" s="469" t="s">
        <v>513</v>
      </c>
      <c r="DK90" s="469">
        <v>2</v>
      </c>
      <c r="DL90" s="469" t="s">
        <v>513</v>
      </c>
      <c r="DM90" s="469" t="s">
        <v>513</v>
      </c>
      <c r="DN90" s="469" t="s">
        <v>513</v>
      </c>
      <c r="DO90" s="469" t="s">
        <v>513</v>
      </c>
      <c r="DP90" s="469">
        <v>4</v>
      </c>
      <c r="DQ90" s="469">
        <v>10</v>
      </c>
      <c r="DR90" s="469" t="s">
        <v>513</v>
      </c>
      <c r="DS90" s="469" t="s">
        <v>513</v>
      </c>
      <c r="DT90" s="469">
        <v>1</v>
      </c>
      <c r="DU90" s="469" t="s">
        <v>513</v>
      </c>
      <c r="DV90" s="469">
        <v>2</v>
      </c>
      <c r="DW90" s="469" t="s">
        <v>513</v>
      </c>
      <c r="DX90" s="469">
        <v>1</v>
      </c>
      <c r="DY90" s="469" t="s">
        <v>513</v>
      </c>
      <c r="DZ90" s="469">
        <v>2</v>
      </c>
      <c r="EA90" s="469">
        <v>36</v>
      </c>
      <c r="EB90" s="469" t="s">
        <v>513</v>
      </c>
      <c r="EC90" s="468">
        <v>2</v>
      </c>
      <c r="ED90" s="72"/>
    </row>
    <row r="91" spans="1:134" ht="16.5" customHeight="1">
      <c r="A91" s="477" t="s">
        <v>1565</v>
      </c>
      <c r="B91" s="154">
        <v>134</v>
      </c>
      <c r="C91" s="468">
        <v>472</v>
      </c>
      <c r="D91" s="469" t="s">
        <v>513</v>
      </c>
      <c r="E91" s="469" t="s">
        <v>513</v>
      </c>
      <c r="F91" s="469" t="s">
        <v>513</v>
      </c>
      <c r="G91" s="469" t="s">
        <v>513</v>
      </c>
      <c r="H91" s="469" t="s">
        <v>513</v>
      </c>
      <c r="I91" s="469" t="s">
        <v>513</v>
      </c>
      <c r="J91" s="469">
        <v>15</v>
      </c>
      <c r="K91" s="469">
        <v>84</v>
      </c>
      <c r="L91" s="469">
        <v>3</v>
      </c>
      <c r="M91" s="469">
        <v>8</v>
      </c>
      <c r="N91" s="469">
        <v>4</v>
      </c>
      <c r="O91" s="468">
        <v>6</v>
      </c>
      <c r="P91" s="468">
        <v>18</v>
      </c>
      <c r="Q91" s="469" t="s">
        <v>513</v>
      </c>
      <c r="R91" s="469" t="s">
        <v>513</v>
      </c>
      <c r="S91" s="469">
        <v>1</v>
      </c>
      <c r="T91" s="469" t="s">
        <v>513</v>
      </c>
      <c r="U91" s="469">
        <v>1</v>
      </c>
      <c r="V91" s="469" t="s">
        <v>513</v>
      </c>
      <c r="W91" s="469">
        <v>3</v>
      </c>
      <c r="X91" s="469" t="s">
        <v>513</v>
      </c>
      <c r="Y91" s="469" t="s">
        <v>513</v>
      </c>
      <c r="Z91" s="469" t="s">
        <v>513</v>
      </c>
      <c r="AA91" s="469" t="s">
        <v>513</v>
      </c>
      <c r="AB91" s="469" t="s">
        <v>513</v>
      </c>
      <c r="AC91" s="469" t="s">
        <v>513</v>
      </c>
      <c r="AD91" s="469" t="s">
        <v>513</v>
      </c>
      <c r="AE91" s="469" t="s">
        <v>513</v>
      </c>
      <c r="AF91" s="469" t="s">
        <v>513</v>
      </c>
      <c r="AG91" s="469" t="s">
        <v>513</v>
      </c>
      <c r="AH91" s="469" t="s">
        <v>513</v>
      </c>
      <c r="AI91" s="469" t="s">
        <v>513</v>
      </c>
      <c r="AJ91" s="469" t="s">
        <v>513</v>
      </c>
      <c r="AK91" s="469">
        <v>1</v>
      </c>
      <c r="AL91" s="469" t="s">
        <v>513</v>
      </c>
      <c r="AM91" s="469" t="s">
        <v>513</v>
      </c>
      <c r="AN91" s="469" t="s">
        <v>513</v>
      </c>
      <c r="AO91" s="468" t="s">
        <v>513</v>
      </c>
      <c r="AP91" s="468" t="s">
        <v>513</v>
      </c>
      <c r="AQ91" s="469" t="s">
        <v>513</v>
      </c>
      <c r="AR91" s="469" t="s">
        <v>513</v>
      </c>
      <c r="AS91" s="469" t="s">
        <v>513</v>
      </c>
      <c r="AT91" s="469" t="s">
        <v>513</v>
      </c>
      <c r="AU91" s="469">
        <v>3</v>
      </c>
      <c r="AV91" s="469">
        <v>16</v>
      </c>
      <c r="AW91" s="469" t="s">
        <v>513</v>
      </c>
      <c r="AX91" s="469" t="s">
        <v>513</v>
      </c>
      <c r="AY91" s="469">
        <v>2</v>
      </c>
      <c r="AZ91" s="469">
        <v>1</v>
      </c>
      <c r="BA91" s="469" t="s">
        <v>513</v>
      </c>
      <c r="BB91" s="469">
        <v>2</v>
      </c>
      <c r="BC91" s="469">
        <v>12</v>
      </c>
      <c r="BD91" s="469" t="s">
        <v>513</v>
      </c>
      <c r="BE91" s="469">
        <v>1</v>
      </c>
      <c r="BF91" s="469">
        <v>1</v>
      </c>
      <c r="BG91" s="469" t="s">
        <v>513</v>
      </c>
      <c r="BH91" s="469" t="s">
        <v>513</v>
      </c>
      <c r="BI91" s="469" t="s">
        <v>513</v>
      </c>
      <c r="BJ91" s="469" t="s">
        <v>513</v>
      </c>
      <c r="BK91" s="469" t="s">
        <v>513</v>
      </c>
      <c r="BL91" s="468">
        <v>23</v>
      </c>
      <c r="BM91" s="468">
        <v>108</v>
      </c>
      <c r="BN91" s="469" t="s">
        <v>513</v>
      </c>
      <c r="BO91" s="469" t="s">
        <v>513</v>
      </c>
      <c r="BP91" s="469" t="s">
        <v>513</v>
      </c>
      <c r="BQ91" s="469">
        <v>1</v>
      </c>
      <c r="BR91" s="469">
        <v>4</v>
      </c>
      <c r="BS91" s="469">
        <v>1</v>
      </c>
      <c r="BT91" s="469" t="s">
        <v>513</v>
      </c>
      <c r="BU91" s="469" t="s">
        <v>513</v>
      </c>
      <c r="BV91" s="469">
        <v>6</v>
      </c>
      <c r="BW91" s="469">
        <v>2</v>
      </c>
      <c r="BX91" s="469">
        <v>9</v>
      </c>
      <c r="BY91" s="468" t="s">
        <v>513</v>
      </c>
      <c r="BZ91" s="468">
        <v>2</v>
      </c>
      <c r="CA91" s="468">
        <v>6</v>
      </c>
      <c r="CB91" s="469" t="s">
        <v>513</v>
      </c>
      <c r="CC91" s="469">
        <v>1</v>
      </c>
      <c r="CD91" s="469" t="s">
        <v>513</v>
      </c>
      <c r="CE91" s="469" t="s">
        <v>513</v>
      </c>
      <c r="CF91" s="469" t="s">
        <v>513</v>
      </c>
      <c r="CG91" s="469">
        <v>1</v>
      </c>
      <c r="CH91" s="468">
        <v>36</v>
      </c>
      <c r="CI91" s="468">
        <v>74</v>
      </c>
      <c r="CJ91" s="469">
        <v>1</v>
      </c>
      <c r="CK91" s="469">
        <v>35</v>
      </c>
      <c r="CL91" s="469" t="s">
        <v>513</v>
      </c>
      <c r="CM91" s="469">
        <v>7</v>
      </c>
      <c r="CN91" s="469">
        <v>16</v>
      </c>
      <c r="CO91" s="469" t="s">
        <v>513</v>
      </c>
      <c r="CP91" s="469">
        <v>3</v>
      </c>
      <c r="CQ91" s="469">
        <v>1</v>
      </c>
      <c r="CR91" s="469">
        <v>3</v>
      </c>
      <c r="CS91" s="469">
        <v>12</v>
      </c>
      <c r="CT91" s="469">
        <v>32</v>
      </c>
      <c r="CU91" s="469" t="s">
        <v>513</v>
      </c>
      <c r="CV91" s="469">
        <v>12</v>
      </c>
      <c r="CW91" s="469" t="s">
        <v>513</v>
      </c>
      <c r="CX91" s="469">
        <v>13</v>
      </c>
      <c r="CY91" s="469">
        <v>25</v>
      </c>
      <c r="CZ91" s="469">
        <v>11</v>
      </c>
      <c r="DA91" s="468">
        <v>1</v>
      </c>
      <c r="DB91" s="468">
        <v>1</v>
      </c>
      <c r="DC91" s="468" t="s">
        <v>513</v>
      </c>
      <c r="DD91" s="468" t="s">
        <v>513</v>
      </c>
      <c r="DE91" s="469" t="s">
        <v>513</v>
      </c>
      <c r="DF91" s="469" t="s">
        <v>513</v>
      </c>
      <c r="DG91" s="469">
        <v>9</v>
      </c>
      <c r="DH91" s="469">
        <v>61</v>
      </c>
      <c r="DI91" s="469">
        <v>7</v>
      </c>
      <c r="DJ91" s="469" t="s">
        <v>513</v>
      </c>
      <c r="DK91" s="469">
        <v>2</v>
      </c>
      <c r="DL91" s="469" t="s">
        <v>513</v>
      </c>
      <c r="DM91" s="469" t="s">
        <v>513</v>
      </c>
      <c r="DN91" s="469" t="s">
        <v>513</v>
      </c>
      <c r="DO91" s="469" t="s">
        <v>513</v>
      </c>
      <c r="DP91" s="469">
        <v>6</v>
      </c>
      <c r="DQ91" s="469">
        <v>20</v>
      </c>
      <c r="DR91" s="469" t="s">
        <v>513</v>
      </c>
      <c r="DS91" s="469" t="s">
        <v>513</v>
      </c>
      <c r="DT91" s="469">
        <v>2</v>
      </c>
      <c r="DU91" s="469">
        <v>1</v>
      </c>
      <c r="DV91" s="469">
        <v>2</v>
      </c>
      <c r="DW91" s="469">
        <v>1</v>
      </c>
      <c r="DX91" s="469" t="s">
        <v>513</v>
      </c>
      <c r="DY91" s="469" t="s">
        <v>513</v>
      </c>
      <c r="DZ91" s="469" t="s">
        <v>513</v>
      </c>
      <c r="EA91" s="469" t="s">
        <v>513</v>
      </c>
      <c r="EB91" s="469" t="s">
        <v>513</v>
      </c>
      <c r="EC91" s="468" t="s">
        <v>513</v>
      </c>
      <c r="ED91" s="72"/>
    </row>
    <row r="92" spans="1:134" ht="16.5" customHeight="1">
      <c r="A92" s="477" t="s">
        <v>1564</v>
      </c>
      <c r="B92" s="154">
        <v>89</v>
      </c>
      <c r="C92" s="468">
        <v>375</v>
      </c>
      <c r="D92" s="469" t="s">
        <v>513</v>
      </c>
      <c r="E92" s="469" t="s">
        <v>513</v>
      </c>
      <c r="F92" s="469" t="s">
        <v>513</v>
      </c>
      <c r="G92" s="469" t="s">
        <v>513</v>
      </c>
      <c r="H92" s="469" t="s">
        <v>513</v>
      </c>
      <c r="I92" s="469" t="s">
        <v>513</v>
      </c>
      <c r="J92" s="469">
        <v>8</v>
      </c>
      <c r="K92" s="469">
        <v>25</v>
      </c>
      <c r="L92" s="469">
        <v>3</v>
      </c>
      <c r="M92" s="469">
        <v>4</v>
      </c>
      <c r="N92" s="469">
        <v>1</v>
      </c>
      <c r="O92" s="468">
        <v>3</v>
      </c>
      <c r="P92" s="468">
        <v>7</v>
      </c>
      <c r="Q92" s="469" t="s">
        <v>513</v>
      </c>
      <c r="R92" s="469" t="s">
        <v>513</v>
      </c>
      <c r="S92" s="469" t="s">
        <v>513</v>
      </c>
      <c r="T92" s="469" t="s">
        <v>513</v>
      </c>
      <c r="U92" s="469">
        <v>1</v>
      </c>
      <c r="V92" s="469" t="s">
        <v>513</v>
      </c>
      <c r="W92" s="469">
        <v>1</v>
      </c>
      <c r="X92" s="469" t="s">
        <v>513</v>
      </c>
      <c r="Y92" s="469" t="s">
        <v>513</v>
      </c>
      <c r="Z92" s="469" t="s">
        <v>513</v>
      </c>
      <c r="AA92" s="469" t="s">
        <v>513</v>
      </c>
      <c r="AB92" s="469" t="s">
        <v>513</v>
      </c>
      <c r="AC92" s="469">
        <v>1</v>
      </c>
      <c r="AD92" s="469" t="s">
        <v>513</v>
      </c>
      <c r="AE92" s="469" t="s">
        <v>513</v>
      </c>
      <c r="AF92" s="469" t="s">
        <v>513</v>
      </c>
      <c r="AG92" s="469" t="s">
        <v>513</v>
      </c>
      <c r="AH92" s="469" t="s">
        <v>513</v>
      </c>
      <c r="AI92" s="469" t="s">
        <v>513</v>
      </c>
      <c r="AJ92" s="469" t="s">
        <v>513</v>
      </c>
      <c r="AK92" s="469" t="s">
        <v>513</v>
      </c>
      <c r="AL92" s="469" t="s">
        <v>513</v>
      </c>
      <c r="AM92" s="469" t="s">
        <v>513</v>
      </c>
      <c r="AN92" s="469" t="s">
        <v>513</v>
      </c>
      <c r="AO92" s="468" t="s">
        <v>513</v>
      </c>
      <c r="AP92" s="468" t="s">
        <v>513</v>
      </c>
      <c r="AQ92" s="469" t="s">
        <v>513</v>
      </c>
      <c r="AR92" s="469" t="s">
        <v>513</v>
      </c>
      <c r="AS92" s="469" t="s">
        <v>513</v>
      </c>
      <c r="AT92" s="469" t="s">
        <v>513</v>
      </c>
      <c r="AU92" s="469" t="s">
        <v>513</v>
      </c>
      <c r="AV92" s="469" t="s">
        <v>513</v>
      </c>
      <c r="AW92" s="469" t="s">
        <v>513</v>
      </c>
      <c r="AX92" s="469" t="s">
        <v>513</v>
      </c>
      <c r="AY92" s="469" t="s">
        <v>513</v>
      </c>
      <c r="AZ92" s="469" t="s">
        <v>513</v>
      </c>
      <c r="BA92" s="469" t="s">
        <v>513</v>
      </c>
      <c r="BB92" s="469">
        <v>1</v>
      </c>
      <c r="BC92" s="469">
        <v>1</v>
      </c>
      <c r="BD92" s="469" t="s">
        <v>513</v>
      </c>
      <c r="BE92" s="469">
        <v>1</v>
      </c>
      <c r="BF92" s="469" t="s">
        <v>513</v>
      </c>
      <c r="BG92" s="469" t="s">
        <v>513</v>
      </c>
      <c r="BH92" s="469" t="s">
        <v>513</v>
      </c>
      <c r="BI92" s="469" t="s">
        <v>513</v>
      </c>
      <c r="BJ92" s="469" t="s">
        <v>513</v>
      </c>
      <c r="BK92" s="469" t="s">
        <v>513</v>
      </c>
      <c r="BL92" s="468">
        <v>8</v>
      </c>
      <c r="BM92" s="468">
        <v>40</v>
      </c>
      <c r="BN92" s="469" t="s">
        <v>513</v>
      </c>
      <c r="BO92" s="469" t="s">
        <v>513</v>
      </c>
      <c r="BP92" s="469">
        <v>1</v>
      </c>
      <c r="BQ92" s="469">
        <v>1</v>
      </c>
      <c r="BR92" s="469">
        <v>1</v>
      </c>
      <c r="BS92" s="469">
        <v>1</v>
      </c>
      <c r="BT92" s="469" t="s">
        <v>513</v>
      </c>
      <c r="BU92" s="469" t="s">
        <v>513</v>
      </c>
      <c r="BV92" s="469">
        <v>2</v>
      </c>
      <c r="BW92" s="469">
        <v>2</v>
      </c>
      <c r="BX92" s="469" t="s">
        <v>513</v>
      </c>
      <c r="BY92" s="468" t="s">
        <v>513</v>
      </c>
      <c r="BZ92" s="468">
        <v>1</v>
      </c>
      <c r="CA92" s="468">
        <v>1</v>
      </c>
      <c r="CB92" s="469" t="s">
        <v>513</v>
      </c>
      <c r="CC92" s="469" t="s">
        <v>513</v>
      </c>
      <c r="CD92" s="469" t="s">
        <v>513</v>
      </c>
      <c r="CE92" s="469" t="s">
        <v>513</v>
      </c>
      <c r="CF92" s="469" t="s">
        <v>513</v>
      </c>
      <c r="CG92" s="469">
        <v>1</v>
      </c>
      <c r="CH92" s="468">
        <v>24</v>
      </c>
      <c r="CI92" s="468">
        <v>55</v>
      </c>
      <c r="CJ92" s="469">
        <v>2</v>
      </c>
      <c r="CK92" s="469">
        <v>21</v>
      </c>
      <c r="CL92" s="469">
        <v>1</v>
      </c>
      <c r="CM92" s="469">
        <v>8</v>
      </c>
      <c r="CN92" s="469">
        <v>15</v>
      </c>
      <c r="CO92" s="469" t="s">
        <v>513</v>
      </c>
      <c r="CP92" s="469">
        <v>6</v>
      </c>
      <c r="CQ92" s="469" t="s">
        <v>513</v>
      </c>
      <c r="CR92" s="469">
        <v>2</v>
      </c>
      <c r="CS92" s="469">
        <v>5</v>
      </c>
      <c r="CT92" s="469">
        <v>14</v>
      </c>
      <c r="CU92" s="469" t="s">
        <v>513</v>
      </c>
      <c r="CV92" s="469">
        <v>4</v>
      </c>
      <c r="CW92" s="469">
        <v>1</v>
      </c>
      <c r="CX92" s="469">
        <v>7</v>
      </c>
      <c r="CY92" s="469">
        <v>19</v>
      </c>
      <c r="CZ92" s="469">
        <v>4</v>
      </c>
      <c r="DA92" s="468">
        <v>2</v>
      </c>
      <c r="DB92" s="468">
        <v>1</v>
      </c>
      <c r="DC92" s="468">
        <v>8</v>
      </c>
      <c r="DD92" s="468">
        <v>42</v>
      </c>
      <c r="DE92" s="469">
        <v>1</v>
      </c>
      <c r="DF92" s="469">
        <v>7</v>
      </c>
      <c r="DG92" s="469">
        <v>8</v>
      </c>
      <c r="DH92" s="469">
        <v>99</v>
      </c>
      <c r="DI92" s="469">
        <v>3</v>
      </c>
      <c r="DJ92" s="469" t="s">
        <v>513</v>
      </c>
      <c r="DK92" s="469">
        <v>5</v>
      </c>
      <c r="DL92" s="469" t="s">
        <v>513</v>
      </c>
      <c r="DM92" s="469" t="s">
        <v>513</v>
      </c>
      <c r="DN92" s="469" t="s">
        <v>513</v>
      </c>
      <c r="DO92" s="469" t="s">
        <v>513</v>
      </c>
      <c r="DP92" s="469">
        <v>8</v>
      </c>
      <c r="DQ92" s="469">
        <v>57</v>
      </c>
      <c r="DR92" s="469">
        <v>1</v>
      </c>
      <c r="DS92" s="469">
        <v>1</v>
      </c>
      <c r="DT92" s="469">
        <v>2</v>
      </c>
      <c r="DU92" s="469" t="s">
        <v>513</v>
      </c>
      <c r="DV92" s="469">
        <v>2</v>
      </c>
      <c r="DW92" s="469" t="s">
        <v>513</v>
      </c>
      <c r="DX92" s="469">
        <v>2</v>
      </c>
      <c r="DY92" s="469" t="s">
        <v>513</v>
      </c>
      <c r="DZ92" s="469" t="s">
        <v>513</v>
      </c>
      <c r="EA92" s="469" t="s">
        <v>513</v>
      </c>
      <c r="EB92" s="469" t="s">
        <v>513</v>
      </c>
      <c r="EC92" s="468" t="s">
        <v>513</v>
      </c>
      <c r="ED92" s="72"/>
    </row>
    <row r="93" spans="1:134" ht="16.5" customHeight="1">
      <c r="A93" s="478" t="s">
        <v>1563</v>
      </c>
      <c r="B93" s="475">
        <v>349</v>
      </c>
      <c r="C93" s="471">
        <v>1461</v>
      </c>
      <c r="D93" s="472" t="s">
        <v>513</v>
      </c>
      <c r="E93" s="472" t="s">
        <v>513</v>
      </c>
      <c r="F93" s="472" t="s">
        <v>513</v>
      </c>
      <c r="G93" s="472" t="s">
        <v>513</v>
      </c>
      <c r="H93" s="472" t="s">
        <v>513</v>
      </c>
      <c r="I93" s="472" t="s">
        <v>513</v>
      </c>
      <c r="J93" s="472">
        <v>32</v>
      </c>
      <c r="K93" s="472">
        <v>153</v>
      </c>
      <c r="L93" s="472">
        <v>13</v>
      </c>
      <c r="M93" s="472">
        <v>13</v>
      </c>
      <c r="N93" s="472">
        <v>6</v>
      </c>
      <c r="O93" s="471">
        <v>11</v>
      </c>
      <c r="P93" s="471">
        <v>116</v>
      </c>
      <c r="Q93" s="472">
        <v>1</v>
      </c>
      <c r="R93" s="472" t="s">
        <v>513</v>
      </c>
      <c r="S93" s="472">
        <v>1</v>
      </c>
      <c r="T93" s="472" t="s">
        <v>513</v>
      </c>
      <c r="U93" s="472" t="s">
        <v>513</v>
      </c>
      <c r="V93" s="472">
        <v>1</v>
      </c>
      <c r="W93" s="472">
        <v>3</v>
      </c>
      <c r="X93" s="472" t="s">
        <v>513</v>
      </c>
      <c r="Y93" s="472" t="s">
        <v>513</v>
      </c>
      <c r="Z93" s="472" t="s">
        <v>513</v>
      </c>
      <c r="AA93" s="472" t="s">
        <v>513</v>
      </c>
      <c r="AB93" s="472" t="s">
        <v>513</v>
      </c>
      <c r="AC93" s="472" t="s">
        <v>513</v>
      </c>
      <c r="AD93" s="472" t="s">
        <v>513</v>
      </c>
      <c r="AE93" s="472" t="s">
        <v>513</v>
      </c>
      <c r="AF93" s="472" t="s">
        <v>513</v>
      </c>
      <c r="AG93" s="472">
        <v>1</v>
      </c>
      <c r="AH93" s="472" t="s">
        <v>513</v>
      </c>
      <c r="AI93" s="472">
        <v>1</v>
      </c>
      <c r="AJ93" s="472" t="s">
        <v>513</v>
      </c>
      <c r="AK93" s="472" t="s">
        <v>513</v>
      </c>
      <c r="AL93" s="472" t="s">
        <v>513</v>
      </c>
      <c r="AM93" s="472" t="s">
        <v>513</v>
      </c>
      <c r="AN93" s="472">
        <v>3</v>
      </c>
      <c r="AO93" s="471" t="s">
        <v>513</v>
      </c>
      <c r="AP93" s="471" t="s">
        <v>513</v>
      </c>
      <c r="AQ93" s="472" t="s">
        <v>513</v>
      </c>
      <c r="AR93" s="472" t="s">
        <v>513</v>
      </c>
      <c r="AS93" s="472" t="s">
        <v>513</v>
      </c>
      <c r="AT93" s="472" t="s">
        <v>513</v>
      </c>
      <c r="AU93" s="472">
        <v>5</v>
      </c>
      <c r="AV93" s="472">
        <v>14</v>
      </c>
      <c r="AW93" s="472" t="s">
        <v>513</v>
      </c>
      <c r="AX93" s="472" t="s">
        <v>513</v>
      </c>
      <c r="AY93" s="472">
        <v>4</v>
      </c>
      <c r="AZ93" s="472" t="s">
        <v>513</v>
      </c>
      <c r="BA93" s="472">
        <v>1</v>
      </c>
      <c r="BB93" s="472">
        <v>7</v>
      </c>
      <c r="BC93" s="472">
        <v>12</v>
      </c>
      <c r="BD93" s="472" t="s">
        <v>513</v>
      </c>
      <c r="BE93" s="472">
        <v>6</v>
      </c>
      <c r="BF93" s="472">
        <v>1</v>
      </c>
      <c r="BG93" s="472" t="s">
        <v>513</v>
      </c>
      <c r="BH93" s="472" t="s">
        <v>513</v>
      </c>
      <c r="BI93" s="472" t="s">
        <v>513</v>
      </c>
      <c r="BJ93" s="472" t="s">
        <v>513</v>
      </c>
      <c r="BK93" s="472" t="s">
        <v>513</v>
      </c>
      <c r="BL93" s="471">
        <v>90</v>
      </c>
      <c r="BM93" s="471">
        <v>348</v>
      </c>
      <c r="BN93" s="472" t="s">
        <v>513</v>
      </c>
      <c r="BO93" s="472">
        <v>1</v>
      </c>
      <c r="BP93" s="472" t="s">
        <v>513</v>
      </c>
      <c r="BQ93" s="472">
        <v>1</v>
      </c>
      <c r="BR93" s="472">
        <v>6</v>
      </c>
      <c r="BS93" s="472">
        <v>1</v>
      </c>
      <c r="BT93" s="472">
        <v>1</v>
      </c>
      <c r="BU93" s="472">
        <v>12</v>
      </c>
      <c r="BV93" s="472">
        <v>38</v>
      </c>
      <c r="BW93" s="472">
        <v>7</v>
      </c>
      <c r="BX93" s="472">
        <v>23</v>
      </c>
      <c r="BY93" s="471" t="s">
        <v>513</v>
      </c>
      <c r="BZ93" s="471">
        <v>3</v>
      </c>
      <c r="CA93" s="471">
        <v>13</v>
      </c>
      <c r="CB93" s="472" t="s">
        <v>513</v>
      </c>
      <c r="CC93" s="472">
        <v>1</v>
      </c>
      <c r="CD93" s="472" t="s">
        <v>513</v>
      </c>
      <c r="CE93" s="472">
        <v>1</v>
      </c>
      <c r="CF93" s="472" t="s">
        <v>513</v>
      </c>
      <c r="CG93" s="472">
        <v>1</v>
      </c>
      <c r="CH93" s="471">
        <v>37</v>
      </c>
      <c r="CI93" s="471">
        <v>108</v>
      </c>
      <c r="CJ93" s="472">
        <v>7</v>
      </c>
      <c r="CK93" s="472">
        <v>29</v>
      </c>
      <c r="CL93" s="472">
        <v>1</v>
      </c>
      <c r="CM93" s="472">
        <v>19</v>
      </c>
      <c r="CN93" s="472">
        <v>42</v>
      </c>
      <c r="CO93" s="472">
        <v>1</v>
      </c>
      <c r="CP93" s="472">
        <v>11</v>
      </c>
      <c r="CQ93" s="472" t="s">
        <v>513</v>
      </c>
      <c r="CR93" s="472">
        <v>7</v>
      </c>
      <c r="CS93" s="472">
        <v>46</v>
      </c>
      <c r="CT93" s="472">
        <v>155</v>
      </c>
      <c r="CU93" s="472" t="s">
        <v>513</v>
      </c>
      <c r="CV93" s="472">
        <v>44</v>
      </c>
      <c r="CW93" s="472">
        <v>2</v>
      </c>
      <c r="CX93" s="472">
        <v>40</v>
      </c>
      <c r="CY93" s="472">
        <v>115</v>
      </c>
      <c r="CZ93" s="472">
        <v>30</v>
      </c>
      <c r="DA93" s="471">
        <v>4</v>
      </c>
      <c r="DB93" s="471">
        <v>6</v>
      </c>
      <c r="DC93" s="471">
        <v>13</v>
      </c>
      <c r="DD93" s="471">
        <v>167</v>
      </c>
      <c r="DE93" s="472">
        <v>4</v>
      </c>
      <c r="DF93" s="472">
        <v>9</v>
      </c>
      <c r="DG93" s="472">
        <v>26</v>
      </c>
      <c r="DH93" s="472">
        <v>159</v>
      </c>
      <c r="DI93" s="472">
        <v>20</v>
      </c>
      <c r="DJ93" s="472" t="s">
        <v>513</v>
      </c>
      <c r="DK93" s="472">
        <v>6</v>
      </c>
      <c r="DL93" s="472">
        <v>1</v>
      </c>
      <c r="DM93" s="472">
        <v>8</v>
      </c>
      <c r="DN93" s="472">
        <v>1</v>
      </c>
      <c r="DO93" s="472" t="s">
        <v>513</v>
      </c>
      <c r="DP93" s="472">
        <v>19</v>
      </c>
      <c r="DQ93" s="472">
        <v>51</v>
      </c>
      <c r="DR93" s="472" t="s">
        <v>513</v>
      </c>
      <c r="DS93" s="472">
        <v>1</v>
      </c>
      <c r="DT93" s="472">
        <v>5</v>
      </c>
      <c r="DU93" s="472">
        <v>1</v>
      </c>
      <c r="DV93" s="472">
        <v>7</v>
      </c>
      <c r="DW93" s="472">
        <v>1</v>
      </c>
      <c r="DX93" s="472">
        <v>4</v>
      </c>
      <c r="DY93" s="472" t="s">
        <v>513</v>
      </c>
      <c r="DZ93" s="472" t="s">
        <v>513</v>
      </c>
      <c r="EA93" s="472" t="s">
        <v>513</v>
      </c>
      <c r="EB93" s="472" t="s">
        <v>513</v>
      </c>
      <c r="EC93" s="471" t="s">
        <v>513</v>
      </c>
      <c r="ED93" s="72"/>
    </row>
    <row r="94" spans="1:134" ht="16.5" customHeight="1">
      <c r="A94" s="477" t="s">
        <v>1562</v>
      </c>
      <c r="B94" s="154">
        <v>80</v>
      </c>
      <c r="C94" s="468">
        <v>317</v>
      </c>
      <c r="D94" s="469" t="s">
        <v>513</v>
      </c>
      <c r="E94" s="469" t="s">
        <v>513</v>
      </c>
      <c r="F94" s="469" t="s">
        <v>513</v>
      </c>
      <c r="G94" s="469" t="s">
        <v>513</v>
      </c>
      <c r="H94" s="469" t="s">
        <v>513</v>
      </c>
      <c r="I94" s="469" t="s">
        <v>513</v>
      </c>
      <c r="J94" s="469">
        <v>8</v>
      </c>
      <c r="K94" s="469">
        <v>39</v>
      </c>
      <c r="L94" s="469">
        <v>2</v>
      </c>
      <c r="M94" s="469">
        <v>4</v>
      </c>
      <c r="N94" s="469">
        <v>2</v>
      </c>
      <c r="O94" s="468">
        <v>2</v>
      </c>
      <c r="P94" s="468">
        <v>7</v>
      </c>
      <c r="Q94" s="469" t="s">
        <v>513</v>
      </c>
      <c r="R94" s="469" t="s">
        <v>513</v>
      </c>
      <c r="S94" s="469" t="s">
        <v>513</v>
      </c>
      <c r="T94" s="469" t="s">
        <v>513</v>
      </c>
      <c r="U94" s="469" t="s">
        <v>513</v>
      </c>
      <c r="V94" s="469" t="s">
        <v>513</v>
      </c>
      <c r="W94" s="469">
        <v>1</v>
      </c>
      <c r="X94" s="469" t="s">
        <v>513</v>
      </c>
      <c r="Y94" s="469" t="s">
        <v>513</v>
      </c>
      <c r="Z94" s="469" t="s">
        <v>513</v>
      </c>
      <c r="AA94" s="469" t="s">
        <v>513</v>
      </c>
      <c r="AB94" s="469" t="s">
        <v>513</v>
      </c>
      <c r="AC94" s="469" t="s">
        <v>513</v>
      </c>
      <c r="AD94" s="469" t="s">
        <v>513</v>
      </c>
      <c r="AE94" s="469" t="s">
        <v>513</v>
      </c>
      <c r="AF94" s="469" t="s">
        <v>513</v>
      </c>
      <c r="AG94" s="469" t="s">
        <v>513</v>
      </c>
      <c r="AH94" s="469" t="s">
        <v>513</v>
      </c>
      <c r="AI94" s="469" t="s">
        <v>513</v>
      </c>
      <c r="AJ94" s="469" t="s">
        <v>513</v>
      </c>
      <c r="AK94" s="469" t="s">
        <v>513</v>
      </c>
      <c r="AL94" s="469" t="s">
        <v>513</v>
      </c>
      <c r="AM94" s="469" t="s">
        <v>513</v>
      </c>
      <c r="AN94" s="469">
        <v>1</v>
      </c>
      <c r="AO94" s="468" t="s">
        <v>513</v>
      </c>
      <c r="AP94" s="468" t="s">
        <v>513</v>
      </c>
      <c r="AQ94" s="469" t="s">
        <v>513</v>
      </c>
      <c r="AR94" s="469" t="s">
        <v>513</v>
      </c>
      <c r="AS94" s="469" t="s">
        <v>513</v>
      </c>
      <c r="AT94" s="469" t="s">
        <v>513</v>
      </c>
      <c r="AU94" s="469">
        <v>2</v>
      </c>
      <c r="AV94" s="469">
        <v>11</v>
      </c>
      <c r="AW94" s="469" t="s">
        <v>513</v>
      </c>
      <c r="AX94" s="469" t="s">
        <v>513</v>
      </c>
      <c r="AY94" s="469">
        <v>2</v>
      </c>
      <c r="AZ94" s="469" t="s">
        <v>513</v>
      </c>
      <c r="BA94" s="469" t="s">
        <v>513</v>
      </c>
      <c r="BB94" s="469">
        <v>1</v>
      </c>
      <c r="BC94" s="469">
        <v>4</v>
      </c>
      <c r="BD94" s="469" t="s">
        <v>513</v>
      </c>
      <c r="BE94" s="469" t="s">
        <v>513</v>
      </c>
      <c r="BF94" s="469">
        <v>1</v>
      </c>
      <c r="BG94" s="469" t="s">
        <v>513</v>
      </c>
      <c r="BH94" s="469" t="s">
        <v>513</v>
      </c>
      <c r="BI94" s="469" t="s">
        <v>513</v>
      </c>
      <c r="BJ94" s="469" t="s">
        <v>513</v>
      </c>
      <c r="BK94" s="469" t="s">
        <v>513</v>
      </c>
      <c r="BL94" s="468">
        <v>18</v>
      </c>
      <c r="BM94" s="468">
        <v>89</v>
      </c>
      <c r="BN94" s="469" t="s">
        <v>513</v>
      </c>
      <c r="BO94" s="469" t="s">
        <v>513</v>
      </c>
      <c r="BP94" s="469" t="s">
        <v>513</v>
      </c>
      <c r="BQ94" s="469">
        <v>1</v>
      </c>
      <c r="BR94" s="469">
        <v>1</v>
      </c>
      <c r="BS94" s="469" t="s">
        <v>513</v>
      </c>
      <c r="BT94" s="469" t="s">
        <v>513</v>
      </c>
      <c r="BU94" s="469">
        <v>2</v>
      </c>
      <c r="BV94" s="469">
        <v>7</v>
      </c>
      <c r="BW94" s="469" t="s">
        <v>513</v>
      </c>
      <c r="BX94" s="469">
        <v>7</v>
      </c>
      <c r="BY94" s="468" t="s">
        <v>513</v>
      </c>
      <c r="BZ94" s="468" t="s">
        <v>513</v>
      </c>
      <c r="CA94" s="468" t="s">
        <v>513</v>
      </c>
      <c r="CB94" s="469" t="s">
        <v>513</v>
      </c>
      <c r="CC94" s="469" t="s">
        <v>513</v>
      </c>
      <c r="CD94" s="469" t="s">
        <v>513</v>
      </c>
      <c r="CE94" s="469" t="s">
        <v>513</v>
      </c>
      <c r="CF94" s="469" t="s">
        <v>513</v>
      </c>
      <c r="CG94" s="469" t="s">
        <v>513</v>
      </c>
      <c r="CH94" s="468">
        <v>9</v>
      </c>
      <c r="CI94" s="468">
        <v>15</v>
      </c>
      <c r="CJ94" s="469">
        <v>1</v>
      </c>
      <c r="CK94" s="469">
        <v>8</v>
      </c>
      <c r="CL94" s="469" t="s">
        <v>513</v>
      </c>
      <c r="CM94" s="469">
        <v>6</v>
      </c>
      <c r="CN94" s="469">
        <v>16</v>
      </c>
      <c r="CO94" s="469" t="s">
        <v>513</v>
      </c>
      <c r="CP94" s="469">
        <v>6</v>
      </c>
      <c r="CQ94" s="469" t="s">
        <v>513</v>
      </c>
      <c r="CR94" s="469" t="s">
        <v>513</v>
      </c>
      <c r="CS94" s="469">
        <v>7</v>
      </c>
      <c r="CT94" s="469">
        <v>15</v>
      </c>
      <c r="CU94" s="469" t="s">
        <v>513</v>
      </c>
      <c r="CV94" s="469">
        <v>6</v>
      </c>
      <c r="CW94" s="469">
        <v>1</v>
      </c>
      <c r="CX94" s="469">
        <v>11</v>
      </c>
      <c r="CY94" s="469">
        <v>28</v>
      </c>
      <c r="CZ94" s="469">
        <v>10</v>
      </c>
      <c r="DA94" s="468">
        <v>1</v>
      </c>
      <c r="DB94" s="468" t="s">
        <v>513</v>
      </c>
      <c r="DC94" s="468">
        <v>2</v>
      </c>
      <c r="DD94" s="468">
        <v>32</v>
      </c>
      <c r="DE94" s="469">
        <v>1</v>
      </c>
      <c r="DF94" s="469">
        <v>1</v>
      </c>
      <c r="DG94" s="469">
        <v>7</v>
      </c>
      <c r="DH94" s="469">
        <v>44</v>
      </c>
      <c r="DI94" s="469">
        <v>4</v>
      </c>
      <c r="DJ94" s="469" t="s">
        <v>513</v>
      </c>
      <c r="DK94" s="469">
        <v>3</v>
      </c>
      <c r="DL94" s="469" t="s">
        <v>513</v>
      </c>
      <c r="DM94" s="469" t="s">
        <v>513</v>
      </c>
      <c r="DN94" s="469" t="s">
        <v>513</v>
      </c>
      <c r="DO94" s="469" t="s">
        <v>513</v>
      </c>
      <c r="DP94" s="469">
        <v>7</v>
      </c>
      <c r="DQ94" s="469">
        <v>17</v>
      </c>
      <c r="DR94" s="469" t="s">
        <v>513</v>
      </c>
      <c r="DS94" s="469" t="s">
        <v>513</v>
      </c>
      <c r="DT94" s="469">
        <v>2</v>
      </c>
      <c r="DU94" s="469" t="s">
        <v>513</v>
      </c>
      <c r="DV94" s="469">
        <v>3</v>
      </c>
      <c r="DW94" s="469">
        <v>1</v>
      </c>
      <c r="DX94" s="469">
        <v>1</v>
      </c>
      <c r="DY94" s="469" t="s">
        <v>513</v>
      </c>
      <c r="DZ94" s="469" t="s">
        <v>513</v>
      </c>
      <c r="EA94" s="469" t="s">
        <v>513</v>
      </c>
      <c r="EB94" s="469" t="s">
        <v>513</v>
      </c>
      <c r="EC94" s="468" t="s">
        <v>513</v>
      </c>
      <c r="ED94" s="72"/>
    </row>
    <row r="95" spans="1:134" ht="16.5" customHeight="1">
      <c r="A95" s="477" t="s">
        <v>1561</v>
      </c>
      <c r="B95" s="154">
        <v>89</v>
      </c>
      <c r="C95" s="468">
        <v>347</v>
      </c>
      <c r="D95" s="469" t="s">
        <v>513</v>
      </c>
      <c r="E95" s="469" t="s">
        <v>513</v>
      </c>
      <c r="F95" s="469" t="s">
        <v>513</v>
      </c>
      <c r="G95" s="469" t="s">
        <v>513</v>
      </c>
      <c r="H95" s="469" t="s">
        <v>513</v>
      </c>
      <c r="I95" s="469" t="s">
        <v>513</v>
      </c>
      <c r="J95" s="469">
        <v>13</v>
      </c>
      <c r="K95" s="469">
        <v>60</v>
      </c>
      <c r="L95" s="469">
        <v>5</v>
      </c>
      <c r="M95" s="469">
        <v>6</v>
      </c>
      <c r="N95" s="469">
        <v>2</v>
      </c>
      <c r="O95" s="468">
        <v>5</v>
      </c>
      <c r="P95" s="468">
        <v>96</v>
      </c>
      <c r="Q95" s="469">
        <v>1</v>
      </c>
      <c r="R95" s="469" t="s">
        <v>513</v>
      </c>
      <c r="S95" s="469" t="s">
        <v>513</v>
      </c>
      <c r="T95" s="469" t="s">
        <v>513</v>
      </c>
      <c r="U95" s="469" t="s">
        <v>513</v>
      </c>
      <c r="V95" s="469">
        <v>1</v>
      </c>
      <c r="W95" s="469">
        <v>1</v>
      </c>
      <c r="X95" s="469" t="s">
        <v>513</v>
      </c>
      <c r="Y95" s="469" t="s">
        <v>513</v>
      </c>
      <c r="Z95" s="469" t="s">
        <v>513</v>
      </c>
      <c r="AA95" s="469" t="s">
        <v>513</v>
      </c>
      <c r="AB95" s="469" t="s">
        <v>513</v>
      </c>
      <c r="AC95" s="469" t="s">
        <v>513</v>
      </c>
      <c r="AD95" s="469" t="s">
        <v>513</v>
      </c>
      <c r="AE95" s="469" t="s">
        <v>513</v>
      </c>
      <c r="AF95" s="469" t="s">
        <v>513</v>
      </c>
      <c r="AG95" s="469">
        <v>1</v>
      </c>
      <c r="AH95" s="469" t="s">
        <v>513</v>
      </c>
      <c r="AI95" s="469">
        <v>1</v>
      </c>
      <c r="AJ95" s="469" t="s">
        <v>513</v>
      </c>
      <c r="AK95" s="469" t="s">
        <v>513</v>
      </c>
      <c r="AL95" s="469" t="s">
        <v>513</v>
      </c>
      <c r="AM95" s="469" t="s">
        <v>513</v>
      </c>
      <c r="AN95" s="469" t="s">
        <v>513</v>
      </c>
      <c r="AO95" s="468" t="s">
        <v>513</v>
      </c>
      <c r="AP95" s="468" t="s">
        <v>513</v>
      </c>
      <c r="AQ95" s="469" t="s">
        <v>513</v>
      </c>
      <c r="AR95" s="469" t="s">
        <v>513</v>
      </c>
      <c r="AS95" s="469" t="s">
        <v>513</v>
      </c>
      <c r="AT95" s="469" t="s">
        <v>513</v>
      </c>
      <c r="AU95" s="469">
        <v>3</v>
      </c>
      <c r="AV95" s="469">
        <v>3</v>
      </c>
      <c r="AW95" s="469" t="s">
        <v>513</v>
      </c>
      <c r="AX95" s="469" t="s">
        <v>513</v>
      </c>
      <c r="AY95" s="469">
        <v>2</v>
      </c>
      <c r="AZ95" s="469" t="s">
        <v>513</v>
      </c>
      <c r="BA95" s="469">
        <v>1</v>
      </c>
      <c r="BB95" s="469">
        <v>3</v>
      </c>
      <c r="BC95" s="469">
        <v>4</v>
      </c>
      <c r="BD95" s="469" t="s">
        <v>513</v>
      </c>
      <c r="BE95" s="469">
        <v>3</v>
      </c>
      <c r="BF95" s="469" t="s">
        <v>513</v>
      </c>
      <c r="BG95" s="469" t="s">
        <v>513</v>
      </c>
      <c r="BH95" s="469" t="s">
        <v>513</v>
      </c>
      <c r="BI95" s="469" t="s">
        <v>513</v>
      </c>
      <c r="BJ95" s="469" t="s">
        <v>513</v>
      </c>
      <c r="BK95" s="469" t="s">
        <v>513</v>
      </c>
      <c r="BL95" s="468">
        <v>25</v>
      </c>
      <c r="BM95" s="468">
        <v>87</v>
      </c>
      <c r="BN95" s="469" t="s">
        <v>513</v>
      </c>
      <c r="BO95" s="469">
        <v>1</v>
      </c>
      <c r="BP95" s="469" t="s">
        <v>513</v>
      </c>
      <c r="BQ95" s="469" t="s">
        <v>513</v>
      </c>
      <c r="BR95" s="469">
        <v>4</v>
      </c>
      <c r="BS95" s="469">
        <v>1</v>
      </c>
      <c r="BT95" s="469" t="s">
        <v>513</v>
      </c>
      <c r="BU95" s="469" t="s">
        <v>513</v>
      </c>
      <c r="BV95" s="469">
        <v>10</v>
      </c>
      <c r="BW95" s="469">
        <v>4</v>
      </c>
      <c r="BX95" s="469">
        <v>5</v>
      </c>
      <c r="BY95" s="468" t="s">
        <v>513</v>
      </c>
      <c r="BZ95" s="468" t="s">
        <v>513</v>
      </c>
      <c r="CA95" s="468" t="s">
        <v>513</v>
      </c>
      <c r="CB95" s="469" t="s">
        <v>513</v>
      </c>
      <c r="CC95" s="469" t="s">
        <v>513</v>
      </c>
      <c r="CD95" s="469" t="s">
        <v>513</v>
      </c>
      <c r="CE95" s="469" t="s">
        <v>513</v>
      </c>
      <c r="CF95" s="469" t="s">
        <v>513</v>
      </c>
      <c r="CG95" s="469" t="s">
        <v>513</v>
      </c>
      <c r="CH95" s="468">
        <v>7</v>
      </c>
      <c r="CI95" s="468">
        <v>13</v>
      </c>
      <c r="CJ95" s="469">
        <v>1</v>
      </c>
      <c r="CK95" s="469">
        <v>6</v>
      </c>
      <c r="CL95" s="469" t="s">
        <v>513</v>
      </c>
      <c r="CM95" s="469">
        <v>6</v>
      </c>
      <c r="CN95" s="469">
        <v>8</v>
      </c>
      <c r="CO95" s="469">
        <v>1</v>
      </c>
      <c r="CP95" s="469">
        <v>2</v>
      </c>
      <c r="CQ95" s="469" t="s">
        <v>513</v>
      </c>
      <c r="CR95" s="469">
        <v>3</v>
      </c>
      <c r="CS95" s="469">
        <v>7</v>
      </c>
      <c r="CT95" s="469">
        <v>21</v>
      </c>
      <c r="CU95" s="469" t="s">
        <v>513</v>
      </c>
      <c r="CV95" s="469">
        <v>7</v>
      </c>
      <c r="CW95" s="469" t="s">
        <v>513</v>
      </c>
      <c r="CX95" s="469">
        <v>9</v>
      </c>
      <c r="CY95" s="469">
        <v>23</v>
      </c>
      <c r="CZ95" s="469">
        <v>8</v>
      </c>
      <c r="DA95" s="468">
        <v>1</v>
      </c>
      <c r="DB95" s="468" t="s">
        <v>513</v>
      </c>
      <c r="DC95" s="468">
        <v>2</v>
      </c>
      <c r="DD95" s="468">
        <v>2</v>
      </c>
      <c r="DE95" s="469" t="s">
        <v>513</v>
      </c>
      <c r="DF95" s="469">
        <v>2</v>
      </c>
      <c r="DG95" s="469">
        <v>3</v>
      </c>
      <c r="DH95" s="469">
        <v>14</v>
      </c>
      <c r="DI95" s="469">
        <v>3</v>
      </c>
      <c r="DJ95" s="469" t="s">
        <v>513</v>
      </c>
      <c r="DK95" s="469" t="s">
        <v>513</v>
      </c>
      <c r="DL95" s="469" t="s">
        <v>513</v>
      </c>
      <c r="DM95" s="469" t="s">
        <v>513</v>
      </c>
      <c r="DN95" s="469" t="s">
        <v>513</v>
      </c>
      <c r="DO95" s="469" t="s">
        <v>513</v>
      </c>
      <c r="DP95" s="469">
        <v>6</v>
      </c>
      <c r="DQ95" s="469">
        <v>16</v>
      </c>
      <c r="DR95" s="469" t="s">
        <v>513</v>
      </c>
      <c r="DS95" s="469" t="s">
        <v>513</v>
      </c>
      <c r="DT95" s="469">
        <v>1</v>
      </c>
      <c r="DU95" s="469" t="s">
        <v>513</v>
      </c>
      <c r="DV95" s="469">
        <v>4</v>
      </c>
      <c r="DW95" s="469" t="s">
        <v>513</v>
      </c>
      <c r="DX95" s="469">
        <v>1</v>
      </c>
      <c r="DY95" s="469" t="s">
        <v>513</v>
      </c>
      <c r="DZ95" s="469" t="s">
        <v>513</v>
      </c>
      <c r="EA95" s="469" t="s">
        <v>513</v>
      </c>
      <c r="EB95" s="469" t="s">
        <v>513</v>
      </c>
      <c r="EC95" s="468" t="s">
        <v>513</v>
      </c>
      <c r="ED95" s="72"/>
    </row>
    <row r="96" spans="1:134" ht="16.5" customHeight="1">
      <c r="A96" s="470" t="s">
        <v>1560</v>
      </c>
      <c r="B96" s="154">
        <v>180</v>
      </c>
      <c r="C96" s="468">
        <v>797</v>
      </c>
      <c r="D96" s="469" t="s">
        <v>513</v>
      </c>
      <c r="E96" s="469" t="s">
        <v>513</v>
      </c>
      <c r="F96" s="469" t="s">
        <v>513</v>
      </c>
      <c r="G96" s="469" t="s">
        <v>513</v>
      </c>
      <c r="H96" s="469" t="s">
        <v>513</v>
      </c>
      <c r="I96" s="469" t="s">
        <v>513</v>
      </c>
      <c r="J96" s="469">
        <v>11</v>
      </c>
      <c r="K96" s="469">
        <v>54</v>
      </c>
      <c r="L96" s="469">
        <v>6</v>
      </c>
      <c r="M96" s="469">
        <v>3</v>
      </c>
      <c r="N96" s="469">
        <v>2</v>
      </c>
      <c r="O96" s="468">
        <v>4</v>
      </c>
      <c r="P96" s="468">
        <v>13</v>
      </c>
      <c r="Q96" s="469" t="s">
        <v>513</v>
      </c>
      <c r="R96" s="469" t="s">
        <v>513</v>
      </c>
      <c r="S96" s="469">
        <v>1</v>
      </c>
      <c r="T96" s="469" t="s">
        <v>513</v>
      </c>
      <c r="U96" s="469" t="s">
        <v>513</v>
      </c>
      <c r="V96" s="469" t="s">
        <v>513</v>
      </c>
      <c r="W96" s="469">
        <v>1</v>
      </c>
      <c r="X96" s="469" t="s">
        <v>513</v>
      </c>
      <c r="Y96" s="469" t="s">
        <v>513</v>
      </c>
      <c r="Z96" s="469" t="s">
        <v>513</v>
      </c>
      <c r="AA96" s="469" t="s">
        <v>513</v>
      </c>
      <c r="AB96" s="469" t="s">
        <v>513</v>
      </c>
      <c r="AC96" s="469" t="s">
        <v>513</v>
      </c>
      <c r="AD96" s="469" t="s">
        <v>513</v>
      </c>
      <c r="AE96" s="469" t="s">
        <v>513</v>
      </c>
      <c r="AF96" s="469" t="s">
        <v>513</v>
      </c>
      <c r="AG96" s="469" t="s">
        <v>513</v>
      </c>
      <c r="AH96" s="469" t="s">
        <v>513</v>
      </c>
      <c r="AI96" s="469" t="s">
        <v>513</v>
      </c>
      <c r="AJ96" s="469" t="s">
        <v>513</v>
      </c>
      <c r="AK96" s="469" t="s">
        <v>513</v>
      </c>
      <c r="AL96" s="469" t="s">
        <v>513</v>
      </c>
      <c r="AM96" s="469" t="s">
        <v>513</v>
      </c>
      <c r="AN96" s="469">
        <v>2</v>
      </c>
      <c r="AO96" s="468" t="s">
        <v>513</v>
      </c>
      <c r="AP96" s="468" t="s">
        <v>513</v>
      </c>
      <c r="AQ96" s="469" t="s">
        <v>513</v>
      </c>
      <c r="AR96" s="469" t="s">
        <v>513</v>
      </c>
      <c r="AS96" s="469" t="s">
        <v>513</v>
      </c>
      <c r="AT96" s="469" t="s">
        <v>513</v>
      </c>
      <c r="AU96" s="469" t="s">
        <v>513</v>
      </c>
      <c r="AV96" s="469" t="s">
        <v>513</v>
      </c>
      <c r="AW96" s="469" t="s">
        <v>513</v>
      </c>
      <c r="AX96" s="469" t="s">
        <v>513</v>
      </c>
      <c r="AY96" s="469" t="s">
        <v>513</v>
      </c>
      <c r="AZ96" s="469" t="s">
        <v>513</v>
      </c>
      <c r="BA96" s="469" t="s">
        <v>513</v>
      </c>
      <c r="BB96" s="469">
        <v>3</v>
      </c>
      <c r="BC96" s="469">
        <v>4</v>
      </c>
      <c r="BD96" s="469" t="s">
        <v>513</v>
      </c>
      <c r="BE96" s="469">
        <v>3</v>
      </c>
      <c r="BF96" s="469" t="s">
        <v>513</v>
      </c>
      <c r="BG96" s="469" t="s">
        <v>513</v>
      </c>
      <c r="BH96" s="469" t="s">
        <v>513</v>
      </c>
      <c r="BI96" s="469" t="s">
        <v>513</v>
      </c>
      <c r="BJ96" s="469" t="s">
        <v>513</v>
      </c>
      <c r="BK96" s="469" t="s">
        <v>513</v>
      </c>
      <c r="BL96" s="468">
        <v>47</v>
      </c>
      <c r="BM96" s="468">
        <v>172</v>
      </c>
      <c r="BN96" s="469" t="s">
        <v>513</v>
      </c>
      <c r="BO96" s="469" t="s">
        <v>513</v>
      </c>
      <c r="BP96" s="469" t="s">
        <v>513</v>
      </c>
      <c r="BQ96" s="469" t="s">
        <v>513</v>
      </c>
      <c r="BR96" s="469">
        <v>1</v>
      </c>
      <c r="BS96" s="469" t="s">
        <v>513</v>
      </c>
      <c r="BT96" s="469">
        <v>1</v>
      </c>
      <c r="BU96" s="469">
        <v>10</v>
      </c>
      <c r="BV96" s="469">
        <v>21</v>
      </c>
      <c r="BW96" s="469">
        <v>3</v>
      </c>
      <c r="BX96" s="469">
        <v>11</v>
      </c>
      <c r="BY96" s="468" t="s">
        <v>513</v>
      </c>
      <c r="BZ96" s="468">
        <v>3</v>
      </c>
      <c r="CA96" s="468">
        <v>13</v>
      </c>
      <c r="CB96" s="469" t="s">
        <v>513</v>
      </c>
      <c r="CC96" s="469">
        <v>1</v>
      </c>
      <c r="CD96" s="469" t="s">
        <v>513</v>
      </c>
      <c r="CE96" s="469">
        <v>1</v>
      </c>
      <c r="CF96" s="469" t="s">
        <v>513</v>
      </c>
      <c r="CG96" s="469">
        <v>1</v>
      </c>
      <c r="CH96" s="468">
        <v>21</v>
      </c>
      <c r="CI96" s="468">
        <v>80</v>
      </c>
      <c r="CJ96" s="469">
        <v>5</v>
      </c>
      <c r="CK96" s="469">
        <v>15</v>
      </c>
      <c r="CL96" s="469">
        <v>1</v>
      </c>
      <c r="CM96" s="469">
        <v>7</v>
      </c>
      <c r="CN96" s="469">
        <v>18</v>
      </c>
      <c r="CO96" s="469" t="s">
        <v>513</v>
      </c>
      <c r="CP96" s="469">
        <v>3</v>
      </c>
      <c r="CQ96" s="469" t="s">
        <v>513</v>
      </c>
      <c r="CR96" s="469">
        <v>4</v>
      </c>
      <c r="CS96" s="469">
        <v>32</v>
      </c>
      <c r="CT96" s="469">
        <v>119</v>
      </c>
      <c r="CU96" s="469" t="s">
        <v>513</v>
      </c>
      <c r="CV96" s="469">
        <v>31</v>
      </c>
      <c r="CW96" s="469">
        <v>1</v>
      </c>
      <c r="CX96" s="469">
        <v>20</v>
      </c>
      <c r="CY96" s="469">
        <v>64</v>
      </c>
      <c r="CZ96" s="469">
        <v>12</v>
      </c>
      <c r="DA96" s="468">
        <v>2</v>
      </c>
      <c r="DB96" s="468">
        <v>6</v>
      </c>
      <c r="DC96" s="468">
        <v>9</v>
      </c>
      <c r="DD96" s="468">
        <v>133</v>
      </c>
      <c r="DE96" s="469">
        <v>3</v>
      </c>
      <c r="DF96" s="469">
        <v>6</v>
      </c>
      <c r="DG96" s="469">
        <v>16</v>
      </c>
      <c r="DH96" s="469">
        <v>101</v>
      </c>
      <c r="DI96" s="469">
        <v>13</v>
      </c>
      <c r="DJ96" s="469" t="s">
        <v>513</v>
      </c>
      <c r="DK96" s="469">
        <v>3</v>
      </c>
      <c r="DL96" s="469">
        <v>1</v>
      </c>
      <c r="DM96" s="469">
        <v>8</v>
      </c>
      <c r="DN96" s="469">
        <v>1</v>
      </c>
      <c r="DO96" s="469" t="s">
        <v>513</v>
      </c>
      <c r="DP96" s="469">
        <v>6</v>
      </c>
      <c r="DQ96" s="469">
        <v>18</v>
      </c>
      <c r="DR96" s="469" t="s">
        <v>513</v>
      </c>
      <c r="DS96" s="469">
        <v>1</v>
      </c>
      <c r="DT96" s="469">
        <v>2</v>
      </c>
      <c r="DU96" s="469">
        <v>1</v>
      </c>
      <c r="DV96" s="469" t="s">
        <v>513</v>
      </c>
      <c r="DW96" s="469" t="s">
        <v>513</v>
      </c>
      <c r="DX96" s="469">
        <v>2</v>
      </c>
      <c r="DY96" s="469" t="s">
        <v>513</v>
      </c>
      <c r="DZ96" s="469" t="s">
        <v>513</v>
      </c>
      <c r="EA96" s="469" t="s">
        <v>513</v>
      </c>
      <c r="EB96" s="469" t="s">
        <v>513</v>
      </c>
      <c r="EC96" s="468" t="s">
        <v>513</v>
      </c>
      <c r="ED96" s="72"/>
    </row>
    <row r="97" spans="1:134" ht="16.5" customHeight="1">
      <c r="A97" s="476" t="s">
        <v>1559</v>
      </c>
      <c r="B97" s="475">
        <v>219</v>
      </c>
      <c r="C97" s="471">
        <v>1201</v>
      </c>
      <c r="D97" s="472" t="s">
        <v>513</v>
      </c>
      <c r="E97" s="472" t="s">
        <v>513</v>
      </c>
      <c r="F97" s="472" t="s">
        <v>513</v>
      </c>
      <c r="G97" s="472" t="s">
        <v>513</v>
      </c>
      <c r="H97" s="472" t="s">
        <v>513</v>
      </c>
      <c r="I97" s="472" t="s">
        <v>513</v>
      </c>
      <c r="J97" s="472">
        <v>15</v>
      </c>
      <c r="K97" s="472">
        <v>67</v>
      </c>
      <c r="L97" s="472">
        <v>4</v>
      </c>
      <c r="M97" s="472">
        <v>10</v>
      </c>
      <c r="N97" s="472">
        <v>1</v>
      </c>
      <c r="O97" s="471">
        <v>4</v>
      </c>
      <c r="P97" s="471">
        <v>13</v>
      </c>
      <c r="Q97" s="472" t="s">
        <v>513</v>
      </c>
      <c r="R97" s="472" t="s">
        <v>513</v>
      </c>
      <c r="S97" s="472">
        <v>1</v>
      </c>
      <c r="T97" s="472" t="s">
        <v>513</v>
      </c>
      <c r="U97" s="472" t="s">
        <v>513</v>
      </c>
      <c r="V97" s="472" t="s">
        <v>513</v>
      </c>
      <c r="W97" s="472">
        <v>1</v>
      </c>
      <c r="X97" s="472" t="s">
        <v>513</v>
      </c>
      <c r="Y97" s="472" t="s">
        <v>513</v>
      </c>
      <c r="Z97" s="472">
        <v>1</v>
      </c>
      <c r="AA97" s="472">
        <v>1</v>
      </c>
      <c r="AB97" s="472" t="s">
        <v>513</v>
      </c>
      <c r="AC97" s="472" t="s">
        <v>513</v>
      </c>
      <c r="AD97" s="472" t="s">
        <v>513</v>
      </c>
      <c r="AE97" s="472" t="s">
        <v>513</v>
      </c>
      <c r="AF97" s="472" t="s">
        <v>513</v>
      </c>
      <c r="AG97" s="472" t="s">
        <v>513</v>
      </c>
      <c r="AH97" s="472" t="s">
        <v>513</v>
      </c>
      <c r="AI97" s="472" t="s">
        <v>513</v>
      </c>
      <c r="AJ97" s="472" t="s">
        <v>513</v>
      </c>
      <c r="AK97" s="472" t="s">
        <v>513</v>
      </c>
      <c r="AL97" s="472" t="s">
        <v>513</v>
      </c>
      <c r="AM97" s="472" t="s">
        <v>513</v>
      </c>
      <c r="AN97" s="472" t="s">
        <v>513</v>
      </c>
      <c r="AO97" s="471" t="s">
        <v>513</v>
      </c>
      <c r="AP97" s="471" t="s">
        <v>513</v>
      </c>
      <c r="AQ97" s="472" t="s">
        <v>513</v>
      </c>
      <c r="AR97" s="472" t="s">
        <v>513</v>
      </c>
      <c r="AS97" s="472" t="s">
        <v>513</v>
      </c>
      <c r="AT97" s="472" t="s">
        <v>513</v>
      </c>
      <c r="AU97" s="472">
        <v>6</v>
      </c>
      <c r="AV97" s="472">
        <v>16</v>
      </c>
      <c r="AW97" s="472" t="s">
        <v>513</v>
      </c>
      <c r="AX97" s="472" t="s">
        <v>513</v>
      </c>
      <c r="AY97" s="472">
        <v>5</v>
      </c>
      <c r="AZ97" s="472" t="s">
        <v>513</v>
      </c>
      <c r="BA97" s="472">
        <v>1</v>
      </c>
      <c r="BB97" s="472">
        <v>4</v>
      </c>
      <c r="BC97" s="472">
        <v>4</v>
      </c>
      <c r="BD97" s="472" t="s">
        <v>513</v>
      </c>
      <c r="BE97" s="472">
        <v>3</v>
      </c>
      <c r="BF97" s="472">
        <v>1</v>
      </c>
      <c r="BG97" s="472" t="s">
        <v>513</v>
      </c>
      <c r="BH97" s="472" t="s">
        <v>513</v>
      </c>
      <c r="BI97" s="472" t="s">
        <v>513</v>
      </c>
      <c r="BJ97" s="472" t="s">
        <v>513</v>
      </c>
      <c r="BK97" s="472" t="s">
        <v>513</v>
      </c>
      <c r="BL97" s="471">
        <v>39</v>
      </c>
      <c r="BM97" s="471">
        <v>235</v>
      </c>
      <c r="BN97" s="472" t="s">
        <v>513</v>
      </c>
      <c r="BO97" s="472">
        <v>1</v>
      </c>
      <c r="BP97" s="472">
        <v>3</v>
      </c>
      <c r="BQ97" s="472">
        <v>1</v>
      </c>
      <c r="BR97" s="472" t="s">
        <v>513</v>
      </c>
      <c r="BS97" s="472">
        <v>1</v>
      </c>
      <c r="BT97" s="472" t="s">
        <v>513</v>
      </c>
      <c r="BU97" s="472">
        <v>5</v>
      </c>
      <c r="BV97" s="472">
        <v>13</v>
      </c>
      <c r="BW97" s="472">
        <v>3</v>
      </c>
      <c r="BX97" s="472">
        <v>12</v>
      </c>
      <c r="BY97" s="471" t="s">
        <v>513</v>
      </c>
      <c r="BZ97" s="471">
        <v>2</v>
      </c>
      <c r="CA97" s="471">
        <v>49</v>
      </c>
      <c r="CB97" s="472">
        <v>1</v>
      </c>
      <c r="CC97" s="472" t="s">
        <v>513</v>
      </c>
      <c r="CD97" s="472" t="s">
        <v>513</v>
      </c>
      <c r="CE97" s="472">
        <v>1</v>
      </c>
      <c r="CF97" s="472" t="s">
        <v>513</v>
      </c>
      <c r="CG97" s="472" t="s">
        <v>513</v>
      </c>
      <c r="CH97" s="471">
        <v>36</v>
      </c>
      <c r="CI97" s="471">
        <v>105</v>
      </c>
      <c r="CJ97" s="472">
        <v>5</v>
      </c>
      <c r="CK97" s="472">
        <v>31</v>
      </c>
      <c r="CL97" s="472" t="s">
        <v>513</v>
      </c>
      <c r="CM97" s="472">
        <v>18</v>
      </c>
      <c r="CN97" s="472">
        <v>131</v>
      </c>
      <c r="CO97" s="472">
        <v>1</v>
      </c>
      <c r="CP97" s="472">
        <v>8</v>
      </c>
      <c r="CQ97" s="472" t="s">
        <v>513</v>
      </c>
      <c r="CR97" s="472">
        <v>9</v>
      </c>
      <c r="CS97" s="472">
        <v>23</v>
      </c>
      <c r="CT97" s="472">
        <v>53</v>
      </c>
      <c r="CU97" s="472">
        <v>1</v>
      </c>
      <c r="CV97" s="472">
        <v>20</v>
      </c>
      <c r="CW97" s="472">
        <v>2</v>
      </c>
      <c r="CX97" s="472">
        <v>32</v>
      </c>
      <c r="CY97" s="472">
        <v>111</v>
      </c>
      <c r="CZ97" s="472">
        <v>25</v>
      </c>
      <c r="DA97" s="471">
        <v>5</v>
      </c>
      <c r="DB97" s="471">
        <v>2</v>
      </c>
      <c r="DC97" s="471">
        <v>8</v>
      </c>
      <c r="DD97" s="471">
        <v>118</v>
      </c>
      <c r="DE97" s="472">
        <v>2</v>
      </c>
      <c r="DF97" s="472">
        <v>6</v>
      </c>
      <c r="DG97" s="472">
        <v>23</v>
      </c>
      <c r="DH97" s="472">
        <v>214</v>
      </c>
      <c r="DI97" s="472">
        <v>17</v>
      </c>
      <c r="DJ97" s="472" t="s">
        <v>513</v>
      </c>
      <c r="DK97" s="472">
        <v>6</v>
      </c>
      <c r="DL97" s="472">
        <v>1</v>
      </c>
      <c r="DM97" s="472">
        <v>8</v>
      </c>
      <c r="DN97" s="472">
        <v>1</v>
      </c>
      <c r="DO97" s="472" t="s">
        <v>513</v>
      </c>
      <c r="DP97" s="472">
        <v>7</v>
      </c>
      <c r="DQ97" s="472">
        <v>76</v>
      </c>
      <c r="DR97" s="472">
        <v>2</v>
      </c>
      <c r="DS97" s="472" t="s">
        <v>513</v>
      </c>
      <c r="DT97" s="472" t="s">
        <v>513</v>
      </c>
      <c r="DU97" s="472" t="s">
        <v>513</v>
      </c>
      <c r="DV97" s="472">
        <v>2</v>
      </c>
      <c r="DW97" s="472" t="s">
        <v>513</v>
      </c>
      <c r="DX97" s="472">
        <v>3</v>
      </c>
      <c r="DY97" s="472" t="s">
        <v>513</v>
      </c>
      <c r="DZ97" s="472">
        <v>1</v>
      </c>
      <c r="EA97" s="472">
        <v>1</v>
      </c>
      <c r="EB97" s="472" t="s">
        <v>513</v>
      </c>
      <c r="EC97" s="471">
        <v>1</v>
      </c>
      <c r="ED97" s="72"/>
    </row>
    <row r="98" spans="1:134" ht="16.5" customHeight="1">
      <c r="A98" s="470" t="s">
        <v>1558</v>
      </c>
      <c r="B98" s="154">
        <v>69</v>
      </c>
      <c r="C98" s="468">
        <v>440</v>
      </c>
      <c r="D98" s="469" t="s">
        <v>513</v>
      </c>
      <c r="E98" s="469" t="s">
        <v>513</v>
      </c>
      <c r="F98" s="469" t="s">
        <v>513</v>
      </c>
      <c r="G98" s="469" t="s">
        <v>513</v>
      </c>
      <c r="H98" s="469" t="s">
        <v>513</v>
      </c>
      <c r="I98" s="469" t="s">
        <v>513</v>
      </c>
      <c r="J98" s="469">
        <v>5</v>
      </c>
      <c r="K98" s="469">
        <v>41</v>
      </c>
      <c r="L98" s="469">
        <v>1</v>
      </c>
      <c r="M98" s="469">
        <v>3</v>
      </c>
      <c r="N98" s="469">
        <v>1</v>
      </c>
      <c r="O98" s="468">
        <v>2</v>
      </c>
      <c r="P98" s="468">
        <v>7</v>
      </c>
      <c r="Q98" s="469" t="s">
        <v>513</v>
      </c>
      <c r="R98" s="469" t="s">
        <v>513</v>
      </c>
      <c r="S98" s="469">
        <v>1</v>
      </c>
      <c r="T98" s="469" t="s">
        <v>513</v>
      </c>
      <c r="U98" s="469" t="s">
        <v>513</v>
      </c>
      <c r="V98" s="469" t="s">
        <v>513</v>
      </c>
      <c r="W98" s="469">
        <v>1</v>
      </c>
      <c r="X98" s="469" t="s">
        <v>513</v>
      </c>
      <c r="Y98" s="469" t="s">
        <v>513</v>
      </c>
      <c r="Z98" s="469" t="s">
        <v>513</v>
      </c>
      <c r="AA98" s="469" t="s">
        <v>513</v>
      </c>
      <c r="AB98" s="469" t="s">
        <v>513</v>
      </c>
      <c r="AC98" s="469" t="s">
        <v>513</v>
      </c>
      <c r="AD98" s="469" t="s">
        <v>513</v>
      </c>
      <c r="AE98" s="469" t="s">
        <v>513</v>
      </c>
      <c r="AF98" s="469" t="s">
        <v>513</v>
      </c>
      <c r="AG98" s="469" t="s">
        <v>513</v>
      </c>
      <c r="AH98" s="469" t="s">
        <v>513</v>
      </c>
      <c r="AI98" s="469" t="s">
        <v>513</v>
      </c>
      <c r="AJ98" s="469" t="s">
        <v>513</v>
      </c>
      <c r="AK98" s="469" t="s">
        <v>513</v>
      </c>
      <c r="AL98" s="469" t="s">
        <v>513</v>
      </c>
      <c r="AM98" s="469" t="s">
        <v>513</v>
      </c>
      <c r="AN98" s="469" t="s">
        <v>513</v>
      </c>
      <c r="AO98" s="468" t="s">
        <v>513</v>
      </c>
      <c r="AP98" s="468" t="s">
        <v>513</v>
      </c>
      <c r="AQ98" s="469" t="s">
        <v>513</v>
      </c>
      <c r="AR98" s="469" t="s">
        <v>513</v>
      </c>
      <c r="AS98" s="469" t="s">
        <v>513</v>
      </c>
      <c r="AT98" s="469" t="s">
        <v>513</v>
      </c>
      <c r="AU98" s="469">
        <v>3</v>
      </c>
      <c r="AV98" s="469">
        <v>10</v>
      </c>
      <c r="AW98" s="469" t="s">
        <v>513</v>
      </c>
      <c r="AX98" s="469" t="s">
        <v>513</v>
      </c>
      <c r="AY98" s="469">
        <v>2</v>
      </c>
      <c r="AZ98" s="469" t="s">
        <v>513</v>
      </c>
      <c r="BA98" s="469">
        <v>1</v>
      </c>
      <c r="BB98" s="469" t="s">
        <v>513</v>
      </c>
      <c r="BC98" s="469" t="s">
        <v>513</v>
      </c>
      <c r="BD98" s="469" t="s">
        <v>513</v>
      </c>
      <c r="BE98" s="469" t="s">
        <v>513</v>
      </c>
      <c r="BF98" s="469" t="s">
        <v>513</v>
      </c>
      <c r="BG98" s="469" t="s">
        <v>513</v>
      </c>
      <c r="BH98" s="469" t="s">
        <v>513</v>
      </c>
      <c r="BI98" s="469" t="s">
        <v>513</v>
      </c>
      <c r="BJ98" s="469" t="s">
        <v>513</v>
      </c>
      <c r="BK98" s="469" t="s">
        <v>513</v>
      </c>
      <c r="BL98" s="468">
        <v>10</v>
      </c>
      <c r="BM98" s="468">
        <v>50</v>
      </c>
      <c r="BN98" s="469" t="s">
        <v>513</v>
      </c>
      <c r="BO98" s="469" t="s">
        <v>513</v>
      </c>
      <c r="BP98" s="469">
        <v>1</v>
      </c>
      <c r="BQ98" s="469">
        <v>1</v>
      </c>
      <c r="BR98" s="469" t="s">
        <v>513</v>
      </c>
      <c r="BS98" s="469" t="s">
        <v>513</v>
      </c>
      <c r="BT98" s="469" t="s">
        <v>513</v>
      </c>
      <c r="BU98" s="469">
        <v>3</v>
      </c>
      <c r="BV98" s="469">
        <v>4</v>
      </c>
      <c r="BW98" s="469" t="s">
        <v>513</v>
      </c>
      <c r="BX98" s="469">
        <v>1</v>
      </c>
      <c r="BY98" s="468" t="s">
        <v>513</v>
      </c>
      <c r="BZ98" s="468" t="s">
        <v>513</v>
      </c>
      <c r="CA98" s="468" t="s">
        <v>513</v>
      </c>
      <c r="CB98" s="469" t="s">
        <v>513</v>
      </c>
      <c r="CC98" s="469" t="s">
        <v>513</v>
      </c>
      <c r="CD98" s="469" t="s">
        <v>513</v>
      </c>
      <c r="CE98" s="469" t="s">
        <v>513</v>
      </c>
      <c r="CF98" s="469" t="s">
        <v>513</v>
      </c>
      <c r="CG98" s="469" t="s">
        <v>513</v>
      </c>
      <c r="CH98" s="468">
        <v>8</v>
      </c>
      <c r="CI98" s="468">
        <v>37</v>
      </c>
      <c r="CJ98" s="469">
        <v>1</v>
      </c>
      <c r="CK98" s="469">
        <v>7</v>
      </c>
      <c r="CL98" s="469" t="s">
        <v>513</v>
      </c>
      <c r="CM98" s="469">
        <v>4</v>
      </c>
      <c r="CN98" s="469">
        <v>82</v>
      </c>
      <c r="CO98" s="469" t="s">
        <v>513</v>
      </c>
      <c r="CP98" s="469">
        <v>1</v>
      </c>
      <c r="CQ98" s="469" t="s">
        <v>513</v>
      </c>
      <c r="CR98" s="469">
        <v>3</v>
      </c>
      <c r="CS98" s="469">
        <v>6</v>
      </c>
      <c r="CT98" s="469">
        <v>19</v>
      </c>
      <c r="CU98" s="469">
        <v>1</v>
      </c>
      <c r="CV98" s="469">
        <v>5</v>
      </c>
      <c r="CW98" s="469" t="s">
        <v>513</v>
      </c>
      <c r="CX98" s="469">
        <v>14</v>
      </c>
      <c r="CY98" s="469">
        <v>62</v>
      </c>
      <c r="CZ98" s="469">
        <v>9</v>
      </c>
      <c r="DA98" s="468">
        <v>3</v>
      </c>
      <c r="DB98" s="468">
        <v>2</v>
      </c>
      <c r="DC98" s="468">
        <v>4</v>
      </c>
      <c r="DD98" s="468">
        <v>24</v>
      </c>
      <c r="DE98" s="469">
        <v>1</v>
      </c>
      <c r="DF98" s="469">
        <v>3</v>
      </c>
      <c r="DG98" s="469">
        <v>10</v>
      </c>
      <c r="DH98" s="469">
        <v>76</v>
      </c>
      <c r="DI98" s="469">
        <v>7</v>
      </c>
      <c r="DJ98" s="469" t="s">
        <v>513</v>
      </c>
      <c r="DK98" s="469">
        <v>3</v>
      </c>
      <c r="DL98" s="469" t="s">
        <v>513</v>
      </c>
      <c r="DM98" s="469" t="s">
        <v>513</v>
      </c>
      <c r="DN98" s="469" t="s">
        <v>513</v>
      </c>
      <c r="DO98" s="469" t="s">
        <v>513</v>
      </c>
      <c r="DP98" s="469">
        <v>2</v>
      </c>
      <c r="DQ98" s="469">
        <v>31</v>
      </c>
      <c r="DR98" s="469" t="s">
        <v>513</v>
      </c>
      <c r="DS98" s="469" t="s">
        <v>513</v>
      </c>
      <c r="DT98" s="469" t="s">
        <v>513</v>
      </c>
      <c r="DU98" s="469" t="s">
        <v>513</v>
      </c>
      <c r="DV98" s="469">
        <v>1</v>
      </c>
      <c r="DW98" s="469" t="s">
        <v>513</v>
      </c>
      <c r="DX98" s="469">
        <v>1</v>
      </c>
      <c r="DY98" s="469" t="s">
        <v>513</v>
      </c>
      <c r="DZ98" s="469">
        <v>1</v>
      </c>
      <c r="EA98" s="469">
        <v>1</v>
      </c>
      <c r="EB98" s="469" t="s">
        <v>513</v>
      </c>
      <c r="EC98" s="468">
        <v>1</v>
      </c>
      <c r="ED98" s="72"/>
    </row>
    <row r="99" spans="1:134" ht="16.5" customHeight="1">
      <c r="A99" s="470" t="s">
        <v>1557</v>
      </c>
      <c r="B99" s="154">
        <v>84</v>
      </c>
      <c r="C99" s="468">
        <v>368</v>
      </c>
      <c r="D99" s="469" t="s">
        <v>513</v>
      </c>
      <c r="E99" s="469" t="s">
        <v>513</v>
      </c>
      <c r="F99" s="469" t="s">
        <v>513</v>
      </c>
      <c r="G99" s="469" t="s">
        <v>513</v>
      </c>
      <c r="H99" s="469" t="s">
        <v>513</v>
      </c>
      <c r="I99" s="469" t="s">
        <v>513</v>
      </c>
      <c r="J99" s="469">
        <v>5</v>
      </c>
      <c r="K99" s="469">
        <v>11</v>
      </c>
      <c r="L99" s="469">
        <v>1</v>
      </c>
      <c r="M99" s="469">
        <v>4</v>
      </c>
      <c r="N99" s="469" t="s">
        <v>513</v>
      </c>
      <c r="O99" s="468">
        <v>2</v>
      </c>
      <c r="P99" s="468">
        <v>6</v>
      </c>
      <c r="Q99" s="469" t="s">
        <v>513</v>
      </c>
      <c r="R99" s="469" t="s">
        <v>513</v>
      </c>
      <c r="S99" s="469" t="s">
        <v>513</v>
      </c>
      <c r="T99" s="469" t="s">
        <v>513</v>
      </c>
      <c r="U99" s="469" t="s">
        <v>513</v>
      </c>
      <c r="V99" s="469" t="s">
        <v>513</v>
      </c>
      <c r="W99" s="469" t="s">
        <v>513</v>
      </c>
      <c r="X99" s="469" t="s">
        <v>513</v>
      </c>
      <c r="Y99" s="469" t="s">
        <v>513</v>
      </c>
      <c r="Z99" s="469">
        <v>1</v>
      </c>
      <c r="AA99" s="469">
        <v>1</v>
      </c>
      <c r="AB99" s="469" t="s">
        <v>513</v>
      </c>
      <c r="AC99" s="469" t="s">
        <v>513</v>
      </c>
      <c r="AD99" s="469" t="s">
        <v>513</v>
      </c>
      <c r="AE99" s="469" t="s">
        <v>513</v>
      </c>
      <c r="AF99" s="469" t="s">
        <v>513</v>
      </c>
      <c r="AG99" s="469" t="s">
        <v>513</v>
      </c>
      <c r="AH99" s="469" t="s">
        <v>513</v>
      </c>
      <c r="AI99" s="469" t="s">
        <v>513</v>
      </c>
      <c r="AJ99" s="469" t="s">
        <v>513</v>
      </c>
      <c r="AK99" s="469" t="s">
        <v>513</v>
      </c>
      <c r="AL99" s="469" t="s">
        <v>513</v>
      </c>
      <c r="AM99" s="469" t="s">
        <v>513</v>
      </c>
      <c r="AN99" s="469" t="s">
        <v>513</v>
      </c>
      <c r="AO99" s="468" t="s">
        <v>513</v>
      </c>
      <c r="AP99" s="468" t="s">
        <v>513</v>
      </c>
      <c r="AQ99" s="469" t="s">
        <v>513</v>
      </c>
      <c r="AR99" s="469" t="s">
        <v>513</v>
      </c>
      <c r="AS99" s="469" t="s">
        <v>513</v>
      </c>
      <c r="AT99" s="469" t="s">
        <v>513</v>
      </c>
      <c r="AU99" s="469" t="s">
        <v>513</v>
      </c>
      <c r="AV99" s="469" t="s">
        <v>513</v>
      </c>
      <c r="AW99" s="469" t="s">
        <v>513</v>
      </c>
      <c r="AX99" s="469" t="s">
        <v>513</v>
      </c>
      <c r="AY99" s="469" t="s">
        <v>513</v>
      </c>
      <c r="AZ99" s="469" t="s">
        <v>513</v>
      </c>
      <c r="BA99" s="469" t="s">
        <v>513</v>
      </c>
      <c r="BB99" s="469">
        <v>1</v>
      </c>
      <c r="BC99" s="469">
        <v>1</v>
      </c>
      <c r="BD99" s="469" t="s">
        <v>513</v>
      </c>
      <c r="BE99" s="469">
        <v>1</v>
      </c>
      <c r="BF99" s="469" t="s">
        <v>513</v>
      </c>
      <c r="BG99" s="469" t="s">
        <v>513</v>
      </c>
      <c r="BH99" s="469" t="s">
        <v>513</v>
      </c>
      <c r="BI99" s="469" t="s">
        <v>513</v>
      </c>
      <c r="BJ99" s="469" t="s">
        <v>513</v>
      </c>
      <c r="BK99" s="469" t="s">
        <v>513</v>
      </c>
      <c r="BL99" s="468">
        <v>15</v>
      </c>
      <c r="BM99" s="468">
        <v>67</v>
      </c>
      <c r="BN99" s="469" t="s">
        <v>513</v>
      </c>
      <c r="BO99" s="469">
        <v>1</v>
      </c>
      <c r="BP99" s="469">
        <v>1</v>
      </c>
      <c r="BQ99" s="469" t="s">
        <v>513</v>
      </c>
      <c r="BR99" s="469" t="s">
        <v>513</v>
      </c>
      <c r="BS99" s="469">
        <v>1</v>
      </c>
      <c r="BT99" s="469" t="s">
        <v>513</v>
      </c>
      <c r="BU99" s="469" t="s">
        <v>513</v>
      </c>
      <c r="BV99" s="469">
        <v>4</v>
      </c>
      <c r="BW99" s="469">
        <v>2</v>
      </c>
      <c r="BX99" s="469">
        <v>6</v>
      </c>
      <c r="BY99" s="468" t="s">
        <v>513</v>
      </c>
      <c r="BZ99" s="468">
        <v>2</v>
      </c>
      <c r="CA99" s="468">
        <v>49</v>
      </c>
      <c r="CB99" s="469">
        <v>1</v>
      </c>
      <c r="CC99" s="469" t="s">
        <v>513</v>
      </c>
      <c r="CD99" s="469" t="s">
        <v>513</v>
      </c>
      <c r="CE99" s="469">
        <v>1</v>
      </c>
      <c r="CF99" s="469" t="s">
        <v>513</v>
      </c>
      <c r="CG99" s="469" t="s">
        <v>513</v>
      </c>
      <c r="CH99" s="468">
        <v>18</v>
      </c>
      <c r="CI99" s="468">
        <v>39</v>
      </c>
      <c r="CJ99" s="469">
        <v>3</v>
      </c>
      <c r="CK99" s="469">
        <v>15</v>
      </c>
      <c r="CL99" s="469" t="s">
        <v>513</v>
      </c>
      <c r="CM99" s="469">
        <v>7</v>
      </c>
      <c r="CN99" s="469">
        <v>37</v>
      </c>
      <c r="CO99" s="469">
        <v>1</v>
      </c>
      <c r="CP99" s="469">
        <v>5</v>
      </c>
      <c r="CQ99" s="469" t="s">
        <v>513</v>
      </c>
      <c r="CR99" s="469">
        <v>1</v>
      </c>
      <c r="CS99" s="469">
        <v>10</v>
      </c>
      <c r="CT99" s="469">
        <v>19</v>
      </c>
      <c r="CU99" s="469" t="s">
        <v>513</v>
      </c>
      <c r="CV99" s="469">
        <v>9</v>
      </c>
      <c r="CW99" s="469">
        <v>1</v>
      </c>
      <c r="CX99" s="469">
        <v>11</v>
      </c>
      <c r="CY99" s="469">
        <v>34</v>
      </c>
      <c r="CZ99" s="469">
        <v>9</v>
      </c>
      <c r="DA99" s="468">
        <v>2</v>
      </c>
      <c r="DB99" s="468" t="s">
        <v>513</v>
      </c>
      <c r="DC99" s="468">
        <v>1</v>
      </c>
      <c r="DD99" s="468">
        <v>2</v>
      </c>
      <c r="DE99" s="469" t="s">
        <v>513</v>
      </c>
      <c r="DF99" s="469">
        <v>1</v>
      </c>
      <c r="DG99" s="469">
        <v>7</v>
      </c>
      <c r="DH99" s="469">
        <v>66</v>
      </c>
      <c r="DI99" s="469">
        <v>7</v>
      </c>
      <c r="DJ99" s="469" t="s">
        <v>513</v>
      </c>
      <c r="DK99" s="469" t="s">
        <v>513</v>
      </c>
      <c r="DL99" s="469">
        <v>1</v>
      </c>
      <c r="DM99" s="469">
        <v>8</v>
      </c>
      <c r="DN99" s="469">
        <v>1</v>
      </c>
      <c r="DO99" s="469" t="s">
        <v>513</v>
      </c>
      <c r="DP99" s="469">
        <v>4</v>
      </c>
      <c r="DQ99" s="469">
        <v>29</v>
      </c>
      <c r="DR99" s="469">
        <v>2</v>
      </c>
      <c r="DS99" s="469" t="s">
        <v>513</v>
      </c>
      <c r="DT99" s="469" t="s">
        <v>513</v>
      </c>
      <c r="DU99" s="469" t="s">
        <v>513</v>
      </c>
      <c r="DV99" s="469" t="s">
        <v>513</v>
      </c>
      <c r="DW99" s="469" t="s">
        <v>513</v>
      </c>
      <c r="DX99" s="469">
        <v>2</v>
      </c>
      <c r="DY99" s="469" t="s">
        <v>513</v>
      </c>
      <c r="DZ99" s="469" t="s">
        <v>513</v>
      </c>
      <c r="EA99" s="469" t="s">
        <v>513</v>
      </c>
      <c r="EB99" s="469" t="s">
        <v>513</v>
      </c>
      <c r="EC99" s="468" t="s">
        <v>513</v>
      </c>
      <c r="ED99" s="72"/>
    </row>
    <row r="100" spans="1:134" ht="16.5" customHeight="1">
      <c r="A100" s="470" t="s">
        <v>1556</v>
      </c>
      <c r="B100" s="154">
        <v>66</v>
      </c>
      <c r="C100" s="468">
        <v>393</v>
      </c>
      <c r="D100" s="469" t="s">
        <v>513</v>
      </c>
      <c r="E100" s="469" t="s">
        <v>513</v>
      </c>
      <c r="F100" s="469" t="s">
        <v>513</v>
      </c>
      <c r="G100" s="469" t="s">
        <v>513</v>
      </c>
      <c r="H100" s="469" t="s">
        <v>513</v>
      </c>
      <c r="I100" s="469" t="s">
        <v>513</v>
      </c>
      <c r="J100" s="469">
        <v>5</v>
      </c>
      <c r="K100" s="469">
        <v>15</v>
      </c>
      <c r="L100" s="469">
        <v>2</v>
      </c>
      <c r="M100" s="469">
        <v>3</v>
      </c>
      <c r="N100" s="469" t="s">
        <v>513</v>
      </c>
      <c r="O100" s="468" t="s">
        <v>513</v>
      </c>
      <c r="P100" s="468" t="s">
        <v>513</v>
      </c>
      <c r="Q100" s="469" t="s">
        <v>513</v>
      </c>
      <c r="R100" s="469" t="s">
        <v>513</v>
      </c>
      <c r="S100" s="469" t="s">
        <v>513</v>
      </c>
      <c r="T100" s="469" t="s">
        <v>513</v>
      </c>
      <c r="U100" s="469" t="s">
        <v>513</v>
      </c>
      <c r="V100" s="469" t="s">
        <v>513</v>
      </c>
      <c r="W100" s="469" t="s">
        <v>513</v>
      </c>
      <c r="X100" s="469" t="s">
        <v>513</v>
      </c>
      <c r="Y100" s="469" t="s">
        <v>513</v>
      </c>
      <c r="Z100" s="469" t="s">
        <v>513</v>
      </c>
      <c r="AA100" s="469" t="s">
        <v>513</v>
      </c>
      <c r="AB100" s="469" t="s">
        <v>513</v>
      </c>
      <c r="AC100" s="469" t="s">
        <v>513</v>
      </c>
      <c r="AD100" s="469" t="s">
        <v>513</v>
      </c>
      <c r="AE100" s="469" t="s">
        <v>513</v>
      </c>
      <c r="AF100" s="469" t="s">
        <v>513</v>
      </c>
      <c r="AG100" s="469" t="s">
        <v>513</v>
      </c>
      <c r="AH100" s="469" t="s">
        <v>513</v>
      </c>
      <c r="AI100" s="469" t="s">
        <v>513</v>
      </c>
      <c r="AJ100" s="469" t="s">
        <v>513</v>
      </c>
      <c r="AK100" s="469" t="s">
        <v>513</v>
      </c>
      <c r="AL100" s="469" t="s">
        <v>513</v>
      </c>
      <c r="AM100" s="469" t="s">
        <v>513</v>
      </c>
      <c r="AN100" s="469" t="s">
        <v>513</v>
      </c>
      <c r="AO100" s="468" t="s">
        <v>513</v>
      </c>
      <c r="AP100" s="468" t="s">
        <v>513</v>
      </c>
      <c r="AQ100" s="469" t="s">
        <v>513</v>
      </c>
      <c r="AR100" s="469" t="s">
        <v>513</v>
      </c>
      <c r="AS100" s="469" t="s">
        <v>513</v>
      </c>
      <c r="AT100" s="469" t="s">
        <v>513</v>
      </c>
      <c r="AU100" s="469">
        <v>3</v>
      </c>
      <c r="AV100" s="469">
        <v>6</v>
      </c>
      <c r="AW100" s="469" t="s">
        <v>513</v>
      </c>
      <c r="AX100" s="469" t="s">
        <v>513</v>
      </c>
      <c r="AY100" s="469">
        <v>3</v>
      </c>
      <c r="AZ100" s="469" t="s">
        <v>513</v>
      </c>
      <c r="BA100" s="469" t="s">
        <v>513</v>
      </c>
      <c r="BB100" s="469">
        <v>3</v>
      </c>
      <c r="BC100" s="469">
        <v>3</v>
      </c>
      <c r="BD100" s="469" t="s">
        <v>513</v>
      </c>
      <c r="BE100" s="469">
        <v>2</v>
      </c>
      <c r="BF100" s="469">
        <v>1</v>
      </c>
      <c r="BG100" s="469" t="s">
        <v>513</v>
      </c>
      <c r="BH100" s="469" t="s">
        <v>513</v>
      </c>
      <c r="BI100" s="469" t="s">
        <v>513</v>
      </c>
      <c r="BJ100" s="469" t="s">
        <v>513</v>
      </c>
      <c r="BK100" s="469" t="s">
        <v>513</v>
      </c>
      <c r="BL100" s="468">
        <v>14</v>
      </c>
      <c r="BM100" s="468">
        <v>118</v>
      </c>
      <c r="BN100" s="469" t="s">
        <v>513</v>
      </c>
      <c r="BO100" s="469" t="s">
        <v>513</v>
      </c>
      <c r="BP100" s="469">
        <v>1</v>
      </c>
      <c r="BQ100" s="469" t="s">
        <v>513</v>
      </c>
      <c r="BR100" s="469" t="s">
        <v>513</v>
      </c>
      <c r="BS100" s="469" t="s">
        <v>513</v>
      </c>
      <c r="BT100" s="469" t="s">
        <v>513</v>
      </c>
      <c r="BU100" s="469">
        <v>2</v>
      </c>
      <c r="BV100" s="469">
        <v>5</v>
      </c>
      <c r="BW100" s="469">
        <v>1</v>
      </c>
      <c r="BX100" s="469">
        <v>5</v>
      </c>
      <c r="BY100" s="468" t="s">
        <v>513</v>
      </c>
      <c r="BZ100" s="468" t="s">
        <v>513</v>
      </c>
      <c r="CA100" s="468" t="s">
        <v>513</v>
      </c>
      <c r="CB100" s="469" t="s">
        <v>513</v>
      </c>
      <c r="CC100" s="469" t="s">
        <v>513</v>
      </c>
      <c r="CD100" s="469" t="s">
        <v>513</v>
      </c>
      <c r="CE100" s="469" t="s">
        <v>513</v>
      </c>
      <c r="CF100" s="469" t="s">
        <v>513</v>
      </c>
      <c r="CG100" s="469" t="s">
        <v>513</v>
      </c>
      <c r="CH100" s="468">
        <v>10</v>
      </c>
      <c r="CI100" s="468">
        <v>29</v>
      </c>
      <c r="CJ100" s="469">
        <v>1</v>
      </c>
      <c r="CK100" s="469">
        <v>9</v>
      </c>
      <c r="CL100" s="469" t="s">
        <v>513</v>
      </c>
      <c r="CM100" s="469">
        <v>7</v>
      </c>
      <c r="CN100" s="469">
        <v>12</v>
      </c>
      <c r="CO100" s="469" t="s">
        <v>513</v>
      </c>
      <c r="CP100" s="469">
        <v>2</v>
      </c>
      <c r="CQ100" s="469" t="s">
        <v>513</v>
      </c>
      <c r="CR100" s="469">
        <v>5</v>
      </c>
      <c r="CS100" s="469">
        <v>7</v>
      </c>
      <c r="CT100" s="469">
        <v>15</v>
      </c>
      <c r="CU100" s="469" t="s">
        <v>513</v>
      </c>
      <c r="CV100" s="469">
        <v>6</v>
      </c>
      <c r="CW100" s="469">
        <v>1</v>
      </c>
      <c r="CX100" s="469">
        <v>7</v>
      </c>
      <c r="CY100" s="469">
        <v>15</v>
      </c>
      <c r="CZ100" s="469">
        <v>7</v>
      </c>
      <c r="DA100" s="468" t="s">
        <v>513</v>
      </c>
      <c r="DB100" s="468" t="s">
        <v>513</v>
      </c>
      <c r="DC100" s="468">
        <v>3</v>
      </c>
      <c r="DD100" s="468">
        <v>92</v>
      </c>
      <c r="DE100" s="469">
        <v>1</v>
      </c>
      <c r="DF100" s="469">
        <v>2</v>
      </c>
      <c r="DG100" s="469">
        <v>6</v>
      </c>
      <c r="DH100" s="469">
        <v>72</v>
      </c>
      <c r="DI100" s="469">
        <v>3</v>
      </c>
      <c r="DJ100" s="469" t="s">
        <v>513</v>
      </c>
      <c r="DK100" s="469">
        <v>3</v>
      </c>
      <c r="DL100" s="469" t="s">
        <v>513</v>
      </c>
      <c r="DM100" s="469" t="s">
        <v>513</v>
      </c>
      <c r="DN100" s="469" t="s">
        <v>513</v>
      </c>
      <c r="DO100" s="469" t="s">
        <v>513</v>
      </c>
      <c r="DP100" s="469">
        <v>1</v>
      </c>
      <c r="DQ100" s="469">
        <v>16</v>
      </c>
      <c r="DR100" s="469" t="s">
        <v>513</v>
      </c>
      <c r="DS100" s="469" t="s">
        <v>513</v>
      </c>
      <c r="DT100" s="469" t="s">
        <v>513</v>
      </c>
      <c r="DU100" s="469" t="s">
        <v>513</v>
      </c>
      <c r="DV100" s="469">
        <v>1</v>
      </c>
      <c r="DW100" s="469" t="s">
        <v>513</v>
      </c>
      <c r="DX100" s="469" t="s">
        <v>513</v>
      </c>
      <c r="DY100" s="469" t="s">
        <v>513</v>
      </c>
      <c r="DZ100" s="469" t="s">
        <v>513</v>
      </c>
      <c r="EA100" s="469" t="s">
        <v>513</v>
      </c>
      <c r="EB100" s="469" t="s">
        <v>513</v>
      </c>
      <c r="EC100" s="468" t="s">
        <v>513</v>
      </c>
      <c r="ED100" s="72"/>
    </row>
    <row r="101" spans="1:134" ht="16.5" customHeight="1">
      <c r="A101" s="476" t="s">
        <v>1555</v>
      </c>
      <c r="B101" s="475">
        <v>621</v>
      </c>
      <c r="C101" s="471">
        <v>3632</v>
      </c>
      <c r="D101" s="472" t="s">
        <v>513</v>
      </c>
      <c r="E101" s="472" t="s">
        <v>513</v>
      </c>
      <c r="F101" s="472" t="s">
        <v>513</v>
      </c>
      <c r="G101" s="472" t="s">
        <v>513</v>
      </c>
      <c r="H101" s="472" t="s">
        <v>513</v>
      </c>
      <c r="I101" s="472" t="s">
        <v>513</v>
      </c>
      <c r="J101" s="472">
        <v>52</v>
      </c>
      <c r="K101" s="472">
        <v>286</v>
      </c>
      <c r="L101" s="472">
        <v>17</v>
      </c>
      <c r="M101" s="472">
        <v>16</v>
      </c>
      <c r="N101" s="472">
        <v>19</v>
      </c>
      <c r="O101" s="471">
        <v>25</v>
      </c>
      <c r="P101" s="471">
        <v>176</v>
      </c>
      <c r="Q101" s="472">
        <v>1</v>
      </c>
      <c r="R101" s="472" t="s">
        <v>513</v>
      </c>
      <c r="S101" s="472">
        <v>4</v>
      </c>
      <c r="T101" s="472" t="s">
        <v>513</v>
      </c>
      <c r="U101" s="472" t="s">
        <v>513</v>
      </c>
      <c r="V101" s="472">
        <v>2</v>
      </c>
      <c r="W101" s="472">
        <v>3</v>
      </c>
      <c r="X101" s="472">
        <v>1</v>
      </c>
      <c r="Y101" s="472" t="s">
        <v>513</v>
      </c>
      <c r="Z101" s="472" t="s">
        <v>513</v>
      </c>
      <c r="AA101" s="472" t="s">
        <v>513</v>
      </c>
      <c r="AB101" s="472" t="s">
        <v>513</v>
      </c>
      <c r="AC101" s="472" t="s">
        <v>513</v>
      </c>
      <c r="AD101" s="472" t="s">
        <v>513</v>
      </c>
      <c r="AE101" s="472" t="s">
        <v>513</v>
      </c>
      <c r="AF101" s="472">
        <v>2</v>
      </c>
      <c r="AG101" s="472" t="s">
        <v>513</v>
      </c>
      <c r="AH101" s="472">
        <v>1</v>
      </c>
      <c r="AI101" s="472">
        <v>2</v>
      </c>
      <c r="AJ101" s="472">
        <v>3</v>
      </c>
      <c r="AK101" s="472">
        <v>2</v>
      </c>
      <c r="AL101" s="472" t="s">
        <v>513</v>
      </c>
      <c r="AM101" s="472" t="s">
        <v>513</v>
      </c>
      <c r="AN101" s="472">
        <v>4</v>
      </c>
      <c r="AO101" s="471" t="s">
        <v>513</v>
      </c>
      <c r="AP101" s="471" t="s">
        <v>513</v>
      </c>
      <c r="AQ101" s="472" t="s">
        <v>513</v>
      </c>
      <c r="AR101" s="472" t="s">
        <v>513</v>
      </c>
      <c r="AS101" s="472" t="s">
        <v>513</v>
      </c>
      <c r="AT101" s="472" t="s">
        <v>513</v>
      </c>
      <c r="AU101" s="472">
        <v>14</v>
      </c>
      <c r="AV101" s="472">
        <v>81</v>
      </c>
      <c r="AW101" s="472">
        <v>1</v>
      </c>
      <c r="AX101" s="472" t="s">
        <v>513</v>
      </c>
      <c r="AY101" s="472">
        <v>9</v>
      </c>
      <c r="AZ101" s="472" t="s">
        <v>513</v>
      </c>
      <c r="BA101" s="472">
        <v>4</v>
      </c>
      <c r="BB101" s="472">
        <v>15</v>
      </c>
      <c r="BC101" s="472">
        <v>85</v>
      </c>
      <c r="BD101" s="472">
        <v>2</v>
      </c>
      <c r="BE101" s="472">
        <v>7</v>
      </c>
      <c r="BF101" s="472">
        <v>4</v>
      </c>
      <c r="BG101" s="472" t="s">
        <v>513</v>
      </c>
      <c r="BH101" s="472" t="s">
        <v>513</v>
      </c>
      <c r="BI101" s="472" t="s">
        <v>513</v>
      </c>
      <c r="BJ101" s="472">
        <v>2</v>
      </c>
      <c r="BK101" s="472" t="s">
        <v>513</v>
      </c>
      <c r="BL101" s="471">
        <v>153</v>
      </c>
      <c r="BM101" s="471">
        <v>840</v>
      </c>
      <c r="BN101" s="472" t="s">
        <v>513</v>
      </c>
      <c r="BO101" s="472">
        <v>2</v>
      </c>
      <c r="BP101" s="472">
        <v>11</v>
      </c>
      <c r="BQ101" s="472">
        <v>2</v>
      </c>
      <c r="BR101" s="472">
        <v>6</v>
      </c>
      <c r="BS101" s="472">
        <v>8</v>
      </c>
      <c r="BT101" s="472" t="s">
        <v>513</v>
      </c>
      <c r="BU101" s="472">
        <v>15</v>
      </c>
      <c r="BV101" s="472">
        <v>40</v>
      </c>
      <c r="BW101" s="472">
        <v>15</v>
      </c>
      <c r="BX101" s="472">
        <v>51</v>
      </c>
      <c r="BY101" s="471">
        <v>3</v>
      </c>
      <c r="BZ101" s="471">
        <v>6</v>
      </c>
      <c r="CA101" s="471">
        <v>33</v>
      </c>
      <c r="CB101" s="472" t="s">
        <v>513</v>
      </c>
      <c r="CC101" s="472">
        <v>1</v>
      </c>
      <c r="CD101" s="472" t="s">
        <v>513</v>
      </c>
      <c r="CE101" s="472">
        <v>1</v>
      </c>
      <c r="CF101" s="472" t="s">
        <v>513</v>
      </c>
      <c r="CG101" s="472">
        <v>4</v>
      </c>
      <c r="CH101" s="471">
        <v>80</v>
      </c>
      <c r="CI101" s="471">
        <v>287</v>
      </c>
      <c r="CJ101" s="472">
        <v>16</v>
      </c>
      <c r="CK101" s="472">
        <v>58</v>
      </c>
      <c r="CL101" s="472">
        <v>6</v>
      </c>
      <c r="CM101" s="472">
        <v>28</v>
      </c>
      <c r="CN101" s="472">
        <v>83</v>
      </c>
      <c r="CO101" s="472" t="s">
        <v>513</v>
      </c>
      <c r="CP101" s="472">
        <v>17</v>
      </c>
      <c r="CQ101" s="472" t="s">
        <v>513</v>
      </c>
      <c r="CR101" s="472">
        <v>11</v>
      </c>
      <c r="CS101" s="472">
        <v>87</v>
      </c>
      <c r="CT101" s="472">
        <v>631</v>
      </c>
      <c r="CU101" s="472">
        <v>4</v>
      </c>
      <c r="CV101" s="472">
        <v>79</v>
      </c>
      <c r="CW101" s="472">
        <v>4</v>
      </c>
      <c r="CX101" s="472">
        <v>55</v>
      </c>
      <c r="CY101" s="472">
        <v>303</v>
      </c>
      <c r="CZ101" s="472">
        <v>42</v>
      </c>
      <c r="DA101" s="471">
        <v>9</v>
      </c>
      <c r="DB101" s="471">
        <v>4</v>
      </c>
      <c r="DC101" s="471">
        <v>32</v>
      </c>
      <c r="DD101" s="471">
        <v>220</v>
      </c>
      <c r="DE101" s="472">
        <v>3</v>
      </c>
      <c r="DF101" s="472">
        <v>29</v>
      </c>
      <c r="DG101" s="472">
        <v>49</v>
      </c>
      <c r="DH101" s="472">
        <v>455</v>
      </c>
      <c r="DI101" s="472">
        <v>40</v>
      </c>
      <c r="DJ101" s="472">
        <v>2</v>
      </c>
      <c r="DK101" s="472">
        <v>7</v>
      </c>
      <c r="DL101" s="472">
        <v>3</v>
      </c>
      <c r="DM101" s="472">
        <v>21</v>
      </c>
      <c r="DN101" s="472">
        <v>3</v>
      </c>
      <c r="DO101" s="472" t="s">
        <v>513</v>
      </c>
      <c r="DP101" s="472">
        <v>20</v>
      </c>
      <c r="DQ101" s="472">
        <v>83</v>
      </c>
      <c r="DR101" s="472" t="s">
        <v>513</v>
      </c>
      <c r="DS101" s="472" t="s">
        <v>513</v>
      </c>
      <c r="DT101" s="472">
        <v>3</v>
      </c>
      <c r="DU101" s="472" t="s">
        <v>513</v>
      </c>
      <c r="DV101" s="472">
        <v>14</v>
      </c>
      <c r="DW101" s="472" t="s">
        <v>513</v>
      </c>
      <c r="DX101" s="472">
        <v>3</v>
      </c>
      <c r="DY101" s="472" t="s">
        <v>513</v>
      </c>
      <c r="DZ101" s="472">
        <v>2</v>
      </c>
      <c r="EA101" s="472">
        <v>48</v>
      </c>
      <c r="EB101" s="472" t="s">
        <v>513</v>
      </c>
      <c r="EC101" s="471">
        <v>2</v>
      </c>
      <c r="ED101" s="72"/>
    </row>
    <row r="102" spans="1:134" ht="16.5" customHeight="1">
      <c r="A102" s="470" t="s">
        <v>1554</v>
      </c>
      <c r="B102" s="154">
        <v>95</v>
      </c>
      <c r="C102" s="468">
        <v>531</v>
      </c>
      <c r="D102" s="469" t="s">
        <v>513</v>
      </c>
      <c r="E102" s="469" t="s">
        <v>513</v>
      </c>
      <c r="F102" s="469" t="s">
        <v>513</v>
      </c>
      <c r="G102" s="469" t="s">
        <v>513</v>
      </c>
      <c r="H102" s="469" t="s">
        <v>513</v>
      </c>
      <c r="I102" s="469" t="s">
        <v>513</v>
      </c>
      <c r="J102" s="469">
        <v>15</v>
      </c>
      <c r="K102" s="469">
        <v>82</v>
      </c>
      <c r="L102" s="469">
        <v>5</v>
      </c>
      <c r="M102" s="469">
        <v>4</v>
      </c>
      <c r="N102" s="469">
        <v>6</v>
      </c>
      <c r="O102" s="468">
        <v>4</v>
      </c>
      <c r="P102" s="468">
        <v>49</v>
      </c>
      <c r="Q102" s="469" t="s">
        <v>513</v>
      </c>
      <c r="R102" s="469" t="s">
        <v>513</v>
      </c>
      <c r="S102" s="469" t="s">
        <v>513</v>
      </c>
      <c r="T102" s="469" t="s">
        <v>513</v>
      </c>
      <c r="U102" s="469" t="s">
        <v>513</v>
      </c>
      <c r="V102" s="469" t="s">
        <v>513</v>
      </c>
      <c r="W102" s="469" t="s">
        <v>513</v>
      </c>
      <c r="X102" s="469">
        <v>1</v>
      </c>
      <c r="Y102" s="469" t="s">
        <v>513</v>
      </c>
      <c r="Z102" s="469" t="s">
        <v>513</v>
      </c>
      <c r="AA102" s="469" t="s">
        <v>513</v>
      </c>
      <c r="AB102" s="469" t="s">
        <v>513</v>
      </c>
      <c r="AC102" s="469" t="s">
        <v>513</v>
      </c>
      <c r="AD102" s="469" t="s">
        <v>513</v>
      </c>
      <c r="AE102" s="469" t="s">
        <v>513</v>
      </c>
      <c r="AF102" s="469">
        <v>1</v>
      </c>
      <c r="AG102" s="469" t="s">
        <v>513</v>
      </c>
      <c r="AH102" s="469" t="s">
        <v>513</v>
      </c>
      <c r="AI102" s="469">
        <v>1</v>
      </c>
      <c r="AJ102" s="469" t="s">
        <v>513</v>
      </c>
      <c r="AK102" s="469">
        <v>1</v>
      </c>
      <c r="AL102" s="469" t="s">
        <v>513</v>
      </c>
      <c r="AM102" s="469" t="s">
        <v>513</v>
      </c>
      <c r="AN102" s="469" t="s">
        <v>513</v>
      </c>
      <c r="AO102" s="468" t="s">
        <v>513</v>
      </c>
      <c r="AP102" s="468" t="s">
        <v>513</v>
      </c>
      <c r="AQ102" s="469" t="s">
        <v>513</v>
      </c>
      <c r="AR102" s="469" t="s">
        <v>513</v>
      </c>
      <c r="AS102" s="469" t="s">
        <v>513</v>
      </c>
      <c r="AT102" s="469" t="s">
        <v>513</v>
      </c>
      <c r="AU102" s="469">
        <v>2</v>
      </c>
      <c r="AV102" s="469">
        <v>5</v>
      </c>
      <c r="AW102" s="469" t="s">
        <v>513</v>
      </c>
      <c r="AX102" s="469" t="s">
        <v>513</v>
      </c>
      <c r="AY102" s="469">
        <v>2</v>
      </c>
      <c r="AZ102" s="469" t="s">
        <v>513</v>
      </c>
      <c r="BA102" s="469" t="s">
        <v>513</v>
      </c>
      <c r="BB102" s="469">
        <v>1</v>
      </c>
      <c r="BC102" s="469">
        <v>6</v>
      </c>
      <c r="BD102" s="469">
        <v>1</v>
      </c>
      <c r="BE102" s="469" t="s">
        <v>513</v>
      </c>
      <c r="BF102" s="469" t="s">
        <v>513</v>
      </c>
      <c r="BG102" s="469" t="s">
        <v>513</v>
      </c>
      <c r="BH102" s="469" t="s">
        <v>513</v>
      </c>
      <c r="BI102" s="469" t="s">
        <v>513</v>
      </c>
      <c r="BJ102" s="469" t="s">
        <v>513</v>
      </c>
      <c r="BK102" s="469" t="s">
        <v>513</v>
      </c>
      <c r="BL102" s="468">
        <v>22</v>
      </c>
      <c r="BM102" s="468">
        <v>150</v>
      </c>
      <c r="BN102" s="469" t="s">
        <v>513</v>
      </c>
      <c r="BO102" s="469" t="s">
        <v>513</v>
      </c>
      <c r="BP102" s="469">
        <v>1</v>
      </c>
      <c r="BQ102" s="469">
        <v>2</v>
      </c>
      <c r="BR102" s="469">
        <v>1</v>
      </c>
      <c r="BS102" s="469" t="s">
        <v>513</v>
      </c>
      <c r="BT102" s="469" t="s">
        <v>513</v>
      </c>
      <c r="BU102" s="469">
        <v>1</v>
      </c>
      <c r="BV102" s="469">
        <v>7</v>
      </c>
      <c r="BW102" s="469">
        <v>1</v>
      </c>
      <c r="BX102" s="469">
        <v>9</v>
      </c>
      <c r="BY102" s="468" t="s">
        <v>513</v>
      </c>
      <c r="BZ102" s="468" t="s">
        <v>513</v>
      </c>
      <c r="CA102" s="468" t="s">
        <v>513</v>
      </c>
      <c r="CB102" s="469" t="s">
        <v>513</v>
      </c>
      <c r="CC102" s="469" t="s">
        <v>513</v>
      </c>
      <c r="CD102" s="469" t="s">
        <v>513</v>
      </c>
      <c r="CE102" s="469" t="s">
        <v>513</v>
      </c>
      <c r="CF102" s="469" t="s">
        <v>513</v>
      </c>
      <c r="CG102" s="469" t="s">
        <v>513</v>
      </c>
      <c r="CH102" s="468">
        <v>10</v>
      </c>
      <c r="CI102" s="468">
        <v>29</v>
      </c>
      <c r="CJ102" s="469">
        <v>1</v>
      </c>
      <c r="CK102" s="469">
        <v>8</v>
      </c>
      <c r="CL102" s="469">
        <v>1</v>
      </c>
      <c r="CM102" s="469">
        <v>5</v>
      </c>
      <c r="CN102" s="469">
        <v>11</v>
      </c>
      <c r="CO102" s="469" t="s">
        <v>513</v>
      </c>
      <c r="CP102" s="469">
        <v>1</v>
      </c>
      <c r="CQ102" s="469" t="s">
        <v>513</v>
      </c>
      <c r="CR102" s="469">
        <v>4</v>
      </c>
      <c r="CS102" s="469">
        <v>14</v>
      </c>
      <c r="CT102" s="469">
        <v>114</v>
      </c>
      <c r="CU102" s="469">
        <v>2</v>
      </c>
      <c r="CV102" s="469">
        <v>12</v>
      </c>
      <c r="CW102" s="469" t="s">
        <v>513</v>
      </c>
      <c r="CX102" s="469">
        <v>8</v>
      </c>
      <c r="CY102" s="469">
        <v>43</v>
      </c>
      <c r="CZ102" s="469">
        <v>6</v>
      </c>
      <c r="DA102" s="468">
        <v>2</v>
      </c>
      <c r="DB102" s="468" t="s">
        <v>513</v>
      </c>
      <c r="DC102" s="468">
        <v>3</v>
      </c>
      <c r="DD102" s="468">
        <v>16</v>
      </c>
      <c r="DE102" s="469" t="s">
        <v>513</v>
      </c>
      <c r="DF102" s="469">
        <v>3</v>
      </c>
      <c r="DG102" s="469">
        <v>7</v>
      </c>
      <c r="DH102" s="469">
        <v>16</v>
      </c>
      <c r="DI102" s="469">
        <v>7</v>
      </c>
      <c r="DJ102" s="469" t="s">
        <v>513</v>
      </c>
      <c r="DK102" s="469" t="s">
        <v>513</v>
      </c>
      <c r="DL102" s="469" t="s">
        <v>513</v>
      </c>
      <c r="DM102" s="469" t="s">
        <v>513</v>
      </c>
      <c r="DN102" s="469" t="s">
        <v>513</v>
      </c>
      <c r="DO102" s="469" t="s">
        <v>513</v>
      </c>
      <c r="DP102" s="469">
        <v>4</v>
      </c>
      <c r="DQ102" s="469">
        <v>10</v>
      </c>
      <c r="DR102" s="469" t="s">
        <v>513</v>
      </c>
      <c r="DS102" s="469" t="s">
        <v>513</v>
      </c>
      <c r="DT102" s="469">
        <v>1</v>
      </c>
      <c r="DU102" s="469" t="s">
        <v>513</v>
      </c>
      <c r="DV102" s="469">
        <v>3</v>
      </c>
      <c r="DW102" s="469" t="s">
        <v>513</v>
      </c>
      <c r="DX102" s="469" t="s">
        <v>513</v>
      </c>
      <c r="DY102" s="469" t="s">
        <v>513</v>
      </c>
      <c r="DZ102" s="469" t="s">
        <v>513</v>
      </c>
      <c r="EA102" s="469" t="s">
        <v>513</v>
      </c>
      <c r="EB102" s="469" t="s">
        <v>513</v>
      </c>
      <c r="EC102" s="468" t="s">
        <v>513</v>
      </c>
      <c r="ED102" s="72"/>
    </row>
    <row r="103" spans="1:134" ht="16.5" customHeight="1">
      <c r="A103" s="477" t="s">
        <v>1553</v>
      </c>
      <c r="B103" s="154">
        <v>44</v>
      </c>
      <c r="C103" s="468">
        <v>332</v>
      </c>
      <c r="D103" s="469" t="s">
        <v>513</v>
      </c>
      <c r="E103" s="469" t="s">
        <v>513</v>
      </c>
      <c r="F103" s="469" t="s">
        <v>513</v>
      </c>
      <c r="G103" s="469" t="s">
        <v>513</v>
      </c>
      <c r="H103" s="469" t="s">
        <v>513</v>
      </c>
      <c r="I103" s="469" t="s">
        <v>513</v>
      </c>
      <c r="J103" s="469">
        <v>4</v>
      </c>
      <c r="K103" s="469">
        <v>38</v>
      </c>
      <c r="L103" s="469">
        <v>3</v>
      </c>
      <c r="M103" s="469" t="s">
        <v>513</v>
      </c>
      <c r="N103" s="469">
        <v>1</v>
      </c>
      <c r="O103" s="468">
        <v>8</v>
      </c>
      <c r="P103" s="468">
        <v>57</v>
      </c>
      <c r="Q103" s="469" t="s">
        <v>513</v>
      </c>
      <c r="R103" s="469" t="s">
        <v>513</v>
      </c>
      <c r="S103" s="469">
        <v>1</v>
      </c>
      <c r="T103" s="469" t="s">
        <v>513</v>
      </c>
      <c r="U103" s="469" t="s">
        <v>513</v>
      </c>
      <c r="V103" s="469">
        <v>1</v>
      </c>
      <c r="W103" s="469" t="s">
        <v>513</v>
      </c>
      <c r="X103" s="469" t="s">
        <v>513</v>
      </c>
      <c r="Y103" s="469" t="s">
        <v>513</v>
      </c>
      <c r="Z103" s="469" t="s">
        <v>513</v>
      </c>
      <c r="AA103" s="469" t="s">
        <v>513</v>
      </c>
      <c r="AB103" s="469" t="s">
        <v>513</v>
      </c>
      <c r="AC103" s="469" t="s">
        <v>513</v>
      </c>
      <c r="AD103" s="469" t="s">
        <v>513</v>
      </c>
      <c r="AE103" s="469" t="s">
        <v>513</v>
      </c>
      <c r="AF103" s="469">
        <v>1</v>
      </c>
      <c r="AG103" s="469" t="s">
        <v>513</v>
      </c>
      <c r="AH103" s="469" t="s">
        <v>513</v>
      </c>
      <c r="AI103" s="469" t="s">
        <v>513</v>
      </c>
      <c r="AJ103" s="469">
        <v>2</v>
      </c>
      <c r="AK103" s="469">
        <v>1</v>
      </c>
      <c r="AL103" s="469" t="s">
        <v>513</v>
      </c>
      <c r="AM103" s="469" t="s">
        <v>513</v>
      </c>
      <c r="AN103" s="469">
        <v>2</v>
      </c>
      <c r="AO103" s="468" t="s">
        <v>513</v>
      </c>
      <c r="AP103" s="468" t="s">
        <v>513</v>
      </c>
      <c r="AQ103" s="469" t="s">
        <v>513</v>
      </c>
      <c r="AR103" s="469" t="s">
        <v>513</v>
      </c>
      <c r="AS103" s="469" t="s">
        <v>513</v>
      </c>
      <c r="AT103" s="469" t="s">
        <v>513</v>
      </c>
      <c r="AU103" s="469">
        <v>1</v>
      </c>
      <c r="AV103" s="469">
        <v>8</v>
      </c>
      <c r="AW103" s="469" t="s">
        <v>513</v>
      </c>
      <c r="AX103" s="469" t="s">
        <v>513</v>
      </c>
      <c r="AY103" s="469">
        <v>1</v>
      </c>
      <c r="AZ103" s="469" t="s">
        <v>513</v>
      </c>
      <c r="BA103" s="469" t="s">
        <v>513</v>
      </c>
      <c r="BB103" s="469">
        <v>1</v>
      </c>
      <c r="BC103" s="469">
        <v>3</v>
      </c>
      <c r="BD103" s="469" t="s">
        <v>513</v>
      </c>
      <c r="BE103" s="469">
        <v>1</v>
      </c>
      <c r="BF103" s="469" t="s">
        <v>513</v>
      </c>
      <c r="BG103" s="469" t="s">
        <v>513</v>
      </c>
      <c r="BH103" s="469" t="s">
        <v>513</v>
      </c>
      <c r="BI103" s="469" t="s">
        <v>513</v>
      </c>
      <c r="BJ103" s="469" t="s">
        <v>513</v>
      </c>
      <c r="BK103" s="469" t="s">
        <v>513</v>
      </c>
      <c r="BL103" s="468">
        <v>9</v>
      </c>
      <c r="BM103" s="468">
        <v>57</v>
      </c>
      <c r="BN103" s="469" t="s">
        <v>513</v>
      </c>
      <c r="BO103" s="469" t="s">
        <v>513</v>
      </c>
      <c r="BP103" s="469">
        <v>1</v>
      </c>
      <c r="BQ103" s="469" t="s">
        <v>513</v>
      </c>
      <c r="BR103" s="469">
        <v>1</v>
      </c>
      <c r="BS103" s="469">
        <v>1</v>
      </c>
      <c r="BT103" s="469" t="s">
        <v>513</v>
      </c>
      <c r="BU103" s="469" t="s">
        <v>513</v>
      </c>
      <c r="BV103" s="469">
        <v>2</v>
      </c>
      <c r="BW103" s="469">
        <v>2</v>
      </c>
      <c r="BX103" s="469">
        <v>1</v>
      </c>
      <c r="BY103" s="468">
        <v>1</v>
      </c>
      <c r="BZ103" s="468">
        <v>1</v>
      </c>
      <c r="CA103" s="468">
        <v>8</v>
      </c>
      <c r="CB103" s="469" t="s">
        <v>513</v>
      </c>
      <c r="CC103" s="469" t="s">
        <v>513</v>
      </c>
      <c r="CD103" s="469" t="s">
        <v>513</v>
      </c>
      <c r="CE103" s="469" t="s">
        <v>513</v>
      </c>
      <c r="CF103" s="469" t="s">
        <v>513</v>
      </c>
      <c r="CG103" s="469">
        <v>1</v>
      </c>
      <c r="CH103" s="468">
        <v>6</v>
      </c>
      <c r="CI103" s="468">
        <v>18</v>
      </c>
      <c r="CJ103" s="469" t="s">
        <v>513</v>
      </c>
      <c r="CK103" s="469">
        <v>4</v>
      </c>
      <c r="CL103" s="469">
        <v>2</v>
      </c>
      <c r="CM103" s="469">
        <v>1</v>
      </c>
      <c r="CN103" s="469">
        <v>4</v>
      </c>
      <c r="CO103" s="469" t="s">
        <v>513</v>
      </c>
      <c r="CP103" s="469">
        <v>1</v>
      </c>
      <c r="CQ103" s="469" t="s">
        <v>513</v>
      </c>
      <c r="CR103" s="469" t="s">
        <v>513</v>
      </c>
      <c r="CS103" s="469">
        <v>3</v>
      </c>
      <c r="CT103" s="469">
        <v>19</v>
      </c>
      <c r="CU103" s="469">
        <v>1</v>
      </c>
      <c r="CV103" s="469">
        <v>2</v>
      </c>
      <c r="CW103" s="469" t="s">
        <v>513</v>
      </c>
      <c r="CX103" s="469">
        <v>2</v>
      </c>
      <c r="CY103" s="469">
        <v>85</v>
      </c>
      <c r="CZ103" s="469" t="s">
        <v>513</v>
      </c>
      <c r="DA103" s="468">
        <v>1</v>
      </c>
      <c r="DB103" s="468">
        <v>1</v>
      </c>
      <c r="DC103" s="468">
        <v>1</v>
      </c>
      <c r="DD103" s="468">
        <v>3</v>
      </c>
      <c r="DE103" s="469" t="s">
        <v>513</v>
      </c>
      <c r="DF103" s="469">
        <v>1</v>
      </c>
      <c r="DG103" s="469">
        <v>4</v>
      </c>
      <c r="DH103" s="469">
        <v>20</v>
      </c>
      <c r="DI103" s="469">
        <v>4</v>
      </c>
      <c r="DJ103" s="469" t="s">
        <v>513</v>
      </c>
      <c r="DK103" s="469" t="s">
        <v>513</v>
      </c>
      <c r="DL103" s="469">
        <v>1</v>
      </c>
      <c r="DM103" s="469">
        <v>6</v>
      </c>
      <c r="DN103" s="469">
        <v>1</v>
      </c>
      <c r="DO103" s="469" t="s">
        <v>513</v>
      </c>
      <c r="DP103" s="469">
        <v>2</v>
      </c>
      <c r="DQ103" s="469">
        <v>6</v>
      </c>
      <c r="DR103" s="469" t="s">
        <v>513</v>
      </c>
      <c r="DS103" s="469" t="s">
        <v>513</v>
      </c>
      <c r="DT103" s="469" t="s">
        <v>513</v>
      </c>
      <c r="DU103" s="469" t="s">
        <v>513</v>
      </c>
      <c r="DV103" s="469">
        <v>1</v>
      </c>
      <c r="DW103" s="469" t="s">
        <v>513</v>
      </c>
      <c r="DX103" s="469">
        <v>1</v>
      </c>
      <c r="DY103" s="469" t="s">
        <v>513</v>
      </c>
      <c r="DZ103" s="469" t="s">
        <v>513</v>
      </c>
      <c r="EA103" s="469" t="s">
        <v>513</v>
      </c>
      <c r="EB103" s="469" t="s">
        <v>513</v>
      </c>
      <c r="EC103" s="468" t="s">
        <v>513</v>
      </c>
      <c r="ED103" s="72"/>
    </row>
    <row r="104" spans="1:134" ht="16.5" customHeight="1">
      <c r="A104" s="477" t="s">
        <v>1552</v>
      </c>
      <c r="B104" s="154">
        <v>259</v>
      </c>
      <c r="C104" s="468">
        <v>1534</v>
      </c>
      <c r="D104" s="469" t="s">
        <v>513</v>
      </c>
      <c r="E104" s="469" t="s">
        <v>513</v>
      </c>
      <c r="F104" s="469" t="s">
        <v>513</v>
      </c>
      <c r="G104" s="469" t="s">
        <v>513</v>
      </c>
      <c r="H104" s="469" t="s">
        <v>513</v>
      </c>
      <c r="I104" s="469" t="s">
        <v>513</v>
      </c>
      <c r="J104" s="469">
        <v>12</v>
      </c>
      <c r="K104" s="469">
        <v>79</v>
      </c>
      <c r="L104" s="469">
        <v>5</v>
      </c>
      <c r="M104" s="469">
        <v>3</v>
      </c>
      <c r="N104" s="469">
        <v>4</v>
      </c>
      <c r="O104" s="468">
        <v>3</v>
      </c>
      <c r="P104" s="468">
        <v>16</v>
      </c>
      <c r="Q104" s="469">
        <v>1</v>
      </c>
      <c r="R104" s="469" t="s">
        <v>513</v>
      </c>
      <c r="S104" s="469" t="s">
        <v>513</v>
      </c>
      <c r="T104" s="469" t="s">
        <v>513</v>
      </c>
      <c r="U104" s="469" t="s">
        <v>513</v>
      </c>
      <c r="V104" s="469" t="s">
        <v>513</v>
      </c>
      <c r="W104" s="469">
        <v>1</v>
      </c>
      <c r="X104" s="469" t="s">
        <v>513</v>
      </c>
      <c r="Y104" s="469" t="s">
        <v>513</v>
      </c>
      <c r="Z104" s="469" t="s">
        <v>513</v>
      </c>
      <c r="AA104" s="469" t="s">
        <v>513</v>
      </c>
      <c r="AB104" s="469" t="s">
        <v>513</v>
      </c>
      <c r="AC104" s="469" t="s">
        <v>513</v>
      </c>
      <c r="AD104" s="469" t="s">
        <v>513</v>
      </c>
      <c r="AE104" s="469" t="s">
        <v>513</v>
      </c>
      <c r="AF104" s="469" t="s">
        <v>513</v>
      </c>
      <c r="AG104" s="469" t="s">
        <v>513</v>
      </c>
      <c r="AH104" s="469" t="s">
        <v>513</v>
      </c>
      <c r="AI104" s="469" t="s">
        <v>513</v>
      </c>
      <c r="AJ104" s="469" t="s">
        <v>513</v>
      </c>
      <c r="AK104" s="469" t="s">
        <v>513</v>
      </c>
      <c r="AL104" s="469" t="s">
        <v>513</v>
      </c>
      <c r="AM104" s="469" t="s">
        <v>513</v>
      </c>
      <c r="AN104" s="469">
        <v>1</v>
      </c>
      <c r="AO104" s="468" t="s">
        <v>513</v>
      </c>
      <c r="AP104" s="468" t="s">
        <v>513</v>
      </c>
      <c r="AQ104" s="469" t="s">
        <v>513</v>
      </c>
      <c r="AR104" s="469" t="s">
        <v>513</v>
      </c>
      <c r="AS104" s="469" t="s">
        <v>513</v>
      </c>
      <c r="AT104" s="469" t="s">
        <v>513</v>
      </c>
      <c r="AU104" s="469">
        <v>3</v>
      </c>
      <c r="AV104" s="469">
        <v>52</v>
      </c>
      <c r="AW104" s="469">
        <v>1</v>
      </c>
      <c r="AX104" s="469" t="s">
        <v>513</v>
      </c>
      <c r="AY104" s="469" t="s">
        <v>513</v>
      </c>
      <c r="AZ104" s="469" t="s">
        <v>513</v>
      </c>
      <c r="BA104" s="469">
        <v>2</v>
      </c>
      <c r="BB104" s="469">
        <v>5</v>
      </c>
      <c r="BC104" s="469">
        <v>45</v>
      </c>
      <c r="BD104" s="469">
        <v>1</v>
      </c>
      <c r="BE104" s="469">
        <v>2</v>
      </c>
      <c r="BF104" s="469">
        <v>2</v>
      </c>
      <c r="BG104" s="469" t="s">
        <v>513</v>
      </c>
      <c r="BH104" s="469" t="s">
        <v>513</v>
      </c>
      <c r="BI104" s="469" t="s">
        <v>513</v>
      </c>
      <c r="BJ104" s="469" t="s">
        <v>513</v>
      </c>
      <c r="BK104" s="469" t="s">
        <v>513</v>
      </c>
      <c r="BL104" s="468">
        <v>70</v>
      </c>
      <c r="BM104" s="468">
        <v>378</v>
      </c>
      <c r="BN104" s="469" t="s">
        <v>513</v>
      </c>
      <c r="BO104" s="469">
        <v>1</v>
      </c>
      <c r="BP104" s="469">
        <v>2</v>
      </c>
      <c r="BQ104" s="469" t="s">
        <v>513</v>
      </c>
      <c r="BR104" s="469">
        <v>1</v>
      </c>
      <c r="BS104" s="469">
        <v>3</v>
      </c>
      <c r="BT104" s="469" t="s">
        <v>513</v>
      </c>
      <c r="BU104" s="469">
        <v>10</v>
      </c>
      <c r="BV104" s="469">
        <v>20</v>
      </c>
      <c r="BW104" s="469">
        <v>6</v>
      </c>
      <c r="BX104" s="469">
        <v>26</v>
      </c>
      <c r="BY104" s="468">
        <v>1</v>
      </c>
      <c r="BZ104" s="468">
        <v>1</v>
      </c>
      <c r="CA104" s="468">
        <v>3</v>
      </c>
      <c r="CB104" s="469" t="s">
        <v>513</v>
      </c>
      <c r="CC104" s="469" t="s">
        <v>513</v>
      </c>
      <c r="CD104" s="469" t="s">
        <v>513</v>
      </c>
      <c r="CE104" s="469" t="s">
        <v>513</v>
      </c>
      <c r="CF104" s="469" t="s">
        <v>513</v>
      </c>
      <c r="CG104" s="469">
        <v>1</v>
      </c>
      <c r="CH104" s="468">
        <v>29</v>
      </c>
      <c r="CI104" s="468">
        <v>129</v>
      </c>
      <c r="CJ104" s="469">
        <v>7</v>
      </c>
      <c r="CK104" s="469">
        <v>20</v>
      </c>
      <c r="CL104" s="469">
        <v>2</v>
      </c>
      <c r="CM104" s="469">
        <v>6</v>
      </c>
      <c r="CN104" s="469">
        <v>17</v>
      </c>
      <c r="CO104" s="469" t="s">
        <v>513</v>
      </c>
      <c r="CP104" s="469">
        <v>4</v>
      </c>
      <c r="CQ104" s="469" t="s">
        <v>513</v>
      </c>
      <c r="CR104" s="469">
        <v>2</v>
      </c>
      <c r="CS104" s="469">
        <v>43</v>
      </c>
      <c r="CT104" s="469">
        <v>237</v>
      </c>
      <c r="CU104" s="469">
        <v>1</v>
      </c>
      <c r="CV104" s="469">
        <v>40</v>
      </c>
      <c r="CW104" s="469">
        <v>2</v>
      </c>
      <c r="CX104" s="469">
        <v>33</v>
      </c>
      <c r="CY104" s="469">
        <v>97</v>
      </c>
      <c r="CZ104" s="469">
        <v>27</v>
      </c>
      <c r="DA104" s="468">
        <v>5</v>
      </c>
      <c r="DB104" s="468">
        <v>1</v>
      </c>
      <c r="DC104" s="468">
        <v>17</v>
      </c>
      <c r="DD104" s="468">
        <v>116</v>
      </c>
      <c r="DE104" s="469">
        <v>2</v>
      </c>
      <c r="DF104" s="469">
        <v>15</v>
      </c>
      <c r="DG104" s="469">
        <v>30</v>
      </c>
      <c r="DH104" s="469">
        <v>318</v>
      </c>
      <c r="DI104" s="469">
        <v>23</v>
      </c>
      <c r="DJ104" s="469">
        <v>1</v>
      </c>
      <c r="DK104" s="469">
        <v>6</v>
      </c>
      <c r="DL104" s="469">
        <v>1</v>
      </c>
      <c r="DM104" s="469">
        <v>9</v>
      </c>
      <c r="DN104" s="469">
        <v>1</v>
      </c>
      <c r="DO104" s="469" t="s">
        <v>513</v>
      </c>
      <c r="DP104" s="469">
        <v>5</v>
      </c>
      <c r="DQ104" s="469">
        <v>27</v>
      </c>
      <c r="DR104" s="469" t="s">
        <v>513</v>
      </c>
      <c r="DS104" s="469" t="s">
        <v>513</v>
      </c>
      <c r="DT104" s="469">
        <v>1</v>
      </c>
      <c r="DU104" s="469" t="s">
        <v>513</v>
      </c>
      <c r="DV104" s="469">
        <v>3</v>
      </c>
      <c r="DW104" s="469" t="s">
        <v>513</v>
      </c>
      <c r="DX104" s="469">
        <v>1</v>
      </c>
      <c r="DY104" s="469" t="s">
        <v>513</v>
      </c>
      <c r="DZ104" s="469">
        <v>1</v>
      </c>
      <c r="EA104" s="469">
        <v>11</v>
      </c>
      <c r="EB104" s="469" t="s">
        <v>513</v>
      </c>
      <c r="EC104" s="468">
        <v>1</v>
      </c>
      <c r="ED104" s="72"/>
    </row>
    <row r="105" spans="1:134" ht="16.5" customHeight="1">
      <c r="A105" s="470" t="s">
        <v>1551</v>
      </c>
      <c r="B105" s="154">
        <v>104</v>
      </c>
      <c r="C105" s="468">
        <v>596</v>
      </c>
      <c r="D105" s="469" t="s">
        <v>513</v>
      </c>
      <c r="E105" s="469" t="s">
        <v>513</v>
      </c>
      <c r="F105" s="469" t="s">
        <v>513</v>
      </c>
      <c r="G105" s="469" t="s">
        <v>513</v>
      </c>
      <c r="H105" s="469" t="s">
        <v>513</v>
      </c>
      <c r="I105" s="469" t="s">
        <v>513</v>
      </c>
      <c r="J105" s="469">
        <v>4</v>
      </c>
      <c r="K105" s="469">
        <v>12</v>
      </c>
      <c r="L105" s="469">
        <v>1</v>
      </c>
      <c r="M105" s="469">
        <v>1</v>
      </c>
      <c r="N105" s="469">
        <v>2</v>
      </c>
      <c r="O105" s="468">
        <v>2</v>
      </c>
      <c r="P105" s="468">
        <v>4</v>
      </c>
      <c r="Q105" s="469" t="s">
        <v>513</v>
      </c>
      <c r="R105" s="469" t="s">
        <v>513</v>
      </c>
      <c r="S105" s="469" t="s">
        <v>513</v>
      </c>
      <c r="T105" s="469" t="s">
        <v>513</v>
      </c>
      <c r="U105" s="469" t="s">
        <v>513</v>
      </c>
      <c r="V105" s="469" t="s">
        <v>513</v>
      </c>
      <c r="W105" s="469">
        <v>1</v>
      </c>
      <c r="X105" s="469" t="s">
        <v>513</v>
      </c>
      <c r="Y105" s="469" t="s">
        <v>513</v>
      </c>
      <c r="Z105" s="469" t="s">
        <v>513</v>
      </c>
      <c r="AA105" s="469" t="s">
        <v>513</v>
      </c>
      <c r="AB105" s="469" t="s">
        <v>513</v>
      </c>
      <c r="AC105" s="469" t="s">
        <v>513</v>
      </c>
      <c r="AD105" s="469" t="s">
        <v>513</v>
      </c>
      <c r="AE105" s="469" t="s">
        <v>513</v>
      </c>
      <c r="AF105" s="469" t="s">
        <v>513</v>
      </c>
      <c r="AG105" s="469" t="s">
        <v>513</v>
      </c>
      <c r="AH105" s="469">
        <v>1</v>
      </c>
      <c r="AI105" s="469" t="s">
        <v>513</v>
      </c>
      <c r="AJ105" s="469" t="s">
        <v>513</v>
      </c>
      <c r="AK105" s="469" t="s">
        <v>513</v>
      </c>
      <c r="AL105" s="469" t="s">
        <v>513</v>
      </c>
      <c r="AM105" s="469" t="s">
        <v>513</v>
      </c>
      <c r="AN105" s="469" t="s">
        <v>513</v>
      </c>
      <c r="AO105" s="468" t="s">
        <v>513</v>
      </c>
      <c r="AP105" s="468" t="s">
        <v>513</v>
      </c>
      <c r="AQ105" s="469" t="s">
        <v>513</v>
      </c>
      <c r="AR105" s="469" t="s">
        <v>513</v>
      </c>
      <c r="AS105" s="469" t="s">
        <v>513</v>
      </c>
      <c r="AT105" s="469" t="s">
        <v>513</v>
      </c>
      <c r="AU105" s="469">
        <v>3</v>
      </c>
      <c r="AV105" s="469">
        <v>5</v>
      </c>
      <c r="AW105" s="469" t="s">
        <v>513</v>
      </c>
      <c r="AX105" s="469" t="s">
        <v>513</v>
      </c>
      <c r="AY105" s="469">
        <v>2</v>
      </c>
      <c r="AZ105" s="469" t="s">
        <v>513</v>
      </c>
      <c r="BA105" s="469">
        <v>1</v>
      </c>
      <c r="BB105" s="469">
        <v>2</v>
      </c>
      <c r="BC105" s="469">
        <v>4</v>
      </c>
      <c r="BD105" s="469" t="s">
        <v>513</v>
      </c>
      <c r="BE105" s="469">
        <v>2</v>
      </c>
      <c r="BF105" s="469" t="s">
        <v>513</v>
      </c>
      <c r="BG105" s="469" t="s">
        <v>513</v>
      </c>
      <c r="BH105" s="469" t="s">
        <v>513</v>
      </c>
      <c r="BI105" s="469" t="s">
        <v>513</v>
      </c>
      <c r="BJ105" s="469" t="s">
        <v>513</v>
      </c>
      <c r="BK105" s="469" t="s">
        <v>513</v>
      </c>
      <c r="BL105" s="468">
        <v>24</v>
      </c>
      <c r="BM105" s="468">
        <v>91</v>
      </c>
      <c r="BN105" s="469" t="s">
        <v>513</v>
      </c>
      <c r="BO105" s="469" t="s">
        <v>513</v>
      </c>
      <c r="BP105" s="469">
        <v>1</v>
      </c>
      <c r="BQ105" s="469" t="s">
        <v>513</v>
      </c>
      <c r="BR105" s="469" t="s">
        <v>513</v>
      </c>
      <c r="BS105" s="469">
        <v>2</v>
      </c>
      <c r="BT105" s="469" t="s">
        <v>513</v>
      </c>
      <c r="BU105" s="469">
        <v>2</v>
      </c>
      <c r="BV105" s="469">
        <v>6</v>
      </c>
      <c r="BW105" s="469">
        <v>3</v>
      </c>
      <c r="BX105" s="469">
        <v>9</v>
      </c>
      <c r="BY105" s="468">
        <v>1</v>
      </c>
      <c r="BZ105" s="468">
        <v>3</v>
      </c>
      <c r="CA105" s="468">
        <v>18</v>
      </c>
      <c r="CB105" s="469" t="s">
        <v>513</v>
      </c>
      <c r="CC105" s="469">
        <v>1</v>
      </c>
      <c r="CD105" s="469" t="s">
        <v>513</v>
      </c>
      <c r="CE105" s="469">
        <v>1</v>
      </c>
      <c r="CF105" s="469" t="s">
        <v>513</v>
      </c>
      <c r="CG105" s="469">
        <v>1</v>
      </c>
      <c r="CH105" s="468">
        <v>14</v>
      </c>
      <c r="CI105" s="468">
        <v>53</v>
      </c>
      <c r="CJ105" s="469">
        <v>5</v>
      </c>
      <c r="CK105" s="469">
        <v>8</v>
      </c>
      <c r="CL105" s="469">
        <v>1</v>
      </c>
      <c r="CM105" s="469">
        <v>3</v>
      </c>
      <c r="CN105" s="469">
        <v>5</v>
      </c>
      <c r="CO105" s="469" t="s">
        <v>513</v>
      </c>
      <c r="CP105" s="469">
        <v>2</v>
      </c>
      <c r="CQ105" s="469" t="s">
        <v>513</v>
      </c>
      <c r="CR105" s="469">
        <v>1</v>
      </c>
      <c r="CS105" s="469">
        <v>24</v>
      </c>
      <c r="CT105" s="469">
        <v>172</v>
      </c>
      <c r="CU105" s="469" t="s">
        <v>513</v>
      </c>
      <c r="CV105" s="469">
        <v>22</v>
      </c>
      <c r="CW105" s="469">
        <v>2</v>
      </c>
      <c r="CX105" s="469">
        <v>9</v>
      </c>
      <c r="CY105" s="469">
        <v>68</v>
      </c>
      <c r="CZ105" s="469">
        <v>7</v>
      </c>
      <c r="DA105" s="468">
        <v>1</v>
      </c>
      <c r="DB105" s="468">
        <v>1</v>
      </c>
      <c r="DC105" s="468">
        <v>7</v>
      </c>
      <c r="DD105" s="468">
        <v>61</v>
      </c>
      <c r="DE105" s="469">
        <v>1</v>
      </c>
      <c r="DF105" s="469">
        <v>6</v>
      </c>
      <c r="DG105" s="469">
        <v>6</v>
      </c>
      <c r="DH105" s="469">
        <v>81</v>
      </c>
      <c r="DI105" s="469">
        <v>5</v>
      </c>
      <c r="DJ105" s="469" t="s">
        <v>513</v>
      </c>
      <c r="DK105" s="469">
        <v>1</v>
      </c>
      <c r="DL105" s="469" t="s">
        <v>513</v>
      </c>
      <c r="DM105" s="469" t="s">
        <v>513</v>
      </c>
      <c r="DN105" s="469" t="s">
        <v>513</v>
      </c>
      <c r="DO105" s="469" t="s">
        <v>513</v>
      </c>
      <c r="DP105" s="469">
        <v>3</v>
      </c>
      <c r="DQ105" s="469">
        <v>22</v>
      </c>
      <c r="DR105" s="469" t="s">
        <v>513</v>
      </c>
      <c r="DS105" s="469" t="s">
        <v>513</v>
      </c>
      <c r="DT105" s="469" t="s">
        <v>513</v>
      </c>
      <c r="DU105" s="469" t="s">
        <v>513</v>
      </c>
      <c r="DV105" s="469">
        <v>2</v>
      </c>
      <c r="DW105" s="469" t="s">
        <v>513</v>
      </c>
      <c r="DX105" s="469">
        <v>1</v>
      </c>
      <c r="DY105" s="469" t="s">
        <v>513</v>
      </c>
      <c r="DZ105" s="469" t="s">
        <v>513</v>
      </c>
      <c r="EA105" s="469" t="s">
        <v>513</v>
      </c>
      <c r="EB105" s="469" t="s">
        <v>513</v>
      </c>
      <c r="EC105" s="468" t="s">
        <v>513</v>
      </c>
      <c r="ED105" s="72"/>
    </row>
    <row r="106" spans="1:134" ht="16.5" customHeight="1">
      <c r="A106" s="470" t="s">
        <v>1550</v>
      </c>
      <c r="B106" s="154">
        <v>54</v>
      </c>
      <c r="C106" s="468">
        <v>323</v>
      </c>
      <c r="D106" s="469" t="s">
        <v>513</v>
      </c>
      <c r="E106" s="469" t="s">
        <v>513</v>
      </c>
      <c r="F106" s="469" t="s">
        <v>513</v>
      </c>
      <c r="G106" s="469" t="s">
        <v>513</v>
      </c>
      <c r="H106" s="469" t="s">
        <v>513</v>
      </c>
      <c r="I106" s="469" t="s">
        <v>513</v>
      </c>
      <c r="J106" s="469">
        <v>8</v>
      </c>
      <c r="K106" s="469">
        <v>31</v>
      </c>
      <c r="L106" s="469">
        <v>1</v>
      </c>
      <c r="M106" s="469">
        <v>6</v>
      </c>
      <c r="N106" s="469">
        <v>1</v>
      </c>
      <c r="O106" s="468">
        <v>4</v>
      </c>
      <c r="P106" s="468">
        <v>13</v>
      </c>
      <c r="Q106" s="469" t="s">
        <v>513</v>
      </c>
      <c r="R106" s="469" t="s">
        <v>513</v>
      </c>
      <c r="S106" s="469">
        <v>2</v>
      </c>
      <c r="T106" s="469" t="s">
        <v>513</v>
      </c>
      <c r="U106" s="469" t="s">
        <v>513</v>
      </c>
      <c r="V106" s="469" t="s">
        <v>513</v>
      </c>
      <c r="W106" s="469" t="s">
        <v>513</v>
      </c>
      <c r="X106" s="469" t="s">
        <v>513</v>
      </c>
      <c r="Y106" s="469" t="s">
        <v>513</v>
      </c>
      <c r="Z106" s="469" t="s">
        <v>513</v>
      </c>
      <c r="AA106" s="469" t="s">
        <v>513</v>
      </c>
      <c r="AB106" s="469" t="s">
        <v>513</v>
      </c>
      <c r="AC106" s="469" t="s">
        <v>513</v>
      </c>
      <c r="AD106" s="469" t="s">
        <v>513</v>
      </c>
      <c r="AE106" s="469" t="s">
        <v>513</v>
      </c>
      <c r="AF106" s="469" t="s">
        <v>513</v>
      </c>
      <c r="AG106" s="469" t="s">
        <v>513</v>
      </c>
      <c r="AH106" s="469" t="s">
        <v>513</v>
      </c>
      <c r="AI106" s="469" t="s">
        <v>513</v>
      </c>
      <c r="AJ106" s="469">
        <v>1</v>
      </c>
      <c r="AK106" s="469" t="s">
        <v>513</v>
      </c>
      <c r="AL106" s="469" t="s">
        <v>513</v>
      </c>
      <c r="AM106" s="469" t="s">
        <v>513</v>
      </c>
      <c r="AN106" s="469">
        <v>1</v>
      </c>
      <c r="AO106" s="468" t="s">
        <v>513</v>
      </c>
      <c r="AP106" s="468" t="s">
        <v>513</v>
      </c>
      <c r="AQ106" s="469" t="s">
        <v>513</v>
      </c>
      <c r="AR106" s="469" t="s">
        <v>513</v>
      </c>
      <c r="AS106" s="469" t="s">
        <v>513</v>
      </c>
      <c r="AT106" s="469" t="s">
        <v>513</v>
      </c>
      <c r="AU106" s="469">
        <v>2</v>
      </c>
      <c r="AV106" s="469">
        <v>5</v>
      </c>
      <c r="AW106" s="469" t="s">
        <v>513</v>
      </c>
      <c r="AX106" s="469" t="s">
        <v>513</v>
      </c>
      <c r="AY106" s="469">
        <v>1</v>
      </c>
      <c r="AZ106" s="469" t="s">
        <v>513</v>
      </c>
      <c r="BA106" s="469">
        <v>1</v>
      </c>
      <c r="BB106" s="469">
        <v>2</v>
      </c>
      <c r="BC106" s="469">
        <v>2</v>
      </c>
      <c r="BD106" s="469" t="s">
        <v>513</v>
      </c>
      <c r="BE106" s="469">
        <v>2</v>
      </c>
      <c r="BF106" s="469" t="s">
        <v>513</v>
      </c>
      <c r="BG106" s="469" t="s">
        <v>513</v>
      </c>
      <c r="BH106" s="469" t="s">
        <v>513</v>
      </c>
      <c r="BI106" s="469" t="s">
        <v>513</v>
      </c>
      <c r="BJ106" s="469" t="s">
        <v>513</v>
      </c>
      <c r="BK106" s="469" t="s">
        <v>513</v>
      </c>
      <c r="BL106" s="468">
        <v>14</v>
      </c>
      <c r="BM106" s="468">
        <v>87</v>
      </c>
      <c r="BN106" s="469" t="s">
        <v>513</v>
      </c>
      <c r="BO106" s="469" t="s">
        <v>513</v>
      </c>
      <c r="BP106" s="469">
        <v>2</v>
      </c>
      <c r="BQ106" s="469" t="s">
        <v>513</v>
      </c>
      <c r="BR106" s="469">
        <v>2</v>
      </c>
      <c r="BS106" s="469">
        <v>1</v>
      </c>
      <c r="BT106" s="469" t="s">
        <v>513</v>
      </c>
      <c r="BU106" s="469">
        <v>1</v>
      </c>
      <c r="BV106" s="469">
        <v>3</v>
      </c>
      <c r="BW106" s="469">
        <v>1</v>
      </c>
      <c r="BX106" s="469">
        <v>4</v>
      </c>
      <c r="BY106" s="468" t="s">
        <v>513</v>
      </c>
      <c r="BZ106" s="468" t="s">
        <v>513</v>
      </c>
      <c r="CA106" s="468" t="s">
        <v>513</v>
      </c>
      <c r="CB106" s="469" t="s">
        <v>513</v>
      </c>
      <c r="CC106" s="469" t="s">
        <v>513</v>
      </c>
      <c r="CD106" s="469" t="s">
        <v>513</v>
      </c>
      <c r="CE106" s="469" t="s">
        <v>513</v>
      </c>
      <c r="CF106" s="469" t="s">
        <v>513</v>
      </c>
      <c r="CG106" s="469" t="s">
        <v>513</v>
      </c>
      <c r="CH106" s="468">
        <v>9</v>
      </c>
      <c r="CI106" s="468">
        <v>24</v>
      </c>
      <c r="CJ106" s="469">
        <v>1</v>
      </c>
      <c r="CK106" s="469">
        <v>8</v>
      </c>
      <c r="CL106" s="469" t="s">
        <v>513</v>
      </c>
      <c r="CM106" s="469">
        <v>6</v>
      </c>
      <c r="CN106" s="469">
        <v>21</v>
      </c>
      <c r="CO106" s="469" t="s">
        <v>513</v>
      </c>
      <c r="CP106" s="469">
        <v>4</v>
      </c>
      <c r="CQ106" s="469" t="s">
        <v>513</v>
      </c>
      <c r="CR106" s="469">
        <v>2</v>
      </c>
      <c r="CS106" s="469">
        <v>2</v>
      </c>
      <c r="CT106" s="469">
        <v>69</v>
      </c>
      <c r="CU106" s="469" t="s">
        <v>513</v>
      </c>
      <c r="CV106" s="469">
        <v>2</v>
      </c>
      <c r="CW106" s="469" t="s">
        <v>513</v>
      </c>
      <c r="CX106" s="469">
        <v>1</v>
      </c>
      <c r="CY106" s="469">
        <v>1</v>
      </c>
      <c r="CZ106" s="469">
        <v>1</v>
      </c>
      <c r="DA106" s="468" t="s">
        <v>513</v>
      </c>
      <c r="DB106" s="468" t="s">
        <v>513</v>
      </c>
      <c r="DC106" s="468" t="s">
        <v>513</v>
      </c>
      <c r="DD106" s="468" t="s">
        <v>513</v>
      </c>
      <c r="DE106" s="469" t="s">
        <v>513</v>
      </c>
      <c r="DF106" s="469" t="s">
        <v>513</v>
      </c>
      <c r="DG106" s="469">
        <v>2</v>
      </c>
      <c r="DH106" s="469">
        <v>20</v>
      </c>
      <c r="DI106" s="469">
        <v>1</v>
      </c>
      <c r="DJ106" s="469">
        <v>1</v>
      </c>
      <c r="DK106" s="469" t="s">
        <v>513</v>
      </c>
      <c r="DL106" s="469">
        <v>1</v>
      </c>
      <c r="DM106" s="469">
        <v>6</v>
      </c>
      <c r="DN106" s="469">
        <v>1</v>
      </c>
      <c r="DO106" s="469" t="s">
        <v>513</v>
      </c>
      <c r="DP106" s="469">
        <v>2</v>
      </c>
      <c r="DQ106" s="469">
        <v>7</v>
      </c>
      <c r="DR106" s="469" t="s">
        <v>513</v>
      </c>
      <c r="DS106" s="469" t="s">
        <v>513</v>
      </c>
      <c r="DT106" s="469">
        <v>1</v>
      </c>
      <c r="DU106" s="469" t="s">
        <v>513</v>
      </c>
      <c r="DV106" s="469">
        <v>1</v>
      </c>
      <c r="DW106" s="469" t="s">
        <v>513</v>
      </c>
      <c r="DX106" s="469" t="s">
        <v>513</v>
      </c>
      <c r="DY106" s="469" t="s">
        <v>513</v>
      </c>
      <c r="DZ106" s="469">
        <v>1</v>
      </c>
      <c r="EA106" s="469">
        <v>37</v>
      </c>
      <c r="EB106" s="469" t="s">
        <v>513</v>
      </c>
      <c r="EC106" s="468">
        <v>1</v>
      </c>
      <c r="ED106" s="72"/>
    </row>
    <row r="107" spans="1:134" ht="16.5" customHeight="1">
      <c r="A107" s="470" t="s">
        <v>1549</v>
      </c>
      <c r="B107" s="154">
        <v>65</v>
      </c>
      <c r="C107" s="468">
        <v>316</v>
      </c>
      <c r="D107" s="469" t="s">
        <v>513</v>
      </c>
      <c r="E107" s="469" t="s">
        <v>513</v>
      </c>
      <c r="F107" s="469" t="s">
        <v>513</v>
      </c>
      <c r="G107" s="469" t="s">
        <v>513</v>
      </c>
      <c r="H107" s="469" t="s">
        <v>513</v>
      </c>
      <c r="I107" s="469" t="s">
        <v>513</v>
      </c>
      <c r="J107" s="469">
        <v>9</v>
      </c>
      <c r="K107" s="469">
        <v>44</v>
      </c>
      <c r="L107" s="469">
        <v>2</v>
      </c>
      <c r="M107" s="469">
        <v>2</v>
      </c>
      <c r="N107" s="469">
        <v>5</v>
      </c>
      <c r="O107" s="468">
        <v>4</v>
      </c>
      <c r="P107" s="468">
        <v>37</v>
      </c>
      <c r="Q107" s="469" t="s">
        <v>513</v>
      </c>
      <c r="R107" s="469" t="s">
        <v>513</v>
      </c>
      <c r="S107" s="469">
        <v>1</v>
      </c>
      <c r="T107" s="469" t="s">
        <v>513</v>
      </c>
      <c r="U107" s="469" t="s">
        <v>513</v>
      </c>
      <c r="V107" s="469">
        <v>1</v>
      </c>
      <c r="W107" s="469">
        <v>1</v>
      </c>
      <c r="X107" s="469" t="s">
        <v>513</v>
      </c>
      <c r="Y107" s="469" t="s">
        <v>513</v>
      </c>
      <c r="Z107" s="469" t="s">
        <v>513</v>
      </c>
      <c r="AA107" s="469" t="s">
        <v>513</v>
      </c>
      <c r="AB107" s="469" t="s">
        <v>513</v>
      </c>
      <c r="AC107" s="469" t="s">
        <v>513</v>
      </c>
      <c r="AD107" s="469" t="s">
        <v>513</v>
      </c>
      <c r="AE107" s="469" t="s">
        <v>513</v>
      </c>
      <c r="AF107" s="469" t="s">
        <v>513</v>
      </c>
      <c r="AG107" s="469" t="s">
        <v>513</v>
      </c>
      <c r="AH107" s="469" t="s">
        <v>513</v>
      </c>
      <c r="AI107" s="469">
        <v>1</v>
      </c>
      <c r="AJ107" s="469" t="s">
        <v>513</v>
      </c>
      <c r="AK107" s="469" t="s">
        <v>513</v>
      </c>
      <c r="AL107" s="469" t="s">
        <v>513</v>
      </c>
      <c r="AM107" s="469" t="s">
        <v>513</v>
      </c>
      <c r="AN107" s="469" t="s">
        <v>513</v>
      </c>
      <c r="AO107" s="468" t="s">
        <v>513</v>
      </c>
      <c r="AP107" s="468" t="s">
        <v>513</v>
      </c>
      <c r="AQ107" s="469" t="s">
        <v>513</v>
      </c>
      <c r="AR107" s="469" t="s">
        <v>513</v>
      </c>
      <c r="AS107" s="469" t="s">
        <v>513</v>
      </c>
      <c r="AT107" s="469" t="s">
        <v>513</v>
      </c>
      <c r="AU107" s="469">
        <v>3</v>
      </c>
      <c r="AV107" s="469">
        <v>6</v>
      </c>
      <c r="AW107" s="469" t="s">
        <v>513</v>
      </c>
      <c r="AX107" s="469" t="s">
        <v>513</v>
      </c>
      <c r="AY107" s="469">
        <v>3</v>
      </c>
      <c r="AZ107" s="469" t="s">
        <v>513</v>
      </c>
      <c r="BA107" s="469" t="s">
        <v>513</v>
      </c>
      <c r="BB107" s="469">
        <v>4</v>
      </c>
      <c r="BC107" s="469">
        <v>25</v>
      </c>
      <c r="BD107" s="469" t="s">
        <v>513</v>
      </c>
      <c r="BE107" s="469" t="s">
        <v>513</v>
      </c>
      <c r="BF107" s="469">
        <v>2</v>
      </c>
      <c r="BG107" s="469" t="s">
        <v>513</v>
      </c>
      <c r="BH107" s="469" t="s">
        <v>513</v>
      </c>
      <c r="BI107" s="469" t="s">
        <v>513</v>
      </c>
      <c r="BJ107" s="469">
        <v>2</v>
      </c>
      <c r="BK107" s="469" t="s">
        <v>513</v>
      </c>
      <c r="BL107" s="468">
        <v>14</v>
      </c>
      <c r="BM107" s="468">
        <v>77</v>
      </c>
      <c r="BN107" s="469" t="s">
        <v>513</v>
      </c>
      <c r="BO107" s="469">
        <v>1</v>
      </c>
      <c r="BP107" s="469">
        <v>4</v>
      </c>
      <c r="BQ107" s="469" t="s">
        <v>513</v>
      </c>
      <c r="BR107" s="469">
        <v>1</v>
      </c>
      <c r="BS107" s="469">
        <v>1</v>
      </c>
      <c r="BT107" s="469" t="s">
        <v>513</v>
      </c>
      <c r="BU107" s="469">
        <v>1</v>
      </c>
      <c r="BV107" s="469">
        <v>2</v>
      </c>
      <c r="BW107" s="469">
        <v>2</v>
      </c>
      <c r="BX107" s="469">
        <v>2</v>
      </c>
      <c r="BY107" s="468" t="s">
        <v>513</v>
      </c>
      <c r="BZ107" s="468">
        <v>1</v>
      </c>
      <c r="CA107" s="468">
        <v>4</v>
      </c>
      <c r="CB107" s="469" t="s">
        <v>513</v>
      </c>
      <c r="CC107" s="469" t="s">
        <v>513</v>
      </c>
      <c r="CD107" s="469" t="s">
        <v>513</v>
      </c>
      <c r="CE107" s="469" t="s">
        <v>513</v>
      </c>
      <c r="CF107" s="469" t="s">
        <v>513</v>
      </c>
      <c r="CG107" s="469">
        <v>1</v>
      </c>
      <c r="CH107" s="468">
        <v>12</v>
      </c>
      <c r="CI107" s="468">
        <v>34</v>
      </c>
      <c r="CJ107" s="469">
        <v>2</v>
      </c>
      <c r="CK107" s="469">
        <v>10</v>
      </c>
      <c r="CL107" s="469" t="s">
        <v>513</v>
      </c>
      <c r="CM107" s="469">
        <v>7</v>
      </c>
      <c r="CN107" s="469">
        <v>25</v>
      </c>
      <c r="CO107" s="469" t="s">
        <v>513</v>
      </c>
      <c r="CP107" s="469">
        <v>5</v>
      </c>
      <c r="CQ107" s="469" t="s">
        <v>513</v>
      </c>
      <c r="CR107" s="469">
        <v>2</v>
      </c>
      <c r="CS107" s="469">
        <v>1</v>
      </c>
      <c r="CT107" s="469">
        <v>20</v>
      </c>
      <c r="CU107" s="469" t="s">
        <v>513</v>
      </c>
      <c r="CV107" s="469">
        <v>1</v>
      </c>
      <c r="CW107" s="469" t="s">
        <v>513</v>
      </c>
      <c r="CX107" s="469">
        <v>2</v>
      </c>
      <c r="CY107" s="469">
        <v>9</v>
      </c>
      <c r="CZ107" s="469">
        <v>1</v>
      </c>
      <c r="DA107" s="468" t="s">
        <v>513</v>
      </c>
      <c r="DB107" s="468">
        <v>1</v>
      </c>
      <c r="DC107" s="468">
        <v>4</v>
      </c>
      <c r="DD107" s="468">
        <v>24</v>
      </c>
      <c r="DE107" s="469" t="s">
        <v>513</v>
      </c>
      <c r="DF107" s="469">
        <v>4</v>
      </c>
      <c r="DG107" s="469" t="s">
        <v>513</v>
      </c>
      <c r="DH107" s="469" t="s">
        <v>513</v>
      </c>
      <c r="DI107" s="469" t="s">
        <v>513</v>
      </c>
      <c r="DJ107" s="469" t="s">
        <v>513</v>
      </c>
      <c r="DK107" s="469" t="s">
        <v>513</v>
      </c>
      <c r="DL107" s="469" t="s">
        <v>513</v>
      </c>
      <c r="DM107" s="469" t="s">
        <v>513</v>
      </c>
      <c r="DN107" s="469" t="s">
        <v>513</v>
      </c>
      <c r="DO107" s="469" t="s">
        <v>513</v>
      </c>
      <c r="DP107" s="469">
        <v>4</v>
      </c>
      <c r="DQ107" s="469">
        <v>11</v>
      </c>
      <c r="DR107" s="469" t="s">
        <v>513</v>
      </c>
      <c r="DS107" s="469" t="s">
        <v>513</v>
      </c>
      <c r="DT107" s="469" t="s">
        <v>513</v>
      </c>
      <c r="DU107" s="469" t="s">
        <v>513</v>
      </c>
      <c r="DV107" s="469">
        <v>4</v>
      </c>
      <c r="DW107" s="469" t="s">
        <v>513</v>
      </c>
      <c r="DX107" s="469" t="s">
        <v>513</v>
      </c>
      <c r="DY107" s="469" t="s">
        <v>513</v>
      </c>
      <c r="DZ107" s="469" t="s">
        <v>513</v>
      </c>
      <c r="EA107" s="469" t="s">
        <v>513</v>
      </c>
      <c r="EB107" s="469" t="s">
        <v>513</v>
      </c>
      <c r="EC107" s="468" t="s">
        <v>513</v>
      </c>
      <c r="ED107" s="72"/>
    </row>
    <row r="108" spans="1:134" ht="16.5" customHeight="1">
      <c r="A108" s="476" t="s">
        <v>1548</v>
      </c>
      <c r="B108" s="475">
        <v>302</v>
      </c>
      <c r="C108" s="471">
        <v>2190</v>
      </c>
      <c r="D108" s="472" t="s">
        <v>513</v>
      </c>
      <c r="E108" s="472" t="s">
        <v>513</v>
      </c>
      <c r="F108" s="472" t="s">
        <v>513</v>
      </c>
      <c r="G108" s="472" t="s">
        <v>513</v>
      </c>
      <c r="H108" s="472" t="s">
        <v>513</v>
      </c>
      <c r="I108" s="472" t="s">
        <v>513</v>
      </c>
      <c r="J108" s="472">
        <v>35</v>
      </c>
      <c r="K108" s="472">
        <v>281</v>
      </c>
      <c r="L108" s="472">
        <v>12</v>
      </c>
      <c r="M108" s="472">
        <v>12</v>
      </c>
      <c r="N108" s="472">
        <v>11</v>
      </c>
      <c r="O108" s="474">
        <v>10</v>
      </c>
      <c r="P108" s="474">
        <v>73</v>
      </c>
      <c r="Q108" s="473" t="s">
        <v>513</v>
      </c>
      <c r="R108" s="473" t="s">
        <v>513</v>
      </c>
      <c r="S108" s="473">
        <v>1</v>
      </c>
      <c r="T108" s="473" t="s">
        <v>513</v>
      </c>
      <c r="U108" s="473">
        <v>1</v>
      </c>
      <c r="V108" s="473" t="s">
        <v>513</v>
      </c>
      <c r="W108" s="473">
        <v>2</v>
      </c>
      <c r="X108" s="473" t="s">
        <v>513</v>
      </c>
      <c r="Y108" s="473" t="s">
        <v>513</v>
      </c>
      <c r="Z108" s="473" t="s">
        <v>513</v>
      </c>
      <c r="AA108" s="473" t="s">
        <v>513</v>
      </c>
      <c r="AB108" s="473" t="s">
        <v>513</v>
      </c>
      <c r="AC108" s="472" t="s">
        <v>513</v>
      </c>
      <c r="AD108" s="472">
        <v>2</v>
      </c>
      <c r="AE108" s="472" t="s">
        <v>513</v>
      </c>
      <c r="AF108" s="472" t="s">
        <v>513</v>
      </c>
      <c r="AG108" s="472" t="s">
        <v>513</v>
      </c>
      <c r="AH108" s="472" t="s">
        <v>513</v>
      </c>
      <c r="AI108" s="472">
        <v>3</v>
      </c>
      <c r="AJ108" s="472" t="s">
        <v>513</v>
      </c>
      <c r="AK108" s="472" t="s">
        <v>513</v>
      </c>
      <c r="AL108" s="472" t="s">
        <v>513</v>
      </c>
      <c r="AM108" s="472" t="s">
        <v>513</v>
      </c>
      <c r="AN108" s="472">
        <v>1</v>
      </c>
      <c r="AO108" s="471" t="s">
        <v>513</v>
      </c>
      <c r="AP108" s="471" t="s">
        <v>513</v>
      </c>
      <c r="AQ108" s="472" t="s">
        <v>513</v>
      </c>
      <c r="AR108" s="472" t="s">
        <v>513</v>
      </c>
      <c r="AS108" s="472" t="s">
        <v>513</v>
      </c>
      <c r="AT108" s="472" t="s">
        <v>513</v>
      </c>
      <c r="AU108" s="472">
        <v>17</v>
      </c>
      <c r="AV108" s="472">
        <v>194</v>
      </c>
      <c r="AW108" s="472" t="s">
        <v>513</v>
      </c>
      <c r="AX108" s="472" t="s">
        <v>513</v>
      </c>
      <c r="AY108" s="472">
        <v>8</v>
      </c>
      <c r="AZ108" s="472">
        <v>1</v>
      </c>
      <c r="BA108" s="472">
        <v>8</v>
      </c>
      <c r="BB108" s="472">
        <v>7</v>
      </c>
      <c r="BC108" s="472">
        <v>46</v>
      </c>
      <c r="BD108" s="472" t="s">
        <v>513</v>
      </c>
      <c r="BE108" s="472">
        <v>3</v>
      </c>
      <c r="BF108" s="472">
        <v>4</v>
      </c>
      <c r="BG108" s="472" t="s">
        <v>513</v>
      </c>
      <c r="BH108" s="472" t="s">
        <v>513</v>
      </c>
      <c r="BI108" s="472" t="s">
        <v>513</v>
      </c>
      <c r="BJ108" s="472" t="s">
        <v>513</v>
      </c>
      <c r="BK108" s="472" t="s">
        <v>513</v>
      </c>
      <c r="BL108" s="471">
        <v>62</v>
      </c>
      <c r="BM108" s="471">
        <v>321</v>
      </c>
      <c r="BN108" s="472" t="s">
        <v>513</v>
      </c>
      <c r="BO108" s="472">
        <v>2</v>
      </c>
      <c r="BP108" s="472">
        <v>2</v>
      </c>
      <c r="BQ108" s="472">
        <v>4</v>
      </c>
      <c r="BR108" s="472">
        <v>4</v>
      </c>
      <c r="BS108" s="472">
        <v>9</v>
      </c>
      <c r="BT108" s="472" t="s">
        <v>513</v>
      </c>
      <c r="BU108" s="472">
        <v>5</v>
      </c>
      <c r="BV108" s="472">
        <v>8</v>
      </c>
      <c r="BW108" s="472">
        <v>7</v>
      </c>
      <c r="BX108" s="472">
        <v>18</v>
      </c>
      <c r="BY108" s="471">
        <v>3</v>
      </c>
      <c r="BZ108" s="471">
        <v>4</v>
      </c>
      <c r="CA108" s="471">
        <v>16</v>
      </c>
      <c r="CB108" s="472" t="s">
        <v>513</v>
      </c>
      <c r="CC108" s="472">
        <v>1</v>
      </c>
      <c r="CD108" s="472" t="s">
        <v>513</v>
      </c>
      <c r="CE108" s="472">
        <v>1</v>
      </c>
      <c r="CF108" s="472" t="s">
        <v>513</v>
      </c>
      <c r="CG108" s="472">
        <v>2</v>
      </c>
      <c r="CH108" s="471">
        <v>39</v>
      </c>
      <c r="CI108" s="471">
        <v>112</v>
      </c>
      <c r="CJ108" s="472">
        <v>3</v>
      </c>
      <c r="CK108" s="472">
        <v>36</v>
      </c>
      <c r="CL108" s="472" t="s">
        <v>513</v>
      </c>
      <c r="CM108" s="472">
        <v>14</v>
      </c>
      <c r="CN108" s="472">
        <v>45</v>
      </c>
      <c r="CO108" s="472">
        <v>1</v>
      </c>
      <c r="CP108" s="472">
        <v>9</v>
      </c>
      <c r="CQ108" s="472">
        <v>1</v>
      </c>
      <c r="CR108" s="472">
        <v>3</v>
      </c>
      <c r="CS108" s="472">
        <v>31</v>
      </c>
      <c r="CT108" s="472">
        <v>227</v>
      </c>
      <c r="CU108" s="472" t="s">
        <v>513</v>
      </c>
      <c r="CV108" s="472">
        <v>26</v>
      </c>
      <c r="CW108" s="472">
        <v>5</v>
      </c>
      <c r="CX108" s="472">
        <v>31</v>
      </c>
      <c r="CY108" s="472">
        <v>92</v>
      </c>
      <c r="CZ108" s="472">
        <v>28</v>
      </c>
      <c r="DA108" s="471" t="s">
        <v>513</v>
      </c>
      <c r="DB108" s="471">
        <v>3</v>
      </c>
      <c r="DC108" s="471">
        <v>17</v>
      </c>
      <c r="DD108" s="471">
        <v>354</v>
      </c>
      <c r="DE108" s="472">
        <v>7</v>
      </c>
      <c r="DF108" s="472">
        <v>10</v>
      </c>
      <c r="DG108" s="472">
        <v>29</v>
      </c>
      <c r="DH108" s="472">
        <v>404</v>
      </c>
      <c r="DI108" s="472">
        <v>16</v>
      </c>
      <c r="DJ108" s="472" t="s">
        <v>513</v>
      </c>
      <c r="DK108" s="472">
        <v>13</v>
      </c>
      <c r="DL108" s="472">
        <v>1</v>
      </c>
      <c r="DM108" s="472">
        <v>9</v>
      </c>
      <c r="DN108" s="472">
        <v>1</v>
      </c>
      <c r="DO108" s="472" t="s">
        <v>513</v>
      </c>
      <c r="DP108" s="472">
        <v>3</v>
      </c>
      <c r="DQ108" s="472">
        <v>7</v>
      </c>
      <c r="DR108" s="472" t="s">
        <v>513</v>
      </c>
      <c r="DS108" s="472" t="s">
        <v>513</v>
      </c>
      <c r="DT108" s="472">
        <v>1</v>
      </c>
      <c r="DU108" s="472" t="s">
        <v>513</v>
      </c>
      <c r="DV108" s="472" t="s">
        <v>513</v>
      </c>
      <c r="DW108" s="472" t="s">
        <v>513</v>
      </c>
      <c r="DX108" s="472">
        <v>2</v>
      </c>
      <c r="DY108" s="472" t="s">
        <v>513</v>
      </c>
      <c r="DZ108" s="472">
        <v>2</v>
      </c>
      <c r="EA108" s="472">
        <v>9</v>
      </c>
      <c r="EB108" s="472" t="s">
        <v>513</v>
      </c>
      <c r="EC108" s="471">
        <v>2</v>
      </c>
      <c r="ED108" s="72"/>
    </row>
    <row r="109" spans="1:134" ht="16.5" customHeight="1">
      <c r="A109" s="470" t="s">
        <v>1547</v>
      </c>
      <c r="B109" s="154">
        <v>39</v>
      </c>
      <c r="C109" s="468">
        <v>212</v>
      </c>
      <c r="D109" s="469" t="s">
        <v>513</v>
      </c>
      <c r="E109" s="469" t="s">
        <v>513</v>
      </c>
      <c r="F109" s="469" t="s">
        <v>513</v>
      </c>
      <c r="G109" s="469" t="s">
        <v>513</v>
      </c>
      <c r="H109" s="469" t="s">
        <v>513</v>
      </c>
      <c r="I109" s="469" t="s">
        <v>513</v>
      </c>
      <c r="J109" s="469">
        <v>3</v>
      </c>
      <c r="K109" s="469">
        <v>26</v>
      </c>
      <c r="L109" s="469">
        <v>1</v>
      </c>
      <c r="M109" s="469">
        <v>1</v>
      </c>
      <c r="N109" s="469">
        <v>1</v>
      </c>
      <c r="O109" s="468">
        <v>1</v>
      </c>
      <c r="P109" s="468">
        <v>6</v>
      </c>
      <c r="Q109" s="469" t="s">
        <v>513</v>
      </c>
      <c r="R109" s="469" t="s">
        <v>513</v>
      </c>
      <c r="S109" s="469" t="s">
        <v>513</v>
      </c>
      <c r="T109" s="469" t="s">
        <v>513</v>
      </c>
      <c r="U109" s="469">
        <v>1</v>
      </c>
      <c r="V109" s="469" t="s">
        <v>513</v>
      </c>
      <c r="W109" s="469" t="s">
        <v>513</v>
      </c>
      <c r="X109" s="469" t="s">
        <v>513</v>
      </c>
      <c r="Y109" s="469" t="s">
        <v>513</v>
      </c>
      <c r="Z109" s="469" t="s">
        <v>513</v>
      </c>
      <c r="AA109" s="469" t="s">
        <v>513</v>
      </c>
      <c r="AB109" s="469" t="s">
        <v>513</v>
      </c>
      <c r="AC109" s="469" t="s">
        <v>513</v>
      </c>
      <c r="AD109" s="469" t="s">
        <v>513</v>
      </c>
      <c r="AE109" s="469" t="s">
        <v>513</v>
      </c>
      <c r="AF109" s="469" t="s">
        <v>513</v>
      </c>
      <c r="AG109" s="469" t="s">
        <v>513</v>
      </c>
      <c r="AH109" s="469" t="s">
        <v>513</v>
      </c>
      <c r="AI109" s="469" t="s">
        <v>513</v>
      </c>
      <c r="AJ109" s="469" t="s">
        <v>513</v>
      </c>
      <c r="AK109" s="469" t="s">
        <v>513</v>
      </c>
      <c r="AL109" s="469" t="s">
        <v>513</v>
      </c>
      <c r="AM109" s="469" t="s">
        <v>513</v>
      </c>
      <c r="AN109" s="469" t="s">
        <v>513</v>
      </c>
      <c r="AO109" s="468" t="s">
        <v>513</v>
      </c>
      <c r="AP109" s="468" t="s">
        <v>513</v>
      </c>
      <c r="AQ109" s="469" t="s">
        <v>513</v>
      </c>
      <c r="AR109" s="469" t="s">
        <v>513</v>
      </c>
      <c r="AS109" s="469" t="s">
        <v>513</v>
      </c>
      <c r="AT109" s="469" t="s">
        <v>513</v>
      </c>
      <c r="AU109" s="469">
        <v>3</v>
      </c>
      <c r="AV109" s="469">
        <v>4</v>
      </c>
      <c r="AW109" s="469" t="s">
        <v>513</v>
      </c>
      <c r="AX109" s="469" t="s">
        <v>513</v>
      </c>
      <c r="AY109" s="469">
        <v>2</v>
      </c>
      <c r="AZ109" s="469">
        <v>1</v>
      </c>
      <c r="BA109" s="469" t="s">
        <v>513</v>
      </c>
      <c r="BB109" s="469">
        <v>1</v>
      </c>
      <c r="BC109" s="469">
        <v>22</v>
      </c>
      <c r="BD109" s="469" t="s">
        <v>513</v>
      </c>
      <c r="BE109" s="469" t="s">
        <v>513</v>
      </c>
      <c r="BF109" s="469">
        <v>1</v>
      </c>
      <c r="BG109" s="469" t="s">
        <v>513</v>
      </c>
      <c r="BH109" s="469" t="s">
        <v>513</v>
      </c>
      <c r="BI109" s="469" t="s">
        <v>513</v>
      </c>
      <c r="BJ109" s="469" t="s">
        <v>513</v>
      </c>
      <c r="BK109" s="469" t="s">
        <v>513</v>
      </c>
      <c r="BL109" s="468">
        <v>9</v>
      </c>
      <c r="BM109" s="468">
        <v>33</v>
      </c>
      <c r="BN109" s="469" t="s">
        <v>513</v>
      </c>
      <c r="BO109" s="469" t="s">
        <v>513</v>
      </c>
      <c r="BP109" s="469" t="s">
        <v>513</v>
      </c>
      <c r="BQ109" s="469">
        <v>1</v>
      </c>
      <c r="BR109" s="469">
        <v>1</v>
      </c>
      <c r="BS109" s="469">
        <v>3</v>
      </c>
      <c r="BT109" s="469" t="s">
        <v>513</v>
      </c>
      <c r="BU109" s="469" t="s">
        <v>513</v>
      </c>
      <c r="BV109" s="469">
        <v>1</v>
      </c>
      <c r="BW109" s="469" t="s">
        <v>513</v>
      </c>
      <c r="BX109" s="469">
        <v>3</v>
      </c>
      <c r="BY109" s="468" t="s">
        <v>513</v>
      </c>
      <c r="BZ109" s="468">
        <v>1</v>
      </c>
      <c r="CA109" s="468">
        <v>10</v>
      </c>
      <c r="CB109" s="469" t="s">
        <v>513</v>
      </c>
      <c r="CC109" s="469">
        <v>1</v>
      </c>
      <c r="CD109" s="469" t="s">
        <v>513</v>
      </c>
      <c r="CE109" s="469" t="s">
        <v>513</v>
      </c>
      <c r="CF109" s="469" t="s">
        <v>513</v>
      </c>
      <c r="CG109" s="469" t="s">
        <v>513</v>
      </c>
      <c r="CH109" s="468">
        <v>9</v>
      </c>
      <c r="CI109" s="468">
        <v>23</v>
      </c>
      <c r="CJ109" s="469">
        <v>1</v>
      </c>
      <c r="CK109" s="469">
        <v>8</v>
      </c>
      <c r="CL109" s="469" t="s">
        <v>513</v>
      </c>
      <c r="CM109" s="469">
        <v>1</v>
      </c>
      <c r="CN109" s="469">
        <v>1</v>
      </c>
      <c r="CO109" s="469" t="s">
        <v>513</v>
      </c>
      <c r="CP109" s="469">
        <v>1</v>
      </c>
      <c r="CQ109" s="469" t="s">
        <v>513</v>
      </c>
      <c r="CR109" s="469" t="s">
        <v>513</v>
      </c>
      <c r="CS109" s="469">
        <v>3</v>
      </c>
      <c r="CT109" s="469">
        <v>15</v>
      </c>
      <c r="CU109" s="469" t="s">
        <v>513</v>
      </c>
      <c r="CV109" s="469">
        <v>2</v>
      </c>
      <c r="CW109" s="469">
        <v>1</v>
      </c>
      <c r="CX109" s="469">
        <v>4</v>
      </c>
      <c r="CY109" s="469">
        <v>7</v>
      </c>
      <c r="CZ109" s="469">
        <v>4</v>
      </c>
      <c r="DA109" s="468" t="s">
        <v>513</v>
      </c>
      <c r="DB109" s="468" t="s">
        <v>513</v>
      </c>
      <c r="DC109" s="468">
        <v>3</v>
      </c>
      <c r="DD109" s="468">
        <v>36</v>
      </c>
      <c r="DE109" s="469">
        <v>1</v>
      </c>
      <c r="DF109" s="469">
        <v>2</v>
      </c>
      <c r="DG109" s="469">
        <v>1</v>
      </c>
      <c r="DH109" s="469">
        <v>29</v>
      </c>
      <c r="DI109" s="469" t="s">
        <v>513</v>
      </c>
      <c r="DJ109" s="469" t="s">
        <v>513</v>
      </c>
      <c r="DK109" s="469">
        <v>1</v>
      </c>
      <c r="DL109" s="469" t="s">
        <v>513</v>
      </c>
      <c r="DM109" s="469" t="s">
        <v>513</v>
      </c>
      <c r="DN109" s="469" t="s">
        <v>513</v>
      </c>
      <c r="DO109" s="469" t="s">
        <v>513</v>
      </c>
      <c r="DP109" s="469" t="s">
        <v>513</v>
      </c>
      <c r="DQ109" s="469" t="s">
        <v>513</v>
      </c>
      <c r="DR109" s="469" t="s">
        <v>513</v>
      </c>
      <c r="DS109" s="469" t="s">
        <v>513</v>
      </c>
      <c r="DT109" s="469" t="s">
        <v>513</v>
      </c>
      <c r="DU109" s="469" t="s">
        <v>513</v>
      </c>
      <c r="DV109" s="469" t="s">
        <v>513</v>
      </c>
      <c r="DW109" s="469" t="s">
        <v>513</v>
      </c>
      <c r="DX109" s="469" t="s">
        <v>513</v>
      </c>
      <c r="DY109" s="469" t="s">
        <v>513</v>
      </c>
      <c r="DZ109" s="469" t="s">
        <v>513</v>
      </c>
      <c r="EA109" s="469" t="s">
        <v>513</v>
      </c>
      <c r="EB109" s="469" t="s">
        <v>513</v>
      </c>
      <c r="EC109" s="468" t="s">
        <v>513</v>
      </c>
      <c r="ED109" s="72"/>
    </row>
    <row r="110" spans="1:134" ht="16.5" customHeight="1">
      <c r="A110" s="470" t="s">
        <v>1546</v>
      </c>
      <c r="B110" s="154">
        <v>40</v>
      </c>
      <c r="C110" s="468">
        <v>295</v>
      </c>
      <c r="D110" s="469" t="s">
        <v>513</v>
      </c>
      <c r="E110" s="469" t="s">
        <v>513</v>
      </c>
      <c r="F110" s="469" t="s">
        <v>513</v>
      </c>
      <c r="G110" s="469" t="s">
        <v>513</v>
      </c>
      <c r="H110" s="469" t="s">
        <v>513</v>
      </c>
      <c r="I110" s="469" t="s">
        <v>513</v>
      </c>
      <c r="J110" s="469">
        <v>6</v>
      </c>
      <c r="K110" s="469">
        <v>47</v>
      </c>
      <c r="L110" s="469">
        <v>2</v>
      </c>
      <c r="M110" s="469">
        <v>2</v>
      </c>
      <c r="N110" s="469">
        <v>2</v>
      </c>
      <c r="O110" s="468">
        <v>1</v>
      </c>
      <c r="P110" s="468">
        <v>2</v>
      </c>
      <c r="Q110" s="469" t="s">
        <v>513</v>
      </c>
      <c r="R110" s="469" t="s">
        <v>513</v>
      </c>
      <c r="S110" s="469" t="s">
        <v>513</v>
      </c>
      <c r="T110" s="469" t="s">
        <v>513</v>
      </c>
      <c r="U110" s="469" t="s">
        <v>513</v>
      </c>
      <c r="V110" s="469" t="s">
        <v>513</v>
      </c>
      <c r="W110" s="469" t="s">
        <v>513</v>
      </c>
      <c r="X110" s="469" t="s">
        <v>513</v>
      </c>
      <c r="Y110" s="469" t="s">
        <v>513</v>
      </c>
      <c r="Z110" s="469" t="s">
        <v>513</v>
      </c>
      <c r="AA110" s="469" t="s">
        <v>513</v>
      </c>
      <c r="AB110" s="469" t="s">
        <v>513</v>
      </c>
      <c r="AC110" s="469" t="s">
        <v>513</v>
      </c>
      <c r="AD110" s="469" t="s">
        <v>513</v>
      </c>
      <c r="AE110" s="469" t="s">
        <v>513</v>
      </c>
      <c r="AF110" s="469" t="s">
        <v>513</v>
      </c>
      <c r="AG110" s="469" t="s">
        <v>513</v>
      </c>
      <c r="AH110" s="469" t="s">
        <v>513</v>
      </c>
      <c r="AI110" s="469">
        <v>1</v>
      </c>
      <c r="AJ110" s="469" t="s">
        <v>513</v>
      </c>
      <c r="AK110" s="469" t="s">
        <v>513</v>
      </c>
      <c r="AL110" s="469" t="s">
        <v>513</v>
      </c>
      <c r="AM110" s="469" t="s">
        <v>513</v>
      </c>
      <c r="AN110" s="469" t="s">
        <v>513</v>
      </c>
      <c r="AO110" s="468" t="s">
        <v>513</v>
      </c>
      <c r="AP110" s="468" t="s">
        <v>513</v>
      </c>
      <c r="AQ110" s="469" t="s">
        <v>513</v>
      </c>
      <c r="AR110" s="469" t="s">
        <v>513</v>
      </c>
      <c r="AS110" s="469" t="s">
        <v>513</v>
      </c>
      <c r="AT110" s="469" t="s">
        <v>513</v>
      </c>
      <c r="AU110" s="469">
        <v>6</v>
      </c>
      <c r="AV110" s="469">
        <v>44</v>
      </c>
      <c r="AW110" s="469" t="s">
        <v>513</v>
      </c>
      <c r="AX110" s="469" t="s">
        <v>513</v>
      </c>
      <c r="AY110" s="469">
        <v>4</v>
      </c>
      <c r="AZ110" s="469" t="s">
        <v>513</v>
      </c>
      <c r="BA110" s="469">
        <v>2</v>
      </c>
      <c r="BB110" s="469">
        <v>2</v>
      </c>
      <c r="BC110" s="469">
        <v>17</v>
      </c>
      <c r="BD110" s="469" t="s">
        <v>513</v>
      </c>
      <c r="BE110" s="469" t="s">
        <v>513</v>
      </c>
      <c r="BF110" s="469">
        <v>2</v>
      </c>
      <c r="BG110" s="469" t="s">
        <v>513</v>
      </c>
      <c r="BH110" s="469" t="s">
        <v>513</v>
      </c>
      <c r="BI110" s="469" t="s">
        <v>513</v>
      </c>
      <c r="BJ110" s="469" t="s">
        <v>513</v>
      </c>
      <c r="BK110" s="469" t="s">
        <v>513</v>
      </c>
      <c r="BL110" s="468">
        <v>8</v>
      </c>
      <c r="BM110" s="468">
        <v>82</v>
      </c>
      <c r="BN110" s="469" t="s">
        <v>513</v>
      </c>
      <c r="BO110" s="469">
        <v>1</v>
      </c>
      <c r="BP110" s="469" t="s">
        <v>513</v>
      </c>
      <c r="BQ110" s="469" t="s">
        <v>513</v>
      </c>
      <c r="BR110" s="469">
        <v>1</v>
      </c>
      <c r="BS110" s="469">
        <v>1</v>
      </c>
      <c r="BT110" s="469" t="s">
        <v>513</v>
      </c>
      <c r="BU110" s="469" t="s">
        <v>513</v>
      </c>
      <c r="BV110" s="469">
        <v>1</v>
      </c>
      <c r="BW110" s="469">
        <v>2</v>
      </c>
      <c r="BX110" s="469">
        <v>1</v>
      </c>
      <c r="BY110" s="468">
        <v>1</v>
      </c>
      <c r="BZ110" s="468">
        <v>1</v>
      </c>
      <c r="CA110" s="468">
        <v>1</v>
      </c>
      <c r="CB110" s="469" t="s">
        <v>513</v>
      </c>
      <c r="CC110" s="469" t="s">
        <v>513</v>
      </c>
      <c r="CD110" s="469" t="s">
        <v>513</v>
      </c>
      <c r="CE110" s="469">
        <v>1</v>
      </c>
      <c r="CF110" s="469" t="s">
        <v>513</v>
      </c>
      <c r="CG110" s="469" t="s">
        <v>513</v>
      </c>
      <c r="CH110" s="468">
        <v>9</v>
      </c>
      <c r="CI110" s="468">
        <v>24</v>
      </c>
      <c r="CJ110" s="469" t="s">
        <v>513</v>
      </c>
      <c r="CK110" s="469">
        <v>9</v>
      </c>
      <c r="CL110" s="469" t="s">
        <v>513</v>
      </c>
      <c r="CM110" s="469">
        <v>2</v>
      </c>
      <c r="CN110" s="469">
        <v>2</v>
      </c>
      <c r="CO110" s="469" t="s">
        <v>513</v>
      </c>
      <c r="CP110" s="469">
        <v>1</v>
      </c>
      <c r="CQ110" s="469">
        <v>1</v>
      </c>
      <c r="CR110" s="469" t="s">
        <v>513</v>
      </c>
      <c r="CS110" s="469">
        <v>1</v>
      </c>
      <c r="CT110" s="469">
        <v>3</v>
      </c>
      <c r="CU110" s="469" t="s">
        <v>513</v>
      </c>
      <c r="CV110" s="469">
        <v>1</v>
      </c>
      <c r="CW110" s="469" t="s">
        <v>513</v>
      </c>
      <c r="CX110" s="469">
        <v>3</v>
      </c>
      <c r="CY110" s="469">
        <v>7</v>
      </c>
      <c r="CZ110" s="469">
        <v>3</v>
      </c>
      <c r="DA110" s="468" t="s">
        <v>513</v>
      </c>
      <c r="DB110" s="468" t="s">
        <v>513</v>
      </c>
      <c r="DC110" s="468">
        <v>1</v>
      </c>
      <c r="DD110" s="468">
        <v>66</v>
      </c>
      <c r="DE110" s="469">
        <v>1</v>
      </c>
      <c r="DF110" s="469" t="s">
        <v>513</v>
      </c>
      <c r="DG110" s="469" t="s">
        <v>513</v>
      </c>
      <c r="DH110" s="469" t="s">
        <v>513</v>
      </c>
      <c r="DI110" s="469" t="s">
        <v>513</v>
      </c>
      <c r="DJ110" s="469" t="s">
        <v>513</v>
      </c>
      <c r="DK110" s="469" t="s">
        <v>513</v>
      </c>
      <c r="DL110" s="469" t="s">
        <v>513</v>
      </c>
      <c r="DM110" s="469" t="s">
        <v>513</v>
      </c>
      <c r="DN110" s="469" t="s">
        <v>513</v>
      </c>
      <c r="DO110" s="469" t="s">
        <v>513</v>
      </c>
      <c r="DP110" s="469" t="s">
        <v>513</v>
      </c>
      <c r="DQ110" s="469" t="s">
        <v>513</v>
      </c>
      <c r="DR110" s="469" t="s">
        <v>513</v>
      </c>
      <c r="DS110" s="469" t="s">
        <v>513</v>
      </c>
      <c r="DT110" s="469" t="s">
        <v>513</v>
      </c>
      <c r="DU110" s="469" t="s">
        <v>513</v>
      </c>
      <c r="DV110" s="469" t="s">
        <v>513</v>
      </c>
      <c r="DW110" s="469" t="s">
        <v>513</v>
      </c>
      <c r="DX110" s="469" t="s">
        <v>513</v>
      </c>
      <c r="DY110" s="469" t="s">
        <v>513</v>
      </c>
      <c r="DZ110" s="469" t="s">
        <v>513</v>
      </c>
      <c r="EA110" s="469" t="s">
        <v>513</v>
      </c>
      <c r="EB110" s="469" t="s">
        <v>513</v>
      </c>
      <c r="EC110" s="468" t="s">
        <v>513</v>
      </c>
      <c r="ED110" s="72"/>
    </row>
    <row r="111" spans="1:134" ht="16.5" customHeight="1">
      <c r="A111" s="470" t="s">
        <v>1545</v>
      </c>
      <c r="B111" s="154">
        <v>60</v>
      </c>
      <c r="C111" s="468">
        <v>574</v>
      </c>
      <c r="D111" s="469" t="s">
        <v>513</v>
      </c>
      <c r="E111" s="469" t="s">
        <v>513</v>
      </c>
      <c r="F111" s="469" t="s">
        <v>513</v>
      </c>
      <c r="G111" s="469" t="s">
        <v>513</v>
      </c>
      <c r="H111" s="469" t="s">
        <v>513</v>
      </c>
      <c r="I111" s="469" t="s">
        <v>513</v>
      </c>
      <c r="J111" s="469">
        <v>5</v>
      </c>
      <c r="K111" s="469">
        <v>21</v>
      </c>
      <c r="L111" s="469">
        <v>2</v>
      </c>
      <c r="M111" s="469">
        <v>2</v>
      </c>
      <c r="N111" s="469">
        <v>1</v>
      </c>
      <c r="O111" s="468">
        <v>2</v>
      </c>
      <c r="P111" s="468">
        <v>49</v>
      </c>
      <c r="Q111" s="469" t="s">
        <v>513</v>
      </c>
      <c r="R111" s="469" t="s">
        <v>513</v>
      </c>
      <c r="S111" s="469" t="s">
        <v>513</v>
      </c>
      <c r="T111" s="469" t="s">
        <v>513</v>
      </c>
      <c r="U111" s="469" t="s">
        <v>513</v>
      </c>
      <c r="V111" s="469" t="s">
        <v>513</v>
      </c>
      <c r="W111" s="469">
        <v>1</v>
      </c>
      <c r="X111" s="469" t="s">
        <v>513</v>
      </c>
      <c r="Y111" s="469" t="s">
        <v>513</v>
      </c>
      <c r="Z111" s="469" t="s">
        <v>513</v>
      </c>
      <c r="AA111" s="469" t="s">
        <v>513</v>
      </c>
      <c r="AB111" s="469" t="s">
        <v>513</v>
      </c>
      <c r="AC111" s="469" t="s">
        <v>513</v>
      </c>
      <c r="AD111" s="469" t="s">
        <v>513</v>
      </c>
      <c r="AE111" s="469" t="s">
        <v>513</v>
      </c>
      <c r="AF111" s="469" t="s">
        <v>513</v>
      </c>
      <c r="AG111" s="469" t="s">
        <v>513</v>
      </c>
      <c r="AH111" s="469" t="s">
        <v>513</v>
      </c>
      <c r="AI111" s="469">
        <v>1</v>
      </c>
      <c r="AJ111" s="469" t="s">
        <v>513</v>
      </c>
      <c r="AK111" s="469" t="s">
        <v>513</v>
      </c>
      <c r="AL111" s="469" t="s">
        <v>513</v>
      </c>
      <c r="AM111" s="469" t="s">
        <v>513</v>
      </c>
      <c r="AN111" s="469" t="s">
        <v>513</v>
      </c>
      <c r="AO111" s="468" t="s">
        <v>513</v>
      </c>
      <c r="AP111" s="468" t="s">
        <v>513</v>
      </c>
      <c r="AQ111" s="469" t="s">
        <v>513</v>
      </c>
      <c r="AR111" s="469" t="s">
        <v>513</v>
      </c>
      <c r="AS111" s="469" t="s">
        <v>513</v>
      </c>
      <c r="AT111" s="469" t="s">
        <v>513</v>
      </c>
      <c r="AU111" s="469">
        <v>2</v>
      </c>
      <c r="AV111" s="469">
        <v>19</v>
      </c>
      <c r="AW111" s="469" t="s">
        <v>513</v>
      </c>
      <c r="AX111" s="469" t="s">
        <v>513</v>
      </c>
      <c r="AY111" s="469">
        <v>1</v>
      </c>
      <c r="AZ111" s="469" t="s">
        <v>513</v>
      </c>
      <c r="BA111" s="469">
        <v>1</v>
      </c>
      <c r="BB111" s="469" t="s">
        <v>513</v>
      </c>
      <c r="BC111" s="469" t="s">
        <v>513</v>
      </c>
      <c r="BD111" s="469" t="s">
        <v>513</v>
      </c>
      <c r="BE111" s="469" t="s">
        <v>513</v>
      </c>
      <c r="BF111" s="469" t="s">
        <v>513</v>
      </c>
      <c r="BG111" s="469" t="s">
        <v>513</v>
      </c>
      <c r="BH111" s="469" t="s">
        <v>513</v>
      </c>
      <c r="BI111" s="469" t="s">
        <v>513</v>
      </c>
      <c r="BJ111" s="469" t="s">
        <v>513</v>
      </c>
      <c r="BK111" s="469" t="s">
        <v>513</v>
      </c>
      <c r="BL111" s="468">
        <v>11</v>
      </c>
      <c r="BM111" s="468">
        <v>85</v>
      </c>
      <c r="BN111" s="469" t="s">
        <v>513</v>
      </c>
      <c r="BO111" s="469" t="s">
        <v>513</v>
      </c>
      <c r="BP111" s="469">
        <v>2</v>
      </c>
      <c r="BQ111" s="469">
        <v>1</v>
      </c>
      <c r="BR111" s="469">
        <v>1</v>
      </c>
      <c r="BS111" s="469">
        <v>2</v>
      </c>
      <c r="BT111" s="469" t="s">
        <v>513</v>
      </c>
      <c r="BU111" s="469" t="s">
        <v>513</v>
      </c>
      <c r="BV111" s="469">
        <v>1</v>
      </c>
      <c r="BW111" s="469" t="s">
        <v>513</v>
      </c>
      <c r="BX111" s="469">
        <v>3</v>
      </c>
      <c r="BY111" s="468">
        <v>1</v>
      </c>
      <c r="BZ111" s="468">
        <v>1</v>
      </c>
      <c r="CA111" s="468">
        <v>2</v>
      </c>
      <c r="CB111" s="469" t="s">
        <v>513</v>
      </c>
      <c r="CC111" s="469" t="s">
        <v>513</v>
      </c>
      <c r="CD111" s="469" t="s">
        <v>513</v>
      </c>
      <c r="CE111" s="469" t="s">
        <v>513</v>
      </c>
      <c r="CF111" s="469" t="s">
        <v>513</v>
      </c>
      <c r="CG111" s="469">
        <v>1</v>
      </c>
      <c r="CH111" s="468">
        <v>9</v>
      </c>
      <c r="CI111" s="468">
        <v>31</v>
      </c>
      <c r="CJ111" s="469">
        <v>1</v>
      </c>
      <c r="CK111" s="469">
        <v>8</v>
      </c>
      <c r="CL111" s="469" t="s">
        <v>513</v>
      </c>
      <c r="CM111" s="469" t="s">
        <v>513</v>
      </c>
      <c r="CN111" s="469" t="s">
        <v>513</v>
      </c>
      <c r="CO111" s="469" t="s">
        <v>513</v>
      </c>
      <c r="CP111" s="469" t="s">
        <v>513</v>
      </c>
      <c r="CQ111" s="469" t="s">
        <v>513</v>
      </c>
      <c r="CR111" s="469" t="s">
        <v>513</v>
      </c>
      <c r="CS111" s="469">
        <v>7</v>
      </c>
      <c r="CT111" s="469">
        <v>92</v>
      </c>
      <c r="CU111" s="469" t="s">
        <v>513</v>
      </c>
      <c r="CV111" s="469">
        <v>6</v>
      </c>
      <c r="CW111" s="469">
        <v>1</v>
      </c>
      <c r="CX111" s="469">
        <v>6</v>
      </c>
      <c r="CY111" s="469">
        <v>13</v>
      </c>
      <c r="CZ111" s="469">
        <v>4</v>
      </c>
      <c r="DA111" s="468" t="s">
        <v>513</v>
      </c>
      <c r="DB111" s="468">
        <v>2</v>
      </c>
      <c r="DC111" s="468">
        <v>1</v>
      </c>
      <c r="DD111" s="468">
        <v>9</v>
      </c>
      <c r="DE111" s="469" t="s">
        <v>513</v>
      </c>
      <c r="DF111" s="469">
        <v>1</v>
      </c>
      <c r="DG111" s="469">
        <v>13</v>
      </c>
      <c r="DH111" s="469">
        <v>240</v>
      </c>
      <c r="DI111" s="469">
        <v>6</v>
      </c>
      <c r="DJ111" s="469" t="s">
        <v>513</v>
      </c>
      <c r="DK111" s="469">
        <v>7</v>
      </c>
      <c r="DL111" s="469" t="s">
        <v>513</v>
      </c>
      <c r="DM111" s="469" t="s">
        <v>513</v>
      </c>
      <c r="DN111" s="469" t="s">
        <v>513</v>
      </c>
      <c r="DO111" s="469" t="s">
        <v>513</v>
      </c>
      <c r="DP111" s="469">
        <v>2</v>
      </c>
      <c r="DQ111" s="469">
        <v>5</v>
      </c>
      <c r="DR111" s="469" t="s">
        <v>513</v>
      </c>
      <c r="DS111" s="469" t="s">
        <v>513</v>
      </c>
      <c r="DT111" s="469" t="s">
        <v>513</v>
      </c>
      <c r="DU111" s="469" t="s">
        <v>513</v>
      </c>
      <c r="DV111" s="469" t="s">
        <v>513</v>
      </c>
      <c r="DW111" s="469" t="s">
        <v>513</v>
      </c>
      <c r="DX111" s="469">
        <v>2</v>
      </c>
      <c r="DY111" s="469" t="s">
        <v>513</v>
      </c>
      <c r="DZ111" s="469">
        <v>1</v>
      </c>
      <c r="EA111" s="469">
        <v>8</v>
      </c>
      <c r="EB111" s="469" t="s">
        <v>513</v>
      </c>
      <c r="EC111" s="468">
        <v>1</v>
      </c>
      <c r="ED111" s="72"/>
    </row>
    <row r="112" spans="1:134" ht="16.5" customHeight="1">
      <c r="A112" s="470" t="s">
        <v>1544</v>
      </c>
      <c r="B112" s="154">
        <v>90</v>
      </c>
      <c r="C112" s="468">
        <v>441</v>
      </c>
      <c r="D112" s="469" t="s">
        <v>513</v>
      </c>
      <c r="E112" s="469" t="s">
        <v>513</v>
      </c>
      <c r="F112" s="469" t="s">
        <v>513</v>
      </c>
      <c r="G112" s="469" t="s">
        <v>513</v>
      </c>
      <c r="H112" s="469" t="s">
        <v>513</v>
      </c>
      <c r="I112" s="469" t="s">
        <v>513</v>
      </c>
      <c r="J112" s="469">
        <v>8</v>
      </c>
      <c r="K112" s="469">
        <v>79</v>
      </c>
      <c r="L112" s="469">
        <v>3</v>
      </c>
      <c r="M112" s="469">
        <v>3</v>
      </c>
      <c r="N112" s="469">
        <v>2</v>
      </c>
      <c r="O112" s="468">
        <v>2</v>
      </c>
      <c r="P112" s="468">
        <v>7</v>
      </c>
      <c r="Q112" s="469" t="s">
        <v>513</v>
      </c>
      <c r="R112" s="469" t="s">
        <v>513</v>
      </c>
      <c r="S112" s="469" t="s">
        <v>513</v>
      </c>
      <c r="T112" s="469" t="s">
        <v>513</v>
      </c>
      <c r="U112" s="469" t="s">
        <v>513</v>
      </c>
      <c r="V112" s="469" t="s">
        <v>513</v>
      </c>
      <c r="W112" s="469" t="s">
        <v>513</v>
      </c>
      <c r="X112" s="469" t="s">
        <v>513</v>
      </c>
      <c r="Y112" s="469" t="s">
        <v>513</v>
      </c>
      <c r="Z112" s="469" t="s">
        <v>513</v>
      </c>
      <c r="AA112" s="469" t="s">
        <v>513</v>
      </c>
      <c r="AB112" s="469" t="s">
        <v>513</v>
      </c>
      <c r="AC112" s="469" t="s">
        <v>513</v>
      </c>
      <c r="AD112" s="469">
        <v>2</v>
      </c>
      <c r="AE112" s="469" t="s">
        <v>513</v>
      </c>
      <c r="AF112" s="469" t="s">
        <v>513</v>
      </c>
      <c r="AG112" s="469" t="s">
        <v>513</v>
      </c>
      <c r="AH112" s="469" t="s">
        <v>513</v>
      </c>
      <c r="AI112" s="469" t="s">
        <v>513</v>
      </c>
      <c r="AJ112" s="469" t="s">
        <v>513</v>
      </c>
      <c r="AK112" s="469" t="s">
        <v>513</v>
      </c>
      <c r="AL112" s="469" t="s">
        <v>513</v>
      </c>
      <c r="AM112" s="469" t="s">
        <v>513</v>
      </c>
      <c r="AN112" s="469" t="s">
        <v>513</v>
      </c>
      <c r="AO112" s="468" t="s">
        <v>513</v>
      </c>
      <c r="AP112" s="468" t="s">
        <v>513</v>
      </c>
      <c r="AQ112" s="469" t="s">
        <v>513</v>
      </c>
      <c r="AR112" s="469" t="s">
        <v>513</v>
      </c>
      <c r="AS112" s="469" t="s">
        <v>513</v>
      </c>
      <c r="AT112" s="469" t="s">
        <v>513</v>
      </c>
      <c r="AU112" s="469">
        <v>1</v>
      </c>
      <c r="AV112" s="469">
        <v>4</v>
      </c>
      <c r="AW112" s="469" t="s">
        <v>513</v>
      </c>
      <c r="AX112" s="469" t="s">
        <v>513</v>
      </c>
      <c r="AY112" s="469" t="s">
        <v>513</v>
      </c>
      <c r="AZ112" s="469" t="s">
        <v>513</v>
      </c>
      <c r="BA112" s="469">
        <v>1</v>
      </c>
      <c r="BB112" s="469">
        <v>3</v>
      </c>
      <c r="BC112" s="469">
        <v>3</v>
      </c>
      <c r="BD112" s="469" t="s">
        <v>513</v>
      </c>
      <c r="BE112" s="469">
        <v>3</v>
      </c>
      <c r="BF112" s="469" t="s">
        <v>513</v>
      </c>
      <c r="BG112" s="469" t="s">
        <v>513</v>
      </c>
      <c r="BH112" s="469" t="s">
        <v>513</v>
      </c>
      <c r="BI112" s="469" t="s">
        <v>513</v>
      </c>
      <c r="BJ112" s="469" t="s">
        <v>513</v>
      </c>
      <c r="BK112" s="469" t="s">
        <v>513</v>
      </c>
      <c r="BL112" s="468">
        <v>21</v>
      </c>
      <c r="BM112" s="468">
        <v>76</v>
      </c>
      <c r="BN112" s="469" t="s">
        <v>513</v>
      </c>
      <c r="BO112" s="469" t="s">
        <v>513</v>
      </c>
      <c r="BP112" s="469" t="s">
        <v>513</v>
      </c>
      <c r="BQ112" s="469" t="s">
        <v>513</v>
      </c>
      <c r="BR112" s="469" t="s">
        <v>513</v>
      </c>
      <c r="BS112" s="469">
        <v>2</v>
      </c>
      <c r="BT112" s="469" t="s">
        <v>513</v>
      </c>
      <c r="BU112" s="469">
        <v>5</v>
      </c>
      <c r="BV112" s="469">
        <v>3</v>
      </c>
      <c r="BW112" s="469">
        <v>1</v>
      </c>
      <c r="BX112" s="469">
        <v>10</v>
      </c>
      <c r="BY112" s="468" t="s">
        <v>513</v>
      </c>
      <c r="BZ112" s="468" t="s">
        <v>513</v>
      </c>
      <c r="CA112" s="468" t="s">
        <v>513</v>
      </c>
      <c r="CB112" s="469" t="s">
        <v>513</v>
      </c>
      <c r="CC112" s="469" t="s">
        <v>513</v>
      </c>
      <c r="CD112" s="469" t="s">
        <v>513</v>
      </c>
      <c r="CE112" s="469" t="s">
        <v>513</v>
      </c>
      <c r="CF112" s="469" t="s">
        <v>513</v>
      </c>
      <c r="CG112" s="469" t="s">
        <v>513</v>
      </c>
      <c r="CH112" s="468">
        <v>4</v>
      </c>
      <c r="CI112" s="468">
        <v>14</v>
      </c>
      <c r="CJ112" s="469">
        <v>1</v>
      </c>
      <c r="CK112" s="469">
        <v>3</v>
      </c>
      <c r="CL112" s="469" t="s">
        <v>513</v>
      </c>
      <c r="CM112" s="469">
        <v>5</v>
      </c>
      <c r="CN112" s="469">
        <v>19</v>
      </c>
      <c r="CO112" s="469">
        <v>1</v>
      </c>
      <c r="CP112" s="469">
        <v>2</v>
      </c>
      <c r="CQ112" s="469" t="s">
        <v>513</v>
      </c>
      <c r="CR112" s="469">
        <v>2</v>
      </c>
      <c r="CS112" s="469">
        <v>15</v>
      </c>
      <c r="CT112" s="469">
        <v>90</v>
      </c>
      <c r="CU112" s="469" t="s">
        <v>513</v>
      </c>
      <c r="CV112" s="469">
        <v>14</v>
      </c>
      <c r="CW112" s="469">
        <v>1</v>
      </c>
      <c r="CX112" s="469">
        <v>14</v>
      </c>
      <c r="CY112" s="469">
        <v>32</v>
      </c>
      <c r="CZ112" s="469">
        <v>14</v>
      </c>
      <c r="DA112" s="468" t="s">
        <v>513</v>
      </c>
      <c r="DB112" s="468" t="s">
        <v>513</v>
      </c>
      <c r="DC112" s="468">
        <v>5</v>
      </c>
      <c r="DD112" s="468">
        <v>51</v>
      </c>
      <c r="DE112" s="469">
        <v>1</v>
      </c>
      <c r="DF112" s="469">
        <v>4</v>
      </c>
      <c r="DG112" s="469">
        <v>9</v>
      </c>
      <c r="DH112" s="469">
        <v>54</v>
      </c>
      <c r="DI112" s="469">
        <v>8</v>
      </c>
      <c r="DJ112" s="469" t="s">
        <v>513</v>
      </c>
      <c r="DK112" s="469">
        <v>1</v>
      </c>
      <c r="DL112" s="469">
        <v>1</v>
      </c>
      <c r="DM112" s="469">
        <v>9</v>
      </c>
      <c r="DN112" s="469">
        <v>1</v>
      </c>
      <c r="DO112" s="469" t="s">
        <v>513</v>
      </c>
      <c r="DP112" s="469">
        <v>1</v>
      </c>
      <c r="DQ112" s="469">
        <v>2</v>
      </c>
      <c r="DR112" s="469" t="s">
        <v>513</v>
      </c>
      <c r="DS112" s="469" t="s">
        <v>513</v>
      </c>
      <c r="DT112" s="469">
        <v>1</v>
      </c>
      <c r="DU112" s="469" t="s">
        <v>513</v>
      </c>
      <c r="DV112" s="469" t="s">
        <v>513</v>
      </c>
      <c r="DW112" s="469" t="s">
        <v>513</v>
      </c>
      <c r="DX112" s="469" t="s">
        <v>513</v>
      </c>
      <c r="DY112" s="469" t="s">
        <v>513</v>
      </c>
      <c r="DZ112" s="469">
        <v>1</v>
      </c>
      <c r="EA112" s="469">
        <v>1</v>
      </c>
      <c r="EB112" s="469" t="s">
        <v>513</v>
      </c>
      <c r="EC112" s="468">
        <v>1</v>
      </c>
      <c r="ED112" s="72"/>
    </row>
    <row r="113" spans="1:134" ht="16.5" customHeight="1" thickBot="1">
      <c r="A113" s="467" t="s">
        <v>1543</v>
      </c>
      <c r="B113" s="466">
        <v>73</v>
      </c>
      <c r="C113" s="465">
        <v>668</v>
      </c>
      <c r="D113" s="465" t="s">
        <v>513</v>
      </c>
      <c r="E113" s="465" t="s">
        <v>513</v>
      </c>
      <c r="F113" s="465" t="s">
        <v>513</v>
      </c>
      <c r="G113" s="465" t="s">
        <v>513</v>
      </c>
      <c r="H113" s="465" t="s">
        <v>513</v>
      </c>
      <c r="I113" s="465" t="s">
        <v>513</v>
      </c>
      <c r="J113" s="465">
        <v>13</v>
      </c>
      <c r="K113" s="465">
        <v>108</v>
      </c>
      <c r="L113" s="465">
        <v>4</v>
      </c>
      <c r="M113" s="465">
        <v>4</v>
      </c>
      <c r="N113" s="465">
        <v>5</v>
      </c>
      <c r="O113" s="465">
        <v>4</v>
      </c>
      <c r="P113" s="465">
        <v>9</v>
      </c>
      <c r="Q113" s="465" t="s">
        <v>513</v>
      </c>
      <c r="R113" s="465" t="s">
        <v>513</v>
      </c>
      <c r="S113" s="465">
        <v>1</v>
      </c>
      <c r="T113" s="465" t="s">
        <v>513</v>
      </c>
      <c r="U113" s="465" t="s">
        <v>513</v>
      </c>
      <c r="V113" s="465" t="s">
        <v>513</v>
      </c>
      <c r="W113" s="465">
        <v>1</v>
      </c>
      <c r="X113" s="465" t="s">
        <v>513</v>
      </c>
      <c r="Y113" s="465" t="s">
        <v>513</v>
      </c>
      <c r="Z113" s="465" t="s">
        <v>513</v>
      </c>
      <c r="AA113" s="465" t="s">
        <v>513</v>
      </c>
      <c r="AB113" s="465" t="s">
        <v>513</v>
      </c>
      <c r="AC113" s="465" t="s">
        <v>513</v>
      </c>
      <c r="AD113" s="465" t="s">
        <v>513</v>
      </c>
      <c r="AE113" s="465" t="s">
        <v>513</v>
      </c>
      <c r="AF113" s="465" t="s">
        <v>513</v>
      </c>
      <c r="AG113" s="465" t="s">
        <v>513</v>
      </c>
      <c r="AH113" s="465" t="s">
        <v>513</v>
      </c>
      <c r="AI113" s="465">
        <v>1</v>
      </c>
      <c r="AJ113" s="465" t="s">
        <v>513</v>
      </c>
      <c r="AK113" s="465" t="s">
        <v>513</v>
      </c>
      <c r="AL113" s="465" t="s">
        <v>513</v>
      </c>
      <c r="AM113" s="465" t="s">
        <v>513</v>
      </c>
      <c r="AN113" s="465">
        <v>1</v>
      </c>
      <c r="AO113" s="465" t="s">
        <v>513</v>
      </c>
      <c r="AP113" s="465" t="s">
        <v>513</v>
      </c>
      <c r="AQ113" s="465" t="s">
        <v>513</v>
      </c>
      <c r="AR113" s="465" t="s">
        <v>513</v>
      </c>
      <c r="AS113" s="465" t="s">
        <v>513</v>
      </c>
      <c r="AT113" s="465" t="s">
        <v>513</v>
      </c>
      <c r="AU113" s="465">
        <v>5</v>
      </c>
      <c r="AV113" s="465">
        <v>123</v>
      </c>
      <c r="AW113" s="465" t="s">
        <v>513</v>
      </c>
      <c r="AX113" s="465" t="s">
        <v>513</v>
      </c>
      <c r="AY113" s="465">
        <v>1</v>
      </c>
      <c r="AZ113" s="465" t="s">
        <v>513</v>
      </c>
      <c r="BA113" s="465">
        <v>4</v>
      </c>
      <c r="BB113" s="465">
        <v>1</v>
      </c>
      <c r="BC113" s="465">
        <v>4</v>
      </c>
      <c r="BD113" s="465" t="s">
        <v>513</v>
      </c>
      <c r="BE113" s="465" t="s">
        <v>513</v>
      </c>
      <c r="BF113" s="465">
        <v>1</v>
      </c>
      <c r="BG113" s="465" t="s">
        <v>513</v>
      </c>
      <c r="BH113" s="465" t="s">
        <v>513</v>
      </c>
      <c r="BI113" s="465" t="s">
        <v>513</v>
      </c>
      <c r="BJ113" s="465" t="s">
        <v>513</v>
      </c>
      <c r="BK113" s="465" t="s">
        <v>513</v>
      </c>
      <c r="BL113" s="465">
        <v>13</v>
      </c>
      <c r="BM113" s="465">
        <v>45</v>
      </c>
      <c r="BN113" s="465" t="s">
        <v>513</v>
      </c>
      <c r="BO113" s="465">
        <v>1</v>
      </c>
      <c r="BP113" s="465" t="s">
        <v>513</v>
      </c>
      <c r="BQ113" s="465">
        <v>2</v>
      </c>
      <c r="BR113" s="465">
        <v>1</v>
      </c>
      <c r="BS113" s="465">
        <v>1</v>
      </c>
      <c r="BT113" s="465" t="s">
        <v>513</v>
      </c>
      <c r="BU113" s="465" t="s">
        <v>513</v>
      </c>
      <c r="BV113" s="465">
        <v>2</v>
      </c>
      <c r="BW113" s="465">
        <v>4</v>
      </c>
      <c r="BX113" s="465">
        <v>1</v>
      </c>
      <c r="BY113" s="465">
        <v>1</v>
      </c>
      <c r="BZ113" s="465">
        <v>1</v>
      </c>
      <c r="CA113" s="465">
        <v>3</v>
      </c>
      <c r="CB113" s="465" t="s">
        <v>513</v>
      </c>
      <c r="CC113" s="465" t="s">
        <v>513</v>
      </c>
      <c r="CD113" s="465" t="s">
        <v>513</v>
      </c>
      <c r="CE113" s="465" t="s">
        <v>513</v>
      </c>
      <c r="CF113" s="465" t="s">
        <v>513</v>
      </c>
      <c r="CG113" s="465">
        <v>1</v>
      </c>
      <c r="CH113" s="465">
        <v>8</v>
      </c>
      <c r="CI113" s="465">
        <v>20</v>
      </c>
      <c r="CJ113" s="465" t="s">
        <v>513</v>
      </c>
      <c r="CK113" s="465">
        <v>8</v>
      </c>
      <c r="CL113" s="465" t="s">
        <v>513</v>
      </c>
      <c r="CM113" s="465">
        <v>6</v>
      </c>
      <c r="CN113" s="465">
        <v>23</v>
      </c>
      <c r="CO113" s="465" t="s">
        <v>513</v>
      </c>
      <c r="CP113" s="465">
        <v>5</v>
      </c>
      <c r="CQ113" s="465" t="s">
        <v>513</v>
      </c>
      <c r="CR113" s="465">
        <v>1</v>
      </c>
      <c r="CS113" s="465">
        <v>5</v>
      </c>
      <c r="CT113" s="465">
        <v>27</v>
      </c>
      <c r="CU113" s="465" t="s">
        <v>513</v>
      </c>
      <c r="CV113" s="465">
        <v>3</v>
      </c>
      <c r="CW113" s="465">
        <v>2</v>
      </c>
      <c r="CX113" s="465">
        <v>4</v>
      </c>
      <c r="CY113" s="465">
        <v>33</v>
      </c>
      <c r="CZ113" s="465">
        <v>3</v>
      </c>
      <c r="DA113" s="465" t="s">
        <v>513</v>
      </c>
      <c r="DB113" s="465">
        <v>1</v>
      </c>
      <c r="DC113" s="465">
        <v>7</v>
      </c>
      <c r="DD113" s="465">
        <v>192</v>
      </c>
      <c r="DE113" s="465">
        <v>4</v>
      </c>
      <c r="DF113" s="465">
        <v>3</v>
      </c>
      <c r="DG113" s="465">
        <v>6</v>
      </c>
      <c r="DH113" s="465">
        <v>81</v>
      </c>
      <c r="DI113" s="465">
        <v>2</v>
      </c>
      <c r="DJ113" s="465" t="s">
        <v>513</v>
      </c>
      <c r="DK113" s="465">
        <v>4</v>
      </c>
      <c r="DL113" s="465" t="s">
        <v>513</v>
      </c>
      <c r="DM113" s="465" t="s">
        <v>513</v>
      </c>
      <c r="DN113" s="465" t="s">
        <v>513</v>
      </c>
      <c r="DO113" s="465" t="s">
        <v>513</v>
      </c>
      <c r="DP113" s="465" t="s">
        <v>513</v>
      </c>
      <c r="DQ113" s="465" t="s">
        <v>513</v>
      </c>
      <c r="DR113" s="465" t="s">
        <v>513</v>
      </c>
      <c r="DS113" s="465" t="s">
        <v>513</v>
      </c>
      <c r="DT113" s="465" t="s">
        <v>513</v>
      </c>
      <c r="DU113" s="465" t="s">
        <v>513</v>
      </c>
      <c r="DV113" s="465" t="s">
        <v>513</v>
      </c>
      <c r="DW113" s="465" t="s">
        <v>513</v>
      </c>
      <c r="DX113" s="465" t="s">
        <v>513</v>
      </c>
      <c r="DY113" s="465" t="s">
        <v>513</v>
      </c>
      <c r="DZ113" s="465" t="s">
        <v>513</v>
      </c>
      <c r="EA113" s="465" t="s">
        <v>513</v>
      </c>
      <c r="EB113" s="465" t="s">
        <v>513</v>
      </c>
      <c r="EC113" s="465" t="s">
        <v>513</v>
      </c>
      <c r="ED113" s="72"/>
    </row>
    <row r="114" spans="1:11" ht="16.5" customHeight="1">
      <c r="A114" s="463" t="s">
        <v>1706</v>
      </c>
      <c r="B114" s="464"/>
      <c r="C114" s="464"/>
      <c r="D114" s="464"/>
      <c r="E114" s="464"/>
      <c r="F114" s="464"/>
      <c r="G114" s="464"/>
      <c r="H114" s="464"/>
      <c r="I114" s="464"/>
      <c r="J114" s="463"/>
      <c r="K114" s="463"/>
    </row>
    <row r="115" spans="1:11" ht="16.5" customHeight="1">
      <c r="A115" s="1085" t="s">
        <v>1705</v>
      </c>
      <c r="B115" s="1086"/>
      <c r="C115" s="1086"/>
      <c r="D115" s="1086"/>
      <c r="E115" s="1086"/>
      <c r="F115" s="1086"/>
      <c r="G115" s="1086"/>
      <c r="H115" s="1086"/>
      <c r="I115" s="1086"/>
      <c r="J115" s="1086"/>
      <c r="K115" s="1086"/>
    </row>
  </sheetData>
  <sheetProtection/>
  <mergeCells count="41">
    <mergeCell ref="DZ6:EA6"/>
    <mergeCell ref="DZ3:EC5"/>
    <mergeCell ref="DC6:DD6"/>
    <mergeCell ref="DG3:DK5"/>
    <mergeCell ref="DL6:DM6"/>
    <mergeCell ref="BL3:BY5"/>
    <mergeCell ref="DP3:DY5"/>
    <mergeCell ref="DL3:DO5"/>
    <mergeCell ref="DP6:DQ6"/>
    <mergeCell ref="H6:I6"/>
    <mergeCell ref="CS3:CW5"/>
    <mergeCell ref="CX3:DB5"/>
    <mergeCell ref="AO3:AT5"/>
    <mergeCell ref="DC3:DF5"/>
    <mergeCell ref="CS6:CT6"/>
    <mergeCell ref="AU3:BA5"/>
    <mergeCell ref="CX6:CY6"/>
    <mergeCell ref="CH6:CI6"/>
    <mergeCell ref="AO6:AP6"/>
    <mergeCell ref="BB6:BC6"/>
    <mergeCell ref="BL6:BM6"/>
    <mergeCell ref="F6:G6"/>
    <mergeCell ref="BZ6:CA6"/>
    <mergeCell ref="AU6:AV6"/>
    <mergeCell ref="CM6:CN6"/>
    <mergeCell ref="A3:A7"/>
    <mergeCell ref="B3:C6"/>
    <mergeCell ref="D3:E5"/>
    <mergeCell ref="F3:G5"/>
    <mergeCell ref="H3:I5"/>
    <mergeCell ref="BZ3:CG5"/>
    <mergeCell ref="DG6:DH6"/>
    <mergeCell ref="A115:K115"/>
    <mergeCell ref="CM3:CR5"/>
    <mergeCell ref="J6:K6"/>
    <mergeCell ref="J3:N5"/>
    <mergeCell ref="O6:P6"/>
    <mergeCell ref="O3:AN5"/>
    <mergeCell ref="D6:E6"/>
    <mergeCell ref="BB3:BK5"/>
    <mergeCell ref="CH3:CL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1"/>
  </sheetPr>
  <dimension ref="A1:BM29"/>
  <sheetViews>
    <sheetView showGridLines="0" zoomScalePageLayoutView="0" workbookViewId="0" topLeftCell="A1">
      <selection activeCell="A2" sqref="A2:BM2"/>
    </sheetView>
  </sheetViews>
  <sheetFormatPr defaultColWidth="9.00390625" defaultRowHeight="13.5"/>
  <cols>
    <col min="1" max="1" width="0.875" style="203" customWidth="1"/>
    <col min="2" max="2" width="1.625" style="203" customWidth="1"/>
    <col min="3" max="3" width="1.875" style="203" customWidth="1"/>
    <col min="4" max="6" width="1.625" style="203" customWidth="1"/>
    <col min="7" max="7" width="1.00390625" style="203" customWidth="1"/>
    <col min="8" max="64" width="1.37890625" style="203" customWidth="1"/>
    <col min="65" max="65" width="1.875" style="203" customWidth="1"/>
    <col min="66" max="16384" width="9.00390625" style="203" customWidth="1"/>
  </cols>
  <sheetData>
    <row r="1" spans="1:65" ht="17.25">
      <c r="A1" s="1111" t="s">
        <v>1923</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c r="AK1" s="1111"/>
      <c r="AL1" s="1111"/>
      <c r="AM1" s="1111"/>
      <c r="AN1" s="1111"/>
      <c r="AO1" s="1111"/>
      <c r="AP1" s="1111"/>
      <c r="AQ1" s="1111"/>
      <c r="AR1" s="1111"/>
      <c r="AS1" s="1111"/>
      <c r="AT1" s="1111"/>
      <c r="AU1" s="1111"/>
      <c r="AV1" s="1111"/>
      <c r="AW1" s="1111"/>
      <c r="AX1" s="1111"/>
      <c r="AY1" s="1111"/>
      <c r="AZ1" s="1111"/>
      <c r="BA1" s="1111"/>
      <c r="BB1" s="1111"/>
      <c r="BC1" s="1111"/>
      <c r="BD1" s="1111"/>
      <c r="BE1" s="1111"/>
      <c r="BF1" s="1111"/>
      <c r="BG1" s="1111"/>
      <c r="BH1" s="1111"/>
      <c r="BI1" s="1111"/>
      <c r="BJ1" s="1111"/>
      <c r="BK1" s="1111"/>
      <c r="BL1" s="1111"/>
      <c r="BM1" s="1111"/>
    </row>
    <row r="2" spans="1:65" ht="17.25" customHeight="1">
      <c r="A2" s="1114" t="s">
        <v>2853</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1114"/>
      <c r="AM2" s="1114"/>
      <c r="AN2" s="1114"/>
      <c r="AO2" s="1114"/>
      <c r="AP2" s="1114"/>
      <c r="AQ2" s="1114"/>
      <c r="AR2" s="1114"/>
      <c r="AS2" s="1114"/>
      <c r="AT2" s="1114"/>
      <c r="AU2" s="1114"/>
      <c r="AV2" s="1114"/>
      <c r="AW2" s="1114"/>
      <c r="AX2" s="1114"/>
      <c r="AY2" s="1114"/>
      <c r="AZ2" s="1114"/>
      <c r="BA2" s="1114"/>
      <c r="BB2" s="1114"/>
      <c r="BC2" s="1114"/>
      <c r="BD2" s="1114"/>
      <c r="BE2" s="1114"/>
      <c r="BF2" s="1114"/>
      <c r="BG2" s="1114"/>
      <c r="BH2" s="1114"/>
      <c r="BI2" s="1114"/>
      <c r="BJ2" s="1114"/>
      <c r="BK2" s="1114"/>
      <c r="BL2" s="1114"/>
      <c r="BM2" s="1114"/>
    </row>
    <row r="3" spans="1:65" ht="13.5">
      <c r="A3" s="348" t="s">
        <v>1922</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518"/>
      <c r="AX3" s="518"/>
      <c r="AY3" s="518"/>
      <c r="AZ3" s="518"/>
      <c r="BA3" s="518"/>
      <c r="BB3" s="518"/>
      <c r="BC3" s="518"/>
      <c r="BD3" s="518"/>
      <c r="BE3" s="518"/>
      <c r="BF3" s="518"/>
      <c r="BG3" s="518"/>
      <c r="BH3" s="518"/>
      <c r="BI3" s="518"/>
      <c r="BJ3" s="518"/>
      <c r="BK3" s="518"/>
      <c r="BL3" s="518"/>
      <c r="BM3" s="102"/>
    </row>
    <row r="4" spans="1:65" ht="9" customHeight="1">
      <c r="A4" s="348"/>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518"/>
      <c r="AX4" s="518"/>
      <c r="AY4" s="518"/>
      <c r="AZ4" s="518"/>
      <c r="BA4" s="518"/>
      <c r="BB4" s="518"/>
      <c r="BC4" s="518"/>
      <c r="BD4" s="518"/>
      <c r="BE4" s="518"/>
      <c r="BF4" s="518"/>
      <c r="BG4" s="518"/>
      <c r="BH4" s="518"/>
      <c r="BI4" s="518"/>
      <c r="BJ4" s="518"/>
      <c r="BK4" s="518"/>
      <c r="BL4" s="518"/>
      <c r="BM4" s="102"/>
    </row>
    <row r="5" spans="1:65" ht="13.5">
      <c r="A5" s="348" t="s">
        <v>1921</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520"/>
      <c r="AX5" s="520"/>
      <c r="AY5" s="520"/>
      <c r="AZ5" s="520"/>
      <c r="BA5" s="520"/>
      <c r="BB5" s="520"/>
      <c r="BC5" s="520"/>
      <c r="BD5" s="520"/>
      <c r="BE5" s="520"/>
      <c r="BF5" s="520"/>
      <c r="BG5" s="520"/>
      <c r="BH5" s="520"/>
      <c r="BI5" s="520"/>
      <c r="BJ5" s="520"/>
      <c r="BK5" s="520"/>
      <c r="BL5" s="520"/>
      <c r="BM5" s="348"/>
    </row>
    <row r="6" spans="1:65" ht="9.75" customHeight="1">
      <c r="A6" s="102"/>
      <c r="B6" s="1112" t="s">
        <v>1920</v>
      </c>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2"/>
      <c r="AL6" s="1112"/>
      <c r="AM6" s="1112"/>
      <c r="AN6" s="1112"/>
      <c r="AO6" s="1112"/>
      <c r="AP6" s="1112"/>
      <c r="AQ6" s="1112"/>
      <c r="AR6" s="1112"/>
      <c r="AS6" s="1112"/>
      <c r="AT6" s="1112"/>
      <c r="AU6" s="1112"/>
      <c r="AV6" s="1112"/>
      <c r="AW6" s="1112"/>
      <c r="AX6" s="1112"/>
      <c r="AY6" s="1112"/>
      <c r="AZ6" s="1112"/>
      <c r="BA6" s="1112"/>
      <c r="BB6" s="1112"/>
      <c r="BC6" s="1112"/>
      <c r="BD6" s="1112"/>
      <c r="BE6" s="1112"/>
      <c r="BF6" s="1112"/>
      <c r="BG6" s="1112"/>
      <c r="BH6" s="1112"/>
      <c r="BI6" s="1112"/>
      <c r="BJ6" s="1112"/>
      <c r="BK6" s="1112"/>
      <c r="BL6" s="1112"/>
      <c r="BM6" s="1112"/>
    </row>
    <row r="7" spans="1:65" ht="13.5">
      <c r="A7" s="102"/>
      <c r="B7" s="1112"/>
      <c r="C7" s="1112"/>
      <c r="D7" s="1112"/>
      <c r="E7" s="1112"/>
      <c r="F7" s="1112"/>
      <c r="G7" s="1112"/>
      <c r="H7" s="1112"/>
      <c r="I7" s="1112"/>
      <c r="J7" s="1112"/>
      <c r="K7" s="1112"/>
      <c r="L7" s="1112"/>
      <c r="M7" s="1112"/>
      <c r="N7" s="1112"/>
      <c r="O7" s="1112"/>
      <c r="P7" s="1112"/>
      <c r="Q7" s="1112"/>
      <c r="R7" s="1112"/>
      <c r="S7" s="1112"/>
      <c r="T7" s="1112"/>
      <c r="U7" s="1112"/>
      <c r="V7" s="1112"/>
      <c r="W7" s="1112"/>
      <c r="X7" s="1112"/>
      <c r="Y7" s="1112"/>
      <c r="Z7" s="1112"/>
      <c r="AA7" s="1112"/>
      <c r="AB7" s="1112"/>
      <c r="AC7" s="1112"/>
      <c r="AD7" s="1112"/>
      <c r="AE7" s="1112"/>
      <c r="AF7" s="1112"/>
      <c r="AG7" s="1112"/>
      <c r="AH7" s="1112"/>
      <c r="AI7" s="1112"/>
      <c r="AJ7" s="1112"/>
      <c r="AK7" s="1112"/>
      <c r="AL7" s="1112"/>
      <c r="AM7" s="1112"/>
      <c r="AN7" s="1112"/>
      <c r="AO7" s="1112"/>
      <c r="AP7" s="1112"/>
      <c r="AQ7" s="1112"/>
      <c r="AR7" s="1112"/>
      <c r="AS7" s="1112"/>
      <c r="AT7" s="1112"/>
      <c r="AU7" s="1112"/>
      <c r="AV7" s="1112"/>
      <c r="AW7" s="1112"/>
      <c r="AX7" s="1112"/>
      <c r="AY7" s="1112"/>
      <c r="AZ7" s="1112"/>
      <c r="BA7" s="1112"/>
      <c r="BB7" s="1112"/>
      <c r="BC7" s="1112"/>
      <c r="BD7" s="1112"/>
      <c r="BE7" s="1112"/>
      <c r="BF7" s="1112"/>
      <c r="BG7" s="1112"/>
      <c r="BH7" s="1112"/>
      <c r="BI7" s="1112"/>
      <c r="BJ7" s="1112"/>
      <c r="BK7" s="1112"/>
      <c r="BL7" s="1112"/>
      <c r="BM7" s="1112"/>
    </row>
    <row r="8" spans="1:65" ht="13.5">
      <c r="A8" s="102"/>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2"/>
      <c r="AJ8" s="1112"/>
      <c r="AK8" s="1112"/>
      <c r="AL8" s="1112"/>
      <c r="AM8" s="1112"/>
      <c r="AN8" s="1112"/>
      <c r="AO8" s="1112"/>
      <c r="AP8" s="1112"/>
      <c r="AQ8" s="1112"/>
      <c r="AR8" s="1112"/>
      <c r="AS8" s="1112"/>
      <c r="AT8" s="1112"/>
      <c r="AU8" s="1112"/>
      <c r="AV8" s="1112"/>
      <c r="AW8" s="1112"/>
      <c r="AX8" s="1112"/>
      <c r="AY8" s="1112"/>
      <c r="AZ8" s="1112"/>
      <c r="BA8" s="1112"/>
      <c r="BB8" s="1112"/>
      <c r="BC8" s="1112"/>
      <c r="BD8" s="1112"/>
      <c r="BE8" s="1112"/>
      <c r="BF8" s="1112"/>
      <c r="BG8" s="1112"/>
      <c r="BH8" s="1112"/>
      <c r="BI8" s="1112"/>
      <c r="BJ8" s="1112"/>
      <c r="BK8" s="1112"/>
      <c r="BL8" s="1112"/>
      <c r="BM8" s="1112"/>
    </row>
    <row r="9" spans="1:65" ht="13.5">
      <c r="A9" s="102"/>
      <c r="B9" s="1112"/>
      <c r="C9" s="1112"/>
      <c r="D9" s="1112"/>
      <c r="E9" s="1112"/>
      <c r="F9" s="1112"/>
      <c r="G9" s="1112"/>
      <c r="H9" s="1112"/>
      <c r="I9" s="1112"/>
      <c r="J9" s="1112"/>
      <c r="K9" s="1112"/>
      <c r="L9" s="1112"/>
      <c r="M9" s="1112"/>
      <c r="N9" s="1112"/>
      <c r="O9" s="1112"/>
      <c r="P9" s="1112"/>
      <c r="Q9" s="1112"/>
      <c r="R9" s="1112"/>
      <c r="S9" s="1112"/>
      <c r="T9" s="1112"/>
      <c r="U9" s="1112"/>
      <c r="V9" s="1112"/>
      <c r="W9" s="1112"/>
      <c r="X9" s="1112"/>
      <c r="Y9" s="1112"/>
      <c r="Z9" s="1112"/>
      <c r="AA9" s="1112"/>
      <c r="AB9" s="1112"/>
      <c r="AC9" s="1112"/>
      <c r="AD9" s="1112"/>
      <c r="AE9" s="1112"/>
      <c r="AF9" s="1112"/>
      <c r="AG9" s="1112"/>
      <c r="AH9" s="1112"/>
      <c r="AI9" s="1112"/>
      <c r="AJ9" s="1112"/>
      <c r="AK9" s="1112"/>
      <c r="AL9" s="1112"/>
      <c r="AM9" s="1112"/>
      <c r="AN9" s="1112"/>
      <c r="AO9" s="1112"/>
      <c r="AP9" s="1112"/>
      <c r="AQ9" s="1112"/>
      <c r="AR9" s="1112"/>
      <c r="AS9" s="1112"/>
      <c r="AT9" s="1112"/>
      <c r="AU9" s="1112"/>
      <c r="AV9" s="1112"/>
      <c r="AW9" s="1112"/>
      <c r="AX9" s="1112"/>
      <c r="AY9" s="1112"/>
      <c r="AZ9" s="1112"/>
      <c r="BA9" s="1112"/>
      <c r="BB9" s="1112"/>
      <c r="BC9" s="1112"/>
      <c r="BD9" s="1112"/>
      <c r="BE9" s="1112"/>
      <c r="BF9" s="1112"/>
      <c r="BG9" s="1112"/>
      <c r="BH9" s="1112"/>
      <c r="BI9" s="1112"/>
      <c r="BJ9" s="1112"/>
      <c r="BK9" s="1112"/>
      <c r="BL9" s="1112"/>
      <c r="BM9" s="1112"/>
    </row>
    <row r="10" spans="1:65" ht="9.75" customHeight="1">
      <c r="A10" s="102"/>
      <c r="B10" s="1112"/>
      <c r="C10" s="1112"/>
      <c r="D10" s="1112"/>
      <c r="E10" s="1112"/>
      <c r="F10" s="1112"/>
      <c r="G10" s="1112"/>
      <c r="H10" s="1112"/>
      <c r="I10" s="1112"/>
      <c r="J10" s="1112"/>
      <c r="K10" s="1112"/>
      <c r="L10" s="1112"/>
      <c r="M10" s="1112"/>
      <c r="N10" s="1112"/>
      <c r="O10" s="1112"/>
      <c r="P10" s="1112"/>
      <c r="Q10" s="1112"/>
      <c r="R10" s="1112"/>
      <c r="S10" s="1112"/>
      <c r="T10" s="1112"/>
      <c r="U10" s="1112"/>
      <c r="V10" s="1112"/>
      <c r="W10" s="1112"/>
      <c r="X10" s="1112"/>
      <c r="Y10" s="1112"/>
      <c r="Z10" s="1112"/>
      <c r="AA10" s="1112"/>
      <c r="AB10" s="1112"/>
      <c r="AC10" s="1112"/>
      <c r="AD10" s="1112"/>
      <c r="AE10" s="1112"/>
      <c r="AF10" s="1112"/>
      <c r="AG10" s="1112"/>
      <c r="AH10" s="1112"/>
      <c r="AI10" s="1112"/>
      <c r="AJ10" s="1112"/>
      <c r="AK10" s="1112"/>
      <c r="AL10" s="1112"/>
      <c r="AM10" s="1112"/>
      <c r="AN10" s="1112"/>
      <c r="AO10" s="1112"/>
      <c r="AP10" s="1112"/>
      <c r="AQ10" s="1112"/>
      <c r="AR10" s="1112"/>
      <c r="AS10" s="1112"/>
      <c r="AT10" s="1112"/>
      <c r="AU10" s="1112"/>
      <c r="AV10" s="1112"/>
      <c r="AW10" s="1112"/>
      <c r="AX10" s="1112"/>
      <c r="AY10" s="1112"/>
      <c r="AZ10" s="1112"/>
      <c r="BA10" s="1112"/>
      <c r="BB10" s="1112"/>
      <c r="BC10" s="1112"/>
      <c r="BD10" s="1112"/>
      <c r="BE10" s="1112"/>
      <c r="BF10" s="1112"/>
      <c r="BG10" s="1112"/>
      <c r="BH10" s="1112"/>
      <c r="BI10" s="1112"/>
      <c r="BJ10" s="1112"/>
      <c r="BK10" s="1112"/>
      <c r="BL10" s="1112"/>
      <c r="BM10" s="1112"/>
    </row>
    <row r="11" spans="1:65" ht="13.5">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518"/>
      <c r="AX11" s="518"/>
      <c r="AY11" s="518"/>
      <c r="AZ11" s="518"/>
      <c r="BA11" s="518"/>
      <c r="BB11" s="518"/>
      <c r="BC11" s="518"/>
      <c r="BD11" s="518"/>
      <c r="BE11" s="518"/>
      <c r="BF11" s="518"/>
      <c r="BG11" s="518"/>
      <c r="BH11" s="518"/>
      <c r="BI11" s="518"/>
      <c r="BJ11" s="518"/>
      <c r="BK11" s="518"/>
      <c r="BL11" s="518"/>
      <c r="BM11" s="102"/>
    </row>
    <row r="12" spans="1:65" ht="13.5">
      <c r="A12" s="348" t="s">
        <v>1919</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520"/>
      <c r="AX12" s="520"/>
      <c r="AY12" s="520"/>
      <c r="AZ12" s="520"/>
      <c r="BA12" s="520"/>
      <c r="BB12" s="520"/>
      <c r="BC12" s="520"/>
      <c r="BD12" s="520"/>
      <c r="BE12" s="520"/>
      <c r="BF12" s="520"/>
      <c r="BG12" s="520"/>
      <c r="BH12" s="520"/>
      <c r="BI12" s="520"/>
      <c r="BJ12" s="520"/>
      <c r="BK12" s="520"/>
      <c r="BL12" s="520"/>
      <c r="BM12" s="348"/>
    </row>
    <row r="13" spans="1:65" ht="13.5">
      <c r="A13" s="102"/>
      <c r="B13" s="1113" t="s">
        <v>1918</v>
      </c>
      <c r="C13" s="1113"/>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row>
    <row r="14" spans="1:65" ht="13.5">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518"/>
      <c r="AX14" s="518"/>
      <c r="AY14" s="518"/>
      <c r="AZ14" s="518"/>
      <c r="BA14" s="518"/>
      <c r="BB14" s="518"/>
      <c r="BC14" s="518"/>
      <c r="BD14" s="518"/>
      <c r="BE14" s="518"/>
      <c r="BF14" s="518"/>
      <c r="BG14" s="518"/>
      <c r="BH14" s="518"/>
      <c r="BI14" s="518"/>
      <c r="BJ14" s="518"/>
      <c r="BK14" s="518"/>
      <c r="BL14" s="518"/>
      <c r="BM14" s="102"/>
    </row>
    <row r="15" spans="1:65" ht="13.5">
      <c r="A15" s="348" t="s">
        <v>1917</v>
      </c>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520"/>
      <c r="AX15" s="520"/>
      <c r="AY15" s="520"/>
      <c r="AZ15" s="520"/>
      <c r="BA15" s="520"/>
      <c r="BB15" s="520"/>
      <c r="BC15" s="520"/>
      <c r="BD15" s="520"/>
      <c r="BE15" s="520"/>
      <c r="BF15" s="520"/>
      <c r="BG15" s="520"/>
      <c r="BH15" s="520"/>
      <c r="BI15" s="520"/>
      <c r="BJ15" s="520"/>
      <c r="BK15" s="520"/>
      <c r="BL15" s="520"/>
      <c r="BM15" s="348"/>
    </row>
    <row r="16" spans="1:65" ht="13.5">
      <c r="A16" s="102"/>
      <c r="B16" s="1113" t="s">
        <v>1916</v>
      </c>
      <c r="C16" s="1113"/>
      <c r="D16" s="1113"/>
      <c r="E16" s="1113"/>
      <c r="F16" s="1113"/>
      <c r="G16" s="1113"/>
      <c r="H16" s="1113"/>
      <c r="I16" s="1113"/>
      <c r="J16" s="1113"/>
      <c r="K16" s="1113"/>
      <c r="L16" s="1113"/>
      <c r="M16" s="1113"/>
      <c r="N16" s="1113"/>
      <c r="O16" s="1113"/>
      <c r="P16" s="1113"/>
      <c r="Q16" s="1113"/>
      <c r="R16" s="1113"/>
      <c r="S16" s="1113"/>
      <c r="T16" s="1113"/>
      <c r="U16" s="1113"/>
      <c r="V16" s="1113"/>
      <c r="W16" s="1113"/>
      <c r="X16" s="1113"/>
      <c r="Y16" s="1113"/>
      <c r="Z16" s="1113"/>
      <c r="AA16" s="1113"/>
      <c r="AB16" s="1113"/>
      <c r="AC16" s="1113"/>
      <c r="AD16" s="1113"/>
      <c r="AE16" s="1113"/>
      <c r="AF16" s="1113"/>
      <c r="AG16" s="1113"/>
      <c r="AH16" s="1113"/>
      <c r="AI16" s="1113"/>
      <c r="AJ16" s="1113"/>
      <c r="AK16" s="1113"/>
      <c r="AL16" s="1113"/>
      <c r="AM16" s="1113"/>
      <c r="AN16" s="1113"/>
      <c r="AO16" s="1113"/>
      <c r="AP16" s="1113"/>
      <c r="AQ16" s="1113"/>
      <c r="AR16" s="1113"/>
      <c r="AS16" s="1113"/>
      <c r="AT16" s="1113"/>
      <c r="AU16" s="1113"/>
      <c r="AV16" s="1113"/>
      <c r="AW16" s="1113"/>
      <c r="AX16" s="1113"/>
      <c r="AY16" s="1113"/>
      <c r="AZ16" s="1113"/>
      <c r="BA16" s="1113"/>
      <c r="BB16" s="1113"/>
      <c r="BC16" s="1113"/>
      <c r="BD16" s="1113"/>
      <c r="BE16" s="1113"/>
      <c r="BF16" s="1113"/>
      <c r="BG16" s="1113"/>
      <c r="BH16" s="1113"/>
      <c r="BI16" s="1113"/>
      <c r="BJ16" s="1113"/>
      <c r="BK16" s="1113"/>
      <c r="BL16" s="1113"/>
      <c r="BM16" s="1113"/>
    </row>
    <row r="17" spans="1:65" ht="13.5">
      <c r="A17" s="102"/>
      <c r="B17" s="1113"/>
      <c r="C17" s="1113"/>
      <c r="D17" s="1113"/>
      <c r="E17" s="1113"/>
      <c r="F17" s="1113"/>
      <c r="G17" s="1113"/>
      <c r="H17" s="1113"/>
      <c r="I17" s="1113"/>
      <c r="J17" s="1113"/>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1113"/>
      <c r="AM17" s="1113"/>
      <c r="AN17" s="1113"/>
      <c r="AO17" s="1113"/>
      <c r="AP17" s="1113"/>
      <c r="AQ17" s="1113"/>
      <c r="AR17" s="1113"/>
      <c r="AS17" s="1113"/>
      <c r="AT17" s="1113"/>
      <c r="AU17" s="1113"/>
      <c r="AV17" s="1113"/>
      <c r="AW17" s="1113"/>
      <c r="AX17" s="1113"/>
      <c r="AY17" s="1113"/>
      <c r="AZ17" s="1113"/>
      <c r="BA17" s="1113"/>
      <c r="BB17" s="1113"/>
      <c r="BC17" s="1113"/>
      <c r="BD17" s="1113"/>
      <c r="BE17" s="1113"/>
      <c r="BF17" s="1113"/>
      <c r="BG17" s="1113"/>
      <c r="BH17" s="1113"/>
      <c r="BI17" s="1113"/>
      <c r="BJ17" s="1113"/>
      <c r="BK17" s="1113"/>
      <c r="BL17" s="1113"/>
      <c r="BM17" s="1113"/>
    </row>
    <row r="18" spans="1:65" ht="13.5">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518"/>
      <c r="AX18" s="518"/>
      <c r="AY18" s="518"/>
      <c r="AZ18" s="518"/>
      <c r="BA18" s="518"/>
      <c r="BB18" s="518"/>
      <c r="BC18" s="518"/>
      <c r="BD18" s="518"/>
      <c r="BE18" s="518"/>
      <c r="BF18" s="518"/>
      <c r="BG18" s="518"/>
      <c r="BH18" s="518"/>
      <c r="BI18" s="518"/>
      <c r="BJ18" s="518"/>
      <c r="BK18" s="518"/>
      <c r="BL18" s="518"/>
      <c r="BM18" s="102"/>
    </row>
    <row r="19" spans="1:65" ht="13.5">
      <c r="A19" s="348" t="s">
        <v>1915</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520"/>
      <c r="AX19" s="520"/>
      <c r="AY19" s="520"/>
      <c r="AZ19" s="520"/>
      <c r="BA19" s="520"/>
      <c r="BB19" s="520"/>
      <c r="BC19" s="520"/>
      <c r="BD19" s="520"/>
      <c r="BE19" s="520"/>
      <c r="BF19" s="520"/>
      <c r="BG19" s="520"/>
      <c r="BH19" s="520"/>
      <c r="BI19" s="520"/>
      <c r="BJ19" s="520"/>
      <c r="BK19" s="520"/>
      <c r="BL19" s="520"/>
      <c r="BM19" s="348"/>
    </row>
    <row r="20" spans="1:65" ht="13.5">
      <c r="A20" s="102"/>
      <c r="B20" s="102"/>
      <c r="C20" s="102" t="s">
        <v>1914</v>
      </c>
      <c r="D20" s="102"/>
      <c r="E20" s="102"/>
      <c r="F20" s="102"/>
      <c r="G20" s="102"/>
      <c r="H20" s="102"/>
      <c r="I20" s="102" t="s">
        <v>1913</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518"/>
      <c r="AX20" s="518"/>
      <c r="AY20" s="518"/>
      <c r="AZ20" s="518"/>
      <c r="BA20" s="518"/>
      <c r="BB20" s="518"/>
      <c r="BC20" s="518"/>
      <c r="BD20" s="518"/>
      <c r="BE20" s="518"/>
      <c r="BF20" s="518"/>
      <c r="BG20" s="518"/>
      <c r="BH20" s="518"/>
      <c r="BI20" s="518"/>
      <c r="BJ20" s="518"/>
      <c r="BK20" s="518"/>
      <c r="BL20" s="518"/>
      <c r="BM20" s="102"/>
    </row>
    <row r="21" spans="1:65" ht="13.5">
      <c r="A21" s="102"/>
      <c r="B21" s="102"/>
      <c r="C21" s="102" t="s">
        <v>1912</v>
      </c>
      <c r="D21" s="102"/>
      <c r="E21" s="102"/>
      <c r="F21" s="102"/>
      <c r="G21" s="102"/>
      <c r="H21" s="102"/>
      <c r="I21" s="102" t="s">
        <v>1911</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518"/>
      <c r="AX21" s="518"/>
      <c r="AY21" s="518"/>
      <c r="AZ21" s="518"/>
      <c r="BA21" s="518"/>
      <c r="BB21" s="518"/>
      <c r="BC21" s="518"/>
      <c r="BD21" s="518"/>
      <c r="BE21" s="518"/>
      <c r="BF21" s="518"/>
      <c r="BG21" s="518"/>
      <c r="BH21" s="518"/>
      <c r="BI21" s="518"/>
      <c r="BJ21" s="518"/>
      <c r="BK21" s="518"/>
      <c r="BL21" s="518"/>
      <c r="BM21" s="102"/>
    </row>
    <row r="22" spans="1:65" ht="13.5">
      <c r="A22" s="102"/>
      <c r="B22" s="102"/>
      <c r="C22" s="102" t="s">
        <v>1910</v>
      </c>
      <c r="D22" s="102"/>
      <c r="E22" s="102"/>
      <c r="F22" s="102"/>
      <c r="G22" s="102"/>
      <c r="H22" s="102"/>
      <c r="I22" s="102" t="s">
        <v>1909</v>
      </c>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518"/>
      <c r="AX22" s="518"/>
      <c r="AY22" s="518"/>
      <c r="AZ22" s="518"/>
      <c r="BA22" s="518"/>
      <c r="BB22" s="518"/>
      <c r="BC22" s="518"/>
      <c r="BD22" s="518"/>
      <c r="BE22" s="518"/>
      <c r="BF22" s="518"/>
      <c r="BG22" s="518"/>
      <c r="BH22" s="518"/>
      <c r="BI22" s="518"/>
      <c r="BJ22" s="518"/>
      <c r="BK22" s="518"/>
      <c r="BL22" s="518"/>
      <c r="BM22" s="102"/>
    </row>
    <row r="23" spans="1:65" ht="13.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518"/>
      <c r="AX23" s="518"/>
      <c r="AY23" s="518"/>
      <c r="AZ23" s="518"/>
      <c r="BA23" s="518"/>
      <c r="BB23" s="518"/>
      <c r="BC23" s="518"/>
      <c r="BD23" s="518"/>
      <c r="BE23" s="518"/>
      <c r="BF23" s="518"/>
      <c r="BG23" s="518"/>
      <c r="BH23" s="518"/>
      <c r="BI23" s="518"/>
      <c r="BJ23" s="518"/>
      <c r="BK23" s="518"/>
      <c r="BL23" s="518"/>
      <c r="BM23" s="102"/>
    </row>
    <row r="24" spans="1:65" ht="13.5">
      <c r="A24" s="348" t="s">
        <v>1908</v>
      </c>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520"/>
      <c r="AX24" s="520"/>
      <c r="AY24" s="520"/>
      <c r="AZ24" s="520"/>
      <c r="BA24" s="520"/>
      <c r="BB24" s="520"/>
      <c r="BC24" s="520"/>
      <c r="BD24" s="520"/>
      <c r="BE24" s="520"/>
      <c r="BF24" s="520"/>
      <c r="BG24" s="520"/>
      <c r="BH24" s="520"/>
      <c r="BI24" s="520"/>
      <c r="BJ24" s="520"/>
      <c r="BK24" s="520"/>
      <c r="BL24" s="520"/>
      <c r="BM24" s="348"/>
    </row>
    <row r="25" spans="1:65" ht="13.5">
      <c r="A25" s="102"/>
      <c r="B25" s="102"/>
      <c r="C25" s="102" t="s">
        <v>1907</v>
      </c>
      <c r="D25" s="102"/>
      <c r="E25" s="102"/>
      <c r="F25" s="102"/>
      <c r="G25" s="102"/>
      <c r="H25" s="102"/>
      <c r="I25" s="519"/>
      <c r="J25" s="102"/>
      <c r="K25" s="102" t="s">
        <v>1906</v>
      </c>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row>
    <row r="26" spans="1:65" ht="13.5">
      <c r="A26" s="102"/>
      <c r="B26" s="518"/>
      <c r="C26" s="110"/>
      <c r="D26" s="518"/>
      <c r="E26" s="518"/>
      <c r="F26" s="518"/>
      <c r="G26" s="518"/>
      <c r="H26" s="518"/>
      <c r="I26" s="102"/>
      <c r="J26" s="102"/>
      <c r="K26" s="102" t="s">
        <v>1905</v>
      </c>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row>
    <row r="27" spans="1:65" ht="13.5">
      <c r="A27" s="102"/>
      <c r="B27" s="102"/>
      <c r="C27" s="102" t="s">
        <v>1904</v>
      </c>
      <c r="D27" s="102"/>
      <c r="E27" s="102"/>
      <c r="F27" s="102"/>
      <c r="G27" s="102"/>
      <c r="H27" s="102"/>
      <c r="I27" s="519"/>
      <c r="J27" s="102"/>
      <c r="K27" s="102" t="s">
        <v>1903</v>
      </c>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518"/>
      <c r="AY27" s="518"/>
      <c r="AZ27" s="518"/>
      <c r="BA27" s="518"/>
      <c r="BB27" s="518"/>
      <c r="BC27" s="518"/>
      <c r="BD27" s="518"/>
      <c r="BE27" s="518"/>
      <c r="BF27" s="518"/>
      <c r="BG27" s="518"/>
      <c r="BH27" s="518"/>
      <c r="BI27" s="518"/>
      <c r="BJ27" s="518"/>
      <c r="BK27" s="518"/>
      <c r="BL27" s="518"/>
      <c r="BM27" s="518"/>
    </row>
    <row r="28" spans="1:65" ht="13.5">
      <c r="A28" s="102"/>
      <c r="B28" s="102"/>
      <c r="C28" s="102" t="s">
        <v>1902</v>
      </c>
      <c r="D28" s="102"/>
      <c r="E28" s="102"/>
      <c r="F28" s="102"/>
      <c r="G28" s="102"/>
      <c r="H28" s="102"/>
      <c r="I28" s="519"/>
      <c r="J28" s="102"/>
      <c r="K28" s="102" t="s">
        <v>1901</v>
      </c>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518"/>
      <c r="AY28" s="518"/>
      <c r="AZ28" s="518"/>
      <c r="BA28" s="518"/>
      <c r="BB28" s="518"/>
      <c r="BC28" s="518"/>
      <c r="BD28" s="518"/>
      <c r="BE28" s="518"/>
      <c r="BF28" s="518"/>
      <c r="BG28" s="518"/>
      <c r="BH28" s="518"/>
      <c r="BI28" s="518"/>
      <c r="BJ28" s="518"/>
      <c r="BK28" s="518"/>
      <c r="BL28" s="518"/>
      <c r="BM28" s="518"/>
    </row>
    <row r="29" spans="1:65" ht="13.5">
      <c r="A29" s="102"/>
      <c r="B29" s="102"/>
      <c r="C29" s="102" t="s">
        <v>1900</v>
      </c>
      <c r="D29" s="102"/>
      <c r="E29" s="102"/>
      <c r="F29" s="102"/>
      <c r="G29" s="102"/>
      <c r="H29" s="102"/>
      <c r="I29" s="519"/>
      <c r="J29" s="102"/>
      <c r="K29" s="102" t="s">
        <v>1899</v>
      </c>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518"/>
      <c r="AY29" s="518"/>
      <c r="AZ29" s="518"/>
      <c r="BA29" s="518"/>
      <c r="BB29" s="518"/>
      <c r="BC29" s="518"/>
      <c r="BD29" s="518"/>
      <c r="BE29" s="518"/>
      <c r="BF29" s="518"/>
      <c r="BG29" s="518"/>
      <c r="BH29" s="518"/>
      <c r="BI29" s="518"/>
      <c r="BJ29" s="518"/>
      <c r="BK29" s="518"/>
      <c r="BL29" s="518"/>
      <c r="BM29" s="518"/>
    </row>
  </sheetData>
  <sheetProtection/>
  <mergeCells count="5">
    <mergeCell ref="A1:BM1"/>
    <mergeCell ref="B6:BM10"/>
    <mergeCell ref="B13:BM13"/>
    <mergeCell ref="B16:BM17"/>
    <mergeCell ref="A2:BM2"/>
  </mergeCells>
  <hyperlinks>
    <hyperlink ref="A2:BM2" location="目次!A27" display="目次に戻る"/>
  </hyperlinks>
  <printOptions/>
  <pageMargins left="0.787" right="0.47" top="0.984" bottom="0.984"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2"/>
  </sheetPr>
  <dimension ref="A1:G6"/>
  <sheetViews>
    <sheetView zoomScalePageLayoutView="0" workbookViewId="0" topLeftCell="A1">
      <selection activeCell="A2" sqref="A2"/>
    </sheetView>
  </sheetViews>
  <sheetFormatPr defaultColWidth="3.125" defaultRowHeight="16.5" customHeight="1"/>
  <cols>
    <col min="1" max="1" width="11.00390625" style="102" customWidth="1"/>
    <col min="2" max="6" width="19.625" style="102" customWidth="1"/>
    <col min="7" max="16384" width="3.125" style="102" customWidth="1"/>
  </cols>
  <sheetData>
    <row r="1" ht="16.5" customHeight="1">
      <c r="A1" s="101" t="s">
        <v>1933</v>
      </c>
    </row>
    <row r="2" s="529" customFormat="1" ht="16.5" customHeight="1" thickBot="1">
      <c r="A2" s="881" t="str">
        <f>HYPERLINK("#目次!A29","目次に戻る")</f>
        <v>目次に戻る</v>
      </c>
    </row>
    <row r="3" spans="1:7" s="523" customFormat="1" ht="16.5" customHeight="1">
      <c r="A3" s="961" t="s">
        <v>1932</v>
      </c>
      <c r="B3" s="985" t="s">
        <v>1931</v>
      </c>
      <c r="C3" s="976" t="s">
        <v>1930</v>
      </c>
      <c r="D3" s="528"/>
      <c r="E3" s="528"/>
      <c r="F3" s="976" t="s">
        <v>1929</v>
      </c>
      <c r="G3" s="527"/>
    </row>
    <row r="4" spans="1:7" s="523" customFormat="1" ht="16.5" customHeight="1">
      <c r="A4" s="1089"/>
      <c r="B4" s="944"/>
      <c r="C4" s="1087"/>
      <c r="D4" s="240" t="s">
        <v>1928</v>
      </c>
      <c r="E4" s="240" t="s">
        <v>1927</v>
      </c>
      <c r="F4" s="1087"/>
      <c r="G4" s="527"/>
    </row>
    <row r="5" spans="1:6" s="523" customFormat="1" ht="33" customHeight="1" thickBot="1">
      <c r="A5" s="526" t="s">
        <v>1926</v>
      </c>
      <c r="B5" s="524">
        <v>16</v>
      </c>
      <c r="C5" s="524">
        <v>4</v>
      </c>
      <c r="D5" s="524">
        <v>4</v>
      </c>
      <c r="E5" s="525" t="s">
        <v>1925</v>
      </c>
      <c r="F5" s="524">
        <v>12</v>
      </c>
    </row>
    <row r="6" spans="1:7" s="521" customFormat="1" ht="16.5" customHeight="1">
      <c r="A6" s="102" t="s">
        <v>1924</v>
      </c>
      <c r="B6" s="102"/>
      <c r="C6" s="102"/>
      <c r="D6" s="102"/>
      <c r="E6" s="102"/>
      <c r="F6" s="102"/>
      <c r="G6" s="522"/>
    </row>
  </sheetData>
  <sheetProtection/>
  <mergeCells count="4">
    <mergeCell ref="A3:A4"/>
    <mergeCell ref="B3:B4"/>
    <mergeCell ref="C3:C4"/>
    <mergeCell ref="F3:F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12"/>
  </sheetPr>
  <dimension ref="A1:H8"/>
  <sheetViews>
    <sheetView zoomScalePageLayoutView="0" workbookViewId="0" topLeftCell="A1">
      <selection activeCell="A2" sqref="A2"/>
    </sheetView>
  </sheetViews>
  <sheetFormatPr defaultColWidth="3.875" defaultRowHeight="16.5" customHeight="1"/>
  <cols>
    <col min="1" max="1" width="12.50390625" style="102" customWidth="1"/>
    <col min="2" max="7" width="16.875" style="102" customWidth="1"/>
    <col min="8" max="16384" width="3.875" style="102" customWidth="1"/>
  </cols>
  <sheetData>
    <row r="1" ht="16.5" customHeight="1">
      <c r="A1" s="101" t="s">
        <v>1945</v>
      </c>
    </row>
    <row r="2" ht="16.5" customHeight="1">
      <c r="A2" s="881" t="str">
        <f>HYPERLINK("#目次!A30","目次に戻る")</f>
        <v>目次に戻る</v>
      </c>
    </row>
    <row r="3" spans="1:7" s="529" customFormat="1" ht="16.5" customHeight="1" thickBot="1">
      <c r="A3" s="533" t="s">
        <v>1944</v>
      </c>
      <c r="B3" s="533"/>
      <c r="C3" s="533"/>
      <c r="D3" s="533"/>
      <c r="E3" s="533"/>
      <c r="F3" s="533"/>
      <c r="G3" s="533"/>
    </row>
    <row r="4" spans="1:8" s="523" customFormat="1" ht="16.5" customHeight="1">
      <c r="A4" s="1115" t="s">
        <v>1943</v>
      </c>
      <c r="B4" s="958" t="s">
        <v>1942</v>
      </c>
      <c r="C4" s="960"/>
      <c r="D4" s="958" t="s">
        <v>1941</v>
      </c>
      <c r="E4" s="960"/>
      <c r="F4" s="958" t="s">
        <v>1940</v>
      </c>
      <c r="G4" s="959"/>
      <c r="H4" s="527"/>
    </row>
    <row r="5" spans="1:8" s="523" customFormat="1" ht="16.5" customHeight="1">
      <c r="A5" s="1116"/>
      <c r="B5" s="240" t="s">
        <v>1939</v>
      </c>
      <c r="C5" s="240" t="s">
        <v>1938</v>
      </c>
      <c r="D5" s="240" t="s">
        <v>1939</v>
      </c>
      <c r="E5" s="240" t="s">
        <v>1938</v>
      </c>
      <c r="F5" s="240" t="s">
        <v>1937</v>
      </c>
      <c r="G5" s="240" t="s">
        <v>1936</v>
      </c>
      <c r="H5" s="527"/>
    </row>
    <row r="6" spans="1:7" s="530" customFormat="1" ht="33" customHeight="1" thickBot="1">
      <c r="A6" s="526" t="s">
        <v>1935</v>
      </c>
      <c r="B6" s="532">
        <v>492</v>
      </c>
      <c r="C6" s="531">
        <v>30.8</v>
      </c>
      <c r="D6" s="532">
        <v>270</v>
      </c>
      <c r="E6" s="531">
        <v>67.5</v>
      </c>
      <c r="F6" s="532">
        <v>222</v>
      </c>
      <c r="G6" s="531">
        <v>18.5</v>
      </c>
    </row>
    <row r="7" spans="1:8" s="523" customFormat="1" ht="16.5" customHeight="1">
      <c r="A7" s="102" t="s">
        <v>1934</v>
      </c>
      <c r="B7" s="102"/>
      <c r="C7" s="102"/>
      <c r="D7" s="102"/>
      <c r="E7" s="102"/>
      <c r="F7" s="102"/>
      <c r="G7" s="102"/>
      <c r="H7" s="527"/>
    </row>
    <row r="8" spans="2:8" s="521" customFormat="1" ht="16.5" customHeight="1">
      <c r="B8" s="102"/>
      <c r="C8" s="102"/>
      <c r="D8" s="102"/>
      <c r="E8" s="102"/>
      <c r="F8" s="102"/>
      <c r="G8" s="102"/>
      <c r="H8" s="522"/>
    </row>
  </sheetData>
  <sheetProtection/>
  <mergeCells count="4">
    <mergeCell ref="A4:A5"/>
    <mergeCell ref="B4:C4"/>
    <mergeCell ref="D4:E4"/>
    <mergeCell ref="F4:G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12"/>
  </sheetPr>
  <dimension ref="A1:K7"/>
  <sheetViews>
    <sheetView zoomScalePageLayoutView="0" workbookViewId="0" topLeftCell="A1">
      <selection activeCell="A1" sqref="A1"/>
    </sheetView>
  </sheetViews>
  <sheetFormatPr defaultColWidth="2.875" defaultRowHeight="16.5" customHeight="1"/>
  <cols>
    <col min="1" max="1" width="9.875" style="110" customWidth="1"/>
    <col min="2" max="11" width="10.50390625" style="110" customWidth="1"/>
    <col min="12" max="16384" width="2.875" style="110" customWidth="1"/>
  </cols>
  <sheetData>
    <row r="1" ht="16.5" customHeight="1">
      <c r="A1" s="133" t="s">
        <v>1957</v>
      </c>
    </row>
    <row r="2" spans="1:11" ht="16.5" customHeight="1" thickBot="1">
      <c r="A2" s="881" t="str">
        <f>HYPERLINK("#目次!A31","目次に戻る")</f>
        <v>目次に戻る</v>
      </c>
      <c r="B2" s="128"/>
      <c r="C2" s="128"/>
      <c r="D2" s="128"/>
      <c r="E2" s="128"/>
      <c r="F2" s="128"/>
      <c r="G2" s="128"/>
      <c r="H2" s="128"/>
      <c r="I2" s="128"/>
      <c r="J2" s="128"/>
      <c r="K2" s="128"/>
    </row>
    <row r="3" spans="1:11" s="540" customFormat="1" ht="16.5" customHeight="1">
      <c r="A3" s="961" t="s">
        <v>1956</v>
      </c>
      <c r="B3" s="985" t="s">
        <v>49</v>
      </c>
      <c r="C3" s="958" t="s">
        <v>1955</v>
      </c>
      <c r="D3" s="959"/>
      <c r="E3" s="959"/>
      <c r="F3" s="959"/>
      <c r="G3" s="959"/>
      <c r="H3" s="959"/>
      <c r="I3" s="960"/>
      <c r="J3" s="1117" t="s">
        <v>1954</v>
      </c>
      <c r="K3" s="926" t="s">
        <v>1953</v>
      </c>
    </row>
    <row r="4" spans="1:11" s="540" customFormat="1" ht="33" customHeight="1">
      <c r="A4" s="1089"/>
      <c r="B4" s="944"/>
      <c r="C4" s="74" t="s">
        <v>1952</v>
      </c>
      <c r="D4" s="240" t="s">
        <v>1951</v>
      </c>
      <c r="E4" s="240" t="s">
        <v>1950</v>
      </c>
      <c r="F4" s="74" t="s">
        <v>1949</v>
      </c>
      <c r="G4" s="240" t="s">
        <v>1948</v>
      </c>
      <c r="H4" s="541" t="s">
        <v>1947</v>
      </c>
      <c r="I4" s="74" t="s">
        <v>1946</v>
      </c>
      <c r="J4" s="935"/>
      <c r="K4" s="930"/>
    </row>
    <row r="5" spans="1:11" s="530" customFormat="1" ht="33" customHeight="1" thickBot="1">
      <c r="A5" s="539" t="s">
        <v>1935</v>
      </c>
      <c r="B5" s="538">
        <v>6</v>
      </c>
      <c r="C5" s="537">
        <v>0</v>
      </c>
      <c r="D5" s="537">
        <v>0</v>
      </c>
      <c r="E5" s="537">
        <v>0</v>
      </c>
      <c r="F5" s="537">
        <v>0</v>
      </c>
      <c r="G5" s="537">
        <v>0</v>
      </c>
      <c r="H5" s="537">
        <v>0</v>
      </c>
      <c r="I5" s="537">
        <v>0</v>
      </c>
      <c r="J5" s="537">
        <v>0</v>
      </c>
      <c r="K5" s="536">
        <v>6</v>
      </c>
    </row>
    <row r="6" spans="1:11" s="535" customFormat="1" ht="16.5" customHeight="1">
      <c r="A6" s="534" t="s">
        <v>1934</v>
      </c>
      <c r="B6" s="534"/>
      <c r="C6" s="534"/>
      <c r="D6" s="534"/>
      <c r="E6" s="534"/>
      <c r="F6" s="534"/>
      <c r="G6" s="534"/>
      <c r="H6" s="534"/>
      <c r="I6" s="534"/>
      <c r="J6" s="534"/>
      <c r="K6" s="534"/>
    </row>
    <row r="7" spans="2:11" s="530" customFormat="1" ht="16.5" customHeight="1">
      <c r="B7" s="534"/>
      <c r="C7" s="534"/>
      <c r="D7" s="534"/>
      <c r="E7" s="534"/>
      <c r="F7" s="534"/>
      <c r="G7" s="534"/>
      <c r="H7" s="534"/>
      <c r="I7" s="534"/>
      <c r="J7" s="534"/>
      <c r="K7" s="534"/>
    </row>
  </sheetData>
  <sheetProtection/>
  <mergeCells count="5">
    <mergeCell ref="K3:K4"/>
    <mergeCell ref="A3:A4"/>
    <mergeCell ref="B3:B4"/>
    <mergeCell ref="C3:I3"/>
    <mergeCell ref="J3:J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indexed="11"/>
  </sheetPr>
  <dimension ref="A1:A38"/>
  <sheetViews>
    <sheetView zoomScalePageLayoutView="0" workbookViewId="0" topLeftCell="A1">
      <selection activeCell="A2" sqref="A2"/>
    </sheetView>
  </sheetViews>
  <sheetFormatPr defaultColWidth="9.00390625" defaultRowHeight="13.5"/>
  <cols>
    <col min="1" max="1" width="124.00390625" style="544" customWidth="1"/>
    <col min="2" max="16384" width="9.00390625" style="134" customWidth="1"/>
  </cols>
  <sheetData>
    <row r="1" ht="17.25">
      <c r="A1" s="548" t="s">
        <v>2001</v>
      </c>
    </row>
    <row r="2" ht="13.5">
      <c r="A2" s="883" t="s">
        <v>2853</v>
      </c>
    </row>
    <row r="3" ht="13.5">
      <c r="A3" s="546" t="s">
        <v>2000</v>
      </c>
    </row>
    <row r="4" ht="13.5">
      <c r="A4" s="546" t="s">
        <v>1999</v>
      </c>
    </row>
    <row r="5" ht="89.25" customHeight="1">
      <c r="A5" s="545" t="s">
        <v>1998</v>
      </c>
    </row>
    <row r="6" ht="13.5">
      <c r="A6" s="546" t="s">
        <v>1997</v>
      </c>
    </row>
    <row r="7" ht="25.5" customHeight="1">
      <c r="A7" s="545" t="s">
        <v>1996</v>
      </c>
    </row>
    <row r="8" ht="13.5">
      <c r="A8" s="546" t="s">
        <v>1995</v>
      </c>
    </row>
    <row r="9" ht="13.5">
      <c r="A9" s="545" t="s">
        <v>1994</v>
      </c>
    </row>
    <row r="10" ht="13.5">
      <c r="A10" s="546" t="s">
        <v>1993</v>
      </c>
    </row>
    <row r="11" ht="13.5">
      <c r="A11" s="545" t="s">
        <v>1992</v>
      </c>
    </row>
    <row r="12" ht="22.5">
      <c r="A12" s="547" t="s">
        <v>1991</v>
      </c>
    </row>
    <row r="13" ht="13.5">
      <c r="A13" s="545" t="s">
        <v>1990</v>
      </c>
    </row>
    <row r="14" ht="13.5">
      <c r="A14" s="545" t="s">
        <v>1989</v>
      </c>
    </row>
    <row r="15" ht="13.5">
      <c r="A15" s="546" t="s">
        <v>1988</v>
      </c>
    </row>
    <row r="16" ht="23.25" customHeight="1">
      <c r="A16" s="545" t="s">
        <v>1987</v>
      </c>
    </row>
    <row r="17" ht="13.5">
      <c r="A17" s="546" t="s">
        <v>1986</v>
      </c>
    </row>
    <row r="18" ht="34.5" customHeight="1">
      <c r="A18" s="545" t="s">
        <v>1985</v>
      </c>
    </row>
    <row r="19" ht="13.5">
      <c r="A19" s="545" t="s">
        <v>1984</v>
      </c>
    </row>
    <row r="20" ht="13.5">
      <c r="A20" s="546" t="s">
        <v>1983</v>
      </c>
    </row>
    <row r="21" ht="13.5">
      <c r="A21" s="545" t="s">
        <v>1982</v>
      </c>
    </row>
    <row r="22" ht="13.5">
      <c r="A22" s="545" t="s">
        <v>1981</v>
      </c>
    </row>
    <row r="23" ht="22.5" customHeight="1">
      <c r="A23" s="545" t="s">
        <v>1980</v>
      </c>
    </row>
    <row r="24" ht="13.5">
      <c r="A24" s="545" t="s">
        <v>1979</v>
      </c>
    </row>
    <row r="25" ht="13.5">
      <c r="A25" s="545" t="s">
        <v>1978</v>
      </c>
    </row>
    <row r="26" ht="13.5">
      <c r="A26" s="545" t="s">
        <v>1977</v>
      </c>
    </row>
    <row r="27" ht="13.5">
      <c r="A27" s="545" t="s">
        <v>1976</v>
      </c>
    </row>
    <row r="28" ht="13.5">
      <c r="A28" s="545" t="s">
        <v>1975</v>
      </c>
    </row>
    <row r="29" ht="13.5">
      <c r="A29" s="545" t="s">
        <v>1974</v>
      </c>
    </row>
    <row r="30" ht="13.5">
      <c r="A30" s="545" t="s">
        <v>1973</v>
      </c>
    </row>
    <row r="31" ht="13.5">
      <c r="A31" s="545" t="s">
        <v>1972</v>
      </c>
    </row>
    <row r="32" ht="13.5">
      <c r="A32" s="545" t="s">
        <v>1971</v>
      </c>
    </row>
    <row r="33" ht="13.5">
      <c r="A33" s="545" t="s">
        <v>1970</v>
      </c>
    </row>
    <row r="34" ht="13.5">
      <c r="A34" s="545" t="s">
        <v>1969</v>
      </c>
    </row>
    <row r="35" ht="34.5" customHeight="1">
      <c r="A35" s="545" t="s">
        <v>1968</v>
      </c>
    </row>
    <row r="36" ht="22.5" customHeight="1">
      <c r="A36" s="545" t="s">
        <v>1967</v>
      </c>
    </row>
    <row r="37" ht="24.75" customHeight="1">
      <c r="A37" s="545" t="s">
        <v>1966</v>
      </c>
    </row>
    <row r="38" ht="13.5">
      <c r="A38" s="545"/>
    </row>
  </sheetData>
  <sheetProtection/>
  <hyperlinks>
    <hyperlink ref="A2" location="目次!A33" display="目次に戻る"/>
  </hyperlinks>
  <printOptions/>
  <pageMargins left="0.787" right="0.54" top="0.984" bottom="0.984" header="0.512" footer="0.51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P70"/>
  <sheetViews>
    <sheetView zoomScalePageLayoutView="0" workbookViewId="0" topLeftCell="A1">
      <selection activeCell="A2" sqref="A2"/>
    </sheetView>
  </sheetViews>
  <sheetFormatPr defaultColWidth="8.875" defaultRowHeight="16.5" customHeight="1"/>
  <cols>
    <col min="1" max="1" width="43.875" style="43" customWidth="1"/>
    <col min="2" max="3" width="8.875" style="549" customWidth="1"/>
    <col min="4" max="4" width="9.25390625" style="549" customWidth="1"/>
    <col min="5" max="6" width="8.875" style="549" customWidth="1"/>
    <col min="7" max="7" width="10.125" style="549" customWidth="1"/>
    <col min="8" max="15" width="9.875" style="550" customWidth="1"/>
    <col min="16" max="16" width="10.375" style="550" customWidth="1"/>
    <col min="17" max="16384" width="8.875" style="549" customWidth="1"/>
  </cols>
  <sheetData>
    <row r="1" ht="16.5" customHeight="1">
      <c r="A1" s="85" t="s">
        <v>2076</v>
      </c>
    </row>
    <row r="2" spans="1:13" ht="16.5" customHeight="1">
      <c r="A2" s="881" t="str">
        <f>HYPERLINK("#目次!A35","目次に戻る")</f>
        <v>目次に戻る</v>
      </c>
      <c r="B2" s="570"/>
      <c r="D2" s="41"/>
      <c r="E2" s="41"/>
      <c r="F2" s="41"/>
      <c r="G2" s="41"/>
      <c r="H2" s="41"/>
      <c r="I2" s="41"/>
      <c r="J2" s="41"/>
      <c r="K2" s="41"/>
      <c r="L2" s="41"/>
      <c r="M2" s="570"/>
    </row>
    <row r="3" spans="1:16" ht="16.5" customHeight="1" thickBot="1">
      <c r="A3" s="575" t="s">
        <v>2075</v>
      </c>
      <c r="B3" s="43"/>
      <c r="C3" s="43"/>
      <c r="D3" s="43"/>
      <c r="E3" s="43"/>
      <c r="F3" s="43"/>
      <c r="G3" s="43"/>
      <c r="H3" s="43"/>
      <c r="I3" s="43"/>
      <c r="J3" s="43"/>
      <c r="K3" s="43"/>
      <c r="L3" s="43"/>
      <c r="M3" s="43"/>
      <c r="N3" s="574"/>
      <c r="O3" s="574"/>
      <c r="P3" s="574"/>
    </row>
    <row r="4" spans="1:16" s="570" customFormat="1" ht="16.5" customHeight="1">
      <c r="A4" s="1119" t="s">
        <v>2074</v>
      </c>
      <c r="B4" s="953" t="s">
        <v>2073</v>
      </c>
      <c r="C4" s="955"/>
      <c r="D4" s="955"/>
      <c r="E4" s="953" t="s">
        <v>2072</v>
      </c>
      <c r="F4" s="955"/>
      <c r="G4" s="955"/>
      <c r="H4" s="953" t="s">
        <v>2071</v>
      </c>
      <c r="I4" s="955"/>
      <c r="J4" s="955"/>
      <c r="K4" s="955" t="s">
        <v>2070</v>
      </c>
      <c r="L4" s="955"/>
      <c r="M4" s="1118"/>
      <c r="N4" s="955" t="s">
        <v>2069</v>
      </c>
      <c r="O4" s="955"/>
      <c r="P4" s="1118"/>
    </row>
    <row r="5" spans="1:16" s="570" customFormat="1" ht="16.5" customHeight="1">
      <c r="A5" s="1120"/>
      <c r="B5" s="573" t="s">
        <v>2068</v>
      </c>
      <c r="C5" s="572" t="s">
        <v>2067</v>
      </c>
      <c r="D5" s="572" t="s">
        <v>2066</v>
      </c>
      <c r="E5" s="573" t="s">
        <v>2068</v>
      </c>
      <c r="F5" s="572" t="s">
        <v>2067</v>
      </c>
      <c r="G5" s="572" t="s">
        <v>2066</v>
      </c>
      <c r="H5" s="573" t="s">
        <v>2068</v>
      </c>
      <c r="I5" s="572" t="s">
        <v>2067</v>
      </c>
      <c r="J5" s="572" t="s">
        <v>2066</v>
      </c>
      <c r="K5" s="572" t="s">
        <v>2068</v>
      </c>
      <c r="L5" s="572" t="s">
        <v>2067</v>
      </c>
      <c r="M5" s="571" t="s">
        <v>2066</v>
      </c>
      <c r="N5" s="572" t="s">
        <v>2068</v>
      </c>
      <c r="O5" s="572" t="s">
        <v>2067</v>
      </c>
      <c r="P5" s="571" t="s">
        <v>2066</v>
      </c>
    </row>
    <row r="6" spans="1:16" ht="16.5" customHeight="1">
      <c r="A6" s="565" t="s">
        <v>2065</v>
      </c>
      <c r="B6" s="569">
        <v>3794</v>
      </c>
      <c r="C6" s="569">
        <v>21627</v>
      </c>
      <c r="D6" s="569">
        <v>1139559</v>
      </c>
      <c r="E6" s="569">
        <v>4087</v>
      </c>
      <c r="F6" s="569">
        <v>25820</v>
      </c>
      <c r="G6" s="569">
        <v>1303250</v>
      </c>
      <c r="H6" s="569">
        <v>3553</v>
      </c>
      <c r="I6" s="569">
        <v>23918</v>
      </c>
      <c r="J6" s="569">
        <v>1113550</v>
      </c>
      <c r="K6" s="569">
        <v>3395</v>
      </c>
      <c r="L6" s="569">
        <v>22818</v>
      </c>
      <c r="M6" s="569">
        <v>797407</v>
      </c>
      <c r="N6" s="568">
        <v>2865</v>
      </c>
      <c r="O6" s="568">
        <v>19576</v>
      </c>
      <c r="P6" s="568">
        <v>1186136</v>
      </c>
    </row>
    <row r="7" spans="1:16" ht="16.5" customHeight="1">
      <c r="A7" s="565" t="s">
        <v>2064</v>
      </c>
      <c r="B7" s="564">
        <v>615</v>
      </c>
      <c r="C7" s="564">
        <v>6212</v>
      </c>
      <c r="D7" s="564">
        <v>816097</v>
      </c>
      <c r="E7" s="564">
        <v>841</v>
      </c>
      <c r="F7" s="564">
        <v>8688</v>
      </c>
      <c r="G7" s="564">
        <v>985222</v>
      </c>
      <c r="H7" s="564">
        <v>656</v>
      </c>
      <c r="I7" s="564">
        <v>7999</v>
      </c>
      <c r="J7" s="564">
        <v>835123</v>
      </c>
      <c r="K7" s="564">
        <v>684</v>
      </c>
      <c r="L7" s="564">
        <v>7015</v>
      </c>
      <c r="M7" s="564">
        <v>500354</v>
      </c>
      <c r="N7" s="563">
        <v>576</v>
      </c>
      <c r="O7" s="563">
        <v>5799</v>
      </c>
      <c r="P7" s="563">
        <v>888829</v>
      </c>
    </row>
    <row r="8" spans="1:16" s="551" customFormat="1" ht="16.5" customHeight="1">
      <c r="A8" s="565" t="s">
        <v>2063</v>
      </c>
      <c r="B8" s="564">
        <v>4</v>
      </c>
      <c r="C8" s="564">
        <v>45</v>
      </c>
      <c r="D8" s="564">
        <v>1758</v>
      </c>
      <c r="E8" s="564">
        <v>4</v>
      </c>
      <c r="F8" s="564">
        <v>26</v>
      </c>
      <c r="G8" s="564">
        <v>659</v>
      </c>
      <c r="H8" s="564">
        <v>4</v>
      </c>
      <c r="I8" s="564">
        <v>44</v>
      </c>
      <c r="J8" s="564">
        <v>1616</v>
      </c>
      <c r="K8" s="564">
        <v>3</v>
      </c>
      <c r="L8" s="564">
        <v>24</v>
      </c>
      <c r="M8" s="564">
        <v>729</v>
      </c>
      <c r="N8" s="563">
        <v>2</v>
      </c>
      <c r="O8" s="563">
        <v>3</v>
      </c>
      <c r="P8" s="563" t="s">
        <v>2043</v>
      </c>
    </row>
    <row r="9" spans="1:16" s="551" customFormat="1" ht="16.5" customHeight="1">
      <c r="A9" s="561" t="s">
        <v>2062</v>
      </c>
      <c r="B9" s="560">
        <v>0</v>
      </c>
      <c r="C9" s="560">
        <v>0</v>
      </c>
      <c r="D9" s="560">
        <v>0</v>
      </c>
      <c r="E9" s="560">
        <v>4</v>
      </c>
      <c r="F9" s="560">
        <v>26</v>
      </c>
      <c r="G9" s="560">
        <v>659</v>
      </c>
      <c r="H9" s="560">
        <v>4</v>
      </c>
      <c r="I9" s="560">
        <v>44</v>
      </c>
      <c r="J9" s="560">
        <v>1616</v>
      </c>
      <c r="K9" s="560">
        <v>3</v>
      </c>
      <c r="L9" s="560">
        <v>24</v>
      </c>
      <c r="M9" s="560">
        <v>729</v>
      </c>
      <c r="N9" s="559">
        <v>2</v>
      </c>
      <c r="O9" s="559">
        <v>3</v>
      </c>
      <c r="P9" s="559" t="s">
        <v>2043</v>
      </c>
    </row>
    <row r="10" spans="1:16" s="551" customFormat="1" ht="16.5" customHeight="1">
      <c r="A10" s="565" t="s">
        <v>2061</v>
      </c>
      <c r="B10" s="564">
        <v>62</v>
      </c>
      <c r="C10" s="564">
        <v>1119</v>
      </c>
      <c r="D10" s="564">
        <v>477506</v>
      </c>
      <c r="E10" s="564">
        <v>86</v>
      </c>
      <c r="F10" s="564">
        <v>1275</v>
      </c>
      <c r="G10" s="564">
        <v>347539</v>
      </c>
      <c r="H10" s="564">
        <v>50</v>
      </c>
      <c r="I10" s="564">
        <v>1311</v>
      </c>
      <c r="J10" s="564">
        <v>471993</v>
      </c>
      <c r="K10" s="564">
        <v>41</v>
      </c>
      <c r="L10" s="564">
        <v>818</v>
      </c>
      <c r="M10" s="564">
        <v>14635</v>
      </c>
      <c r="N10" s="563">
        <v>46</v>
      </c>
      <c r="O10" s="563">
        <v>819</v>
      </c>
      <c r="P10" s="563">
        <v>327041</v>
      </c>
    </row>
    <row r="11" spans="1:16" s="562" customFormat="1" ht="16.5" customHeight="1">
      <c r="A11" s="561" t="s">
        <v>2060</v>
      </c>
      <c r="B11" s="560">
        <v>6</v>
      </c>
      <c r="C11" s="560">
        <v>17</v>
      </c>
      <c r="D11" s="560">
        <v>200</v>
      </c>
      <c r="E11" s="560">
        <v>6</v>
      </c>
      <c r="F11" s="560">
        <v>26</v>
      </c>
      <c r="G11" s="560">
        <v>358</v>
      </c>
      <c r="H11" s="560">
        <v>4</v>
      </c>
      <c r="I11" s="560">
        <v>18</v>
      </c>
      <c r="J11" s="560" t="s">
        <v>2010</v>
      </c>
      <c r="K11" s="560">
        <v>4</v>
      </c>
      <c r="L11" s="560">
        <v>12</v>
      </c>
      <c r="M11" s="560">
        <v>91</v>
      </c>
      <c r="N11" s="559">
        <v>5</v>
      </c>
      <c r="O11" s="559">
        <v>18</v>
      </c>
      <c r="P11" s="559">
        <v>666</v>
      </c>
    </row>
    <row r="12" spans="1:16" s="552" customFormat="1" ht="16.5" customHeight="1">
      <c r="A12" s="561" t="s">
        <v>2059</v>
      </c>
      <c r="B12" s="560">
        <v>56</v>
      </c>
      <c r="C12" s="560">
        <v>1102</v>
      </c>
      <c r="D12" s="560">
        <v>477306</v>
      </c>
      <c r="E12" s="560">
        <v>80</v>
      </c>
      <c r="F12" s="560">
        <v>1249</v>
      </c>
      <c r="G12" s="560">
        <v>347181</v>
      </c>
      <c r="H12" s="560">
        <v>46</v>
      </c>
      <c r="I12" s="560">
        <v>1293</v>
      </c>
      <c r="J12" s="560" t="s">
        <v>2010</v>
      </c>
      <c r="K12" s="560">
        <v>37</v>
      </c>
      <c r="L12" s="560">
        <v>806</v>
      </c>
      <c r="M12" s="560">
        <v>14544</v>
      </c>
      <c r="N12" s="559">
        <v>41</v>
      </c>
      <c r="O12" s="559">
        <v>801</v>
      </c>
      <c r="P12" s="559">
        <v>326375</v>
      </c>
    </row>
    <row r="13" spans="1:16" s="562" customFormat="1" ht="16.5" customHeight="1">
      <c r="A13" s="565" t="s">
        <v>2058</v>
      </c>
      <c r="B13" s="564">
        <v>132</v>
      </c>
      <c r="C13" s="564">
        <v>1381</v>
      </c>
      <c r="D13" s="564">
        <v>70512</v>
      </c>
      <c r="E13" s="564">
        <v>183</v>
      </c>
      <c r="F13" s="564">
        <v>1770</v>
      </c>
      <c r="G13" s="564">
        <v>89546</v>
      </c>
      <c r="H13" s="564">
        <v>139</v>
      </c>
      <c r="I13" s="564">
        <v>1550</v>
      </c>
      <c r="J13" s="564">
        <v>78033</v>
      </c>
      <c r="K13" s="564">
        <v>142</v>
      </c>
      <c r="L13" s="564">
        <v>1309</v>
      </c>
      <c r="M13" s="564">
        <v>62803</v>
      </c>
      <c r="N13" s="563">
        <v>123</v>
      </c>
      <c r="O13" s="563">
        <v>1120</v>
      </c>
      <c r="P13" s="563">
        <v>68924</v>
      </c>
    </row>
    <row r="14" spans="1:16" s="552" customFormat="1" ht="16.5" customHeight="1">
      <c r="A14" s="561" t="s">
        <v>2057</v>
      </c>
      <c r="B14" s="560">
        <v>39</v>
      </c>
      <c r="C14" s="560">
        <v>368</v>
      </c>
      <c r="D14" s="560">
        <v>24730</v>
      </c>
      <c r="E14" s="560">
        <v>70</v>
      </c>
      <c r="F14" s="560">
        <v>625</v>
      </c>
      <c r="G14" s="560">
        <v>38275</v>
      </c>
      <c r="H14" s="560">
        <v>52</v>
      </c>
      <c r="I14" s="560">
        <v>419</v>
      </c>
      <c r="J14" s="560">
        <v>25646</v>
      </c>
      <c r="K14" s="560">
        <v>48</v>
      </c>
      <c r="L14" s="560">
        <v>413</v>
      </c>
      <c r="M14" s="560">
        <v>21599</v>
      </c>
      <c r="N14" s="559">
        <v>37</v>
      </c>
      <c r="O14" s="559">
        <v>409</v>
      </c>
      <c r="P14" s="559">
        <v>13770</v>
      </c>
    </row>
    <row r="15" spans="1:16" s="552" customFormat="1" ht="16.5" customHeight="1">
      <c r="A15" s="561" t="s">
        <v>2056</v>
      </c>
      <c r="B15" s="560">
        <v>93</v>
      </c>
      <c r="C15" s="560">
        <v>1013</v>
      </c>
      <c r="D15" s="560">
        <v>45783</v>
      </c>
      <c r="E15" s="560">
        <v>113</v>
      </c>
      <c r="F15" s="560">
        <v>1145</v>
      </c>
      <c r="G15" s="560">
        <v>51270</v>
      </c>
      <c r="H15" s="560">
        <v>87</v>
      </c>
      <c r="I15" s="560">
        <v>1131</v>
      </c>
      <c r="J15" s="560">
        <v>52388</v>
      </c>
      <c r="K15" s="560">
        <v>94</v>
      </c>
      <c r="L15" s="560">
        <v>896</v>
      </c>
      <c r="M15" s="560">
        <v>41204</v>
      </c>
      <c r="N15" s="559">
        <v>86</v>
      </c>
      <c r="O15" s="559">
        <v>711</v>
      </c>
      <c r="P15" s="559">
        <v>55154</v>
      </c>
    </row>
    <row r="16" spans="1:16" s="562" customFormat="1" ht="16.5" customHeight="1">
      <c r="A16" s="565" t="s">
        <v>2055</v>
      </c>
      <c r="B16" s="564">
        <v>129</v>
      </c>
      <c r="C16" s="564">
        <v>759</v>
      </c>
      <c r="D16" s="564">
        <v>66418</v>
      </c>
      <c r="E16" s="564">
        <v>156</v>
      </c>
      <c r="F16" s="564">
        <v>1099</v>
      </c>
      <c r="G16" s="564">
        <v>170858</v>
      </c>
      <c r="H16" s="564">
        <v>136</v>
      </c>
      <c r="I16" s="564">
        <v>1060</v>
      </c>
      <c r="J16" s="564">
        <v>67409</v>
      </c>
      <c r="K16" s="564">
        <v>124</v>
      </c>
      <c r="L16" s="564">
        <v>899</v>
      </c>
      <c r="M16" s="564">
        <v>59832</v>
      </c>
      <c r="N16" s="563">
        <v>119</v>
      </c>
      <c r="O16" s="563">
        <v>1026</v>
      </c>
      <c r="P16" s="563">
        <v>166090</v>
      </c>
    </row>
    <row r="17" spans="1:16" s="552" customFormat="1" ht="16.5" customHeight="1">
      <c r="A17" s="561" t="s">
        <v>2054</v>
      </c>
      <c r="B17" s="560">
        <v>79</v>
      </c>
      <c r="C17" s="560">
        <v>476</v>
      </c>
      <c r="D17" s="560">
        <v>43173</v>
      </c>
      <c r="E17" s="560">
        <v>93</v>
      </c>
      <c r="F17" s="560">
        <v>564</v>
      </c>
      <c r="G17" s="560">
        <v>30564</v>
      </c>
      <c r="H17" s="560">
        <v>80</v>
      </c>
      <c r="I17" s="560">
        <v>531</v>
      </c>
      <c r="J17" s="560">
        <v>28342</v>
      </c>
      <c r="K17" s="560">
        <v>75</v>
      </c>
      <c r="L17" s="560">
        <v>487</v>
      </c>
      <c r="M17" s="560">
        <v>24025</v>
      </c>
      <c r="N17" s="559">
        <v>66</v>
      </c>
      <c r="O17" s="559">
        <v>656</v>
      </c>
      <c r="P17" s="559">
        <v>48294</v>
      </c>
    </row>
    <row r="18" spans="1:16" s="552" customFormat="1" ht="16.5" customHeight="1">
      <c r="A18" s="561" t="s">
        <v>2053</v>
      </c>
      <c r="B18" s="560">
        <v>24</v>
      </c>
      <c r="C18" s="560">
        <v>117</v>
      </c>
      <c r="D18" s="560">
        <v>6097</v>
      </c>
      <c r="E18" s="560">
        <v>35</v>
      </c>
      <c r="F18" s="560">
        <v>180</v>
      </c>
      <c r="G18" s="560" t="s">
        <v>2010</v>
      </c>
      <c r="H18" s="560">
        <v>29</v>
      </c>
      <c r="I18" s="560">
        <v>122</v>
      </c>
      <c r="J18" s="560">
        <v>7025</v>
      </c>
      <c r="K18" s="560">
        <v>24</v>
      </c>
      <c r="L18" s="560">
        <v>99</v>
      </c>
      <c r="M18" s="560">
        <v>3760</v>
      </c>
      <c r="N18" s="559">
        <v>27</v>
      </c>
      <c r="O18" s="559">
        <v>141</v>
      </c>
      <c r="P18" s="559">
        <v>4874</v>
      </c>
    </row>
    <row r="19" spans="1:16" s="562" customFormat="1" ht="16.5" customHeight="1">
      <c r="A19" s="561" t="s">
        <v>2052</v>
      </c>
      <c r="B19" s="560">
        <v>19</v>
      </c>
      <c r="C19" s="560">
        <v>118</v>
      </c>
      <c r="D19" s="560">
        <v>16334</v>
      </c>
      <c r="E19" s="560">
        <v>20</v>
      </c>
      <c r="F19" s="560">
        <v>278</v>
      </c>
      <c r="G19" s="560">
        <v>131285</v>
      </c>
      <c r="H19" s="560">
        <v>20</v>
      </c>
      <c r="I19" s="560">
        <v>324</v>
      </c>
      <c r="J19" s="560">
        <v>31221</v>
      </c>
      <c r="K19" s="560">
        <v>17</v>
      </c>
      <c r="L19" s="560">
        <v>210</v>
      </c>
      <c r="M19" s="560">
        <v>29672</v>
      </c>
      <c r="N19" s="559">
        <v>18</v>
      </c>
      <c r="O19" s="559">
        <v>146</v>
      </c>
      <c r="P19" s="559">
        <v>112036</v>
      </c>
    </row>
    <row r="20" spans="1:16" s="552" customFormat="1" ht="16.5" customHeight="1">
      <c r="A20" s="561" t="s">
        <v>2051</v>
      </c>
      <c r="B20" s="560">
        <v>7</v>
      </c>
      <c r="C20" s="560">
        <v>48</v>
      </c>
      <c r="D20" s="560">
        <v>815</v>
      </c>
      <c r="E20" s="560">
        <v>8</v>
      </c>
      <c r="F20" s="560">
        <v>77</v>
      </c>
      <c r="G20" s="560" t="s">
        <v>2010</v>
      </c>
      <c r="H20" s="560">
        <v>7</v>
      </c>
      <c r="I20" s="560">
        <v>83</v>
      </c>
      <c r="J20" s="560">
        <v>821</v>
      </c>
      <c r="K20" s="560">
        <v>8</v>
      </c>
      <c r="L20" s="560">
        <v>103</v>
      </c>
      <c r="M20" s="560">
        <v>1924</v>
      </c>
      <c r="N20" s="559">
        <v>8</v>
      </c>
      <c r="O20" s="559">
        <v>83</v>
      </c>
      <c r="P20" s="559">
        <v>887</v>
      </c>
    </row>
    <row r="21" spans="1:16" s="552" customFormat="1" ht="16.5" customHeight="1">
      <c r="A21" s="565" t="s">
        <v>2050</v>
      </c>
      <c r="B21" s="564">
        <v>120</v>
      </c>
      <c r="C21" s="564">
        <v>1377</v>
      </c>
      <c r="D21" s="564">
        <v>122241</v>
      </c>
      <c r="E21" s="564">
        <v>174</v>
      </c>
      <c r="F21" s="564">
        <v>2222</v>
      </c>
      <c r="G21" s="564">
        <v>263082</v>
      </c>
      <c r="H21" s="564">
        <v>139</v>
      </c>
      <c r="I21" s="564">
        <v>1941</v>
      </c>
      <c r="J21" s="564">
        <v>143943</v>
      </c>
      <c r="K21" s="564">
        <v>151</v>
      </c>
      <c r="L21" s="564">
        <v>1847</v>
      </c>
      <c r="M21" s="564">
        <v>190306</v>
      </c>
      <c r="N21" s="563">
        <v>124</v>
      </c>
      <c r="O21" s="563">
        <v>1230</v>
      </c>
      <c r="P21" s="563">
        <v>220991</v>
      </c>
    </row>
    <row r="22" spans="1:16" s="552" customFormat="1" ht="16.5" customHeight="1">
      <c r="A22" s="561" t="s">
        <v>2049</v>
      </c>
      <c r="B22" s="560">
        <v>40</v>
      </c>
      <c r="C22" s="560" t="s">
        <v>2010</v>
      </c>
      <c r="D22" s="560" t="s">
        <v>2010</v>
      </c>
      <c r="E22" s="560">
        <v>52</v>
      </c>
      <c r="F22" s="560">
        <v>474</v>
      </c>
      <c r="G22" s="560">
        <v>62462</v>
      </c>
      <c r="H22" s="560">
        <v>42</v>
      </c>
      <c r="I22" s="560">
        <v>425</v>
      </c>
      <c r="J22" s="560">
        <v>36377</v>
      </c>
      <c r="K22" s="560">
        <v>40</v>
      </c>
      <c r="L22" s="560">
        <v>302</v>
      </c>
      <c r="M22" s="560">
        <v>18806</v>
      </c>
      <c r="N22" s="559">
        <v>41</v>
      </c>
      <c r="O22" s="559">
        <v>262</v>
      </c>
      <c r="P22" s="559">
        <v>48991</v>
      </c>
    </row>
    <row r="23" spans="1:16" s="552" customFormat="1" ht="16.5" customHeight="1">
      <c r="A23" s="561" t="s">
        <v>2048</v>
      </c>
      <c r="B23" s="560">
        <v>21</v>
      </c>
      <c r="C23" s="560">
        <v>230</v>
      </c>
      <c r="D23" s="560">
        <v>52908</v>
      </c>
      <c r="E23" s="560">
        <v>24</v>
      </c>
      <c r="F23" s="560">
        <v>262</v>
      </c>
      <c r="G23" s="560">
        <v>63604</v>
      </c>
      <c r="H23" s="560">
        <v>20</v>
      </c>
      <c r="I23" s="560">
        <v>132</v>
      </c>
      <c r="J23" s="560">
        <v>19037</v>
      </c>
      <c r="K23" s="560">
        <v>15</v>
      </c>
      <c r="L23" s="560">
        <v>159</v>
      </c>
      <c r="M23" s="560">
        <v>6631</v>
      </c>
      <c r="N23" s="559">
        <v>18</v>
      </c>
      <c r="O23" s="559">
        <v>205</v>
      </c>
      <c r="P23" s="559">
        <v>10140</v>
      </c>
    </row>
    <row r="24" spans="1:16" s="562" customFormat="1" ht="16.5" customHeight="1">
      <c r="A24" s="561" t="s">
        <v>2047</v>
      </c>
      <c r="B24" s="560">
        <v>43</v>
      </c>
      <c r="C24" s="560" t="s">
        <v>2010</v>
      </c>
      <c r="D24" s="560" t="s">
        <v>2010</v>
      </c>
      <c r="E24" s="560">
        <v>64</v>
      </c>
      <c r="F24" s="560">
        <v>705</v>
      </c>
      <c r="G24" s="560">
        <v>50099</v>
      </c>
      <c r="H24" s="560">
        <v>54</v>
      </c>
      <c r="I24" s="560">
        <v>584</v>
      </c>
      <c r="J24" s="560">
        <v>32871</v>
      </c>
      <c r="K24" s="560">
        <v>56</v>
      </c>
      <c r="L24" s="560">
        <v>824</v>
      </c>
      <c r="M24" s="560">
        <v>78211</v>
      </c>
      <c r="N24" s="559">
        <v>39</v>
      </c>
      <c r="O24" s="559">
        <v>469</v>
      </c>
      <c r="P24" s="559">
        <v>38604</v>
      </c>
    </row>
    <row r="25" spans="1:16" s="552" customFormat="1" ht="16.5" customHeight="1">
      <c r="A25" s="561" t="s">
        <v>2046</v>
      </c>
      <c r="B25" s="560">
        <v>16</v>
      </c>
      <c r="C25" s="560" t="s">
        <v>2010</v>
      </c>
      <c r="D25" s="560" t="s">
        <v>2010</v>
      </c>
      <c r="E25" s="560">
        <v>34</v>
      </c>
      <c r="F25" s="560">
        <v>781</v>
      </c>
      <c r="G25" s="560">
        <v>86916</v>
      </c>
      <c r="H25" s="560">
        <v>23</v>
      </c>
      <c r="I25" s="560">
        <v>800</v>
      </c>
      <c r="J25" s="560">
        <v>55658</v>
      </c>
      <c r="K25" s="560">
        <v>40</v>
      </c>
      <c r="L25" s="560">
        <v>562</v>
      </c>
      <c r="M25" s="560">
        <v>86658</v>
      </c>
      <c r="N25" s="559">
        <v>26</v>
      </c>
      <c r="O25" s="559">
        <v>294</v>
      </c>
      <c r="P25" s="559">
        <v>123255</v>
      </c>
    </row>
    <row r="26" spans="1:16" s="552" customFormat="1" ht="16.5" customHeight="1">
      <c r="A26" s="565" t="s">
        <v>2045</v>
      </c>
      <c r="B26" s="564">
        <v>168</v>
      </c>
      <c r="C26" s="564">
        <v>1531</v>
      </c>
      <c r="D26" s="564">
        <v>77662</v>
      </c>
      <c r="E26" s="564">
        <v>238</v>
      </c>
      <c r="F26" s="564">
        <v>2296</v>
      </c>
      <c r="G26" s="564">
        <v>113539</v>
      </c>
      <c r="H26" s="564">
        <v>188</v>
      </c>
      <c r="I26" s="564">
        <v>2093</v>
      </c>
      <c r="J26" s="564">
        <v>72130</v>
      </c>
      <c r="K26" s="564">
        <v>223</v>
      </c>
      <c r="L26" s="564">
        <v>2118</v>
      </c>
      <c r="M26" s="564">
        <v>172498</v>
      </c>
      <c r="N26" s="563">
        <v>162</v>
      </c>
      <c r="O26" s="563">
        <v>1601</v>
      </c>
      <c r="P26" s="563" t="s">
        <v>2043</v>
      </c>
    </row>
    <row r="27" spans="1:16" s="552" customFormat="1" ht="16.5" customHeight="1">
      <c r="A27" s="561" t="s">
        <v>2044</v>
      </c>
      <c r="B27" s="560">
        <v>41</v>
      </c>
      <c r="C27" s="560">
        <v>360</v>
      </c>
      <c r="D27" s="560">
        <v>12134</v>
      </c>
      <c r="E27" s="560">
        <v>39</v>
      </c>
      <c r="F27" s="560">
        <v>356</v>
      </c>
      <c r="G27" s="560">
        <v>14354</v>
      </c>
      <c r="H27" s="560">
        <v>30</v>
      </c>
      <c r="I27" s="560">
        <v>368</v>
      </c>
      <c r="J27" s="560">
        <v>10162</v>
      </c>
      <c r="K27" s="560">
        <v>45</v>
      </c>
      <c r="L27" s="560">
        <v>626</v>
      </c>
      <c r="M27" s="560">
        <v>95971</v>
      </c>
      <c r="N27" s="559">
        <v>25</v>
      </c>
      <c r="O27" s="559">
        <v>458</v>
      </c>
      <c r="P27" s="559" t="s">
        <v>2043</v>
      </c>
    </row>
    <row r="28" spans="1:16" s="552" customFormat="1" ht="16.5" customHeight="1">
      <c r="A28" s="561" t="s">
        <v>2042</v>
      </c>
      <c r="B28" s="560">
        <v>30</v>
      </c>
      <c r="C28" s="560">
        <v>298</v>
      </c>
      <c r="D28" s="560">
        <v>26615</v>
      </c>
      <c r="E28" s="560">
        <v>48</v>
      </c>
      <c r="F28" s="560">
        <v>486</v>
      </c>
      <c r="G28" s="560">
        <v>28036</v>
      </c>
      <c r="H28" s="560">
        <v>39</v>
      </c>
      <c r="I28" s="560">
        <v>612</v>
      </c>
      <c r="J28" s="560">
        <v>19333</v>
      </c>
      <c r="K28" s="560">
        <v>50</v>
      </c>
      <c r="L28" s="560">
        <v>456</v>
      </c>
      <c r="M28" s="560">
        <v>23598</v>
      </c>
      <c r="N28" s="559">
        <v>33</v>
      </c>
      <c r="O28" s="559">
        <v>277</v>
      </c>
      <c r="P28" s="559">
        <v>15923</v>
      </c>
    </row>
    <row r="29" spans="1:16" s="562" customFormat="1" ht="16.5" customHeight="1">
      <c r="A29" s="561" t="s">
        <v>2041</v>
      </c>
      <c r="B29" s="560">
        <v>0</v>
      </c>
      <c r="C29" s="560">
        <v>0</v>
      </c>
      <c r="D29" s="560">
        <v>0</v>
      </c>
      <c r="E29" s="560">
        <v>0</v>
      </c>
      <c r="F29" s="560">
        <v>0</v>
      </c>
      <c r="G29" s="560">
        <v>0</v>
      </c>
      <c r="H29" s="560">
        <v>0</v>
      </c>
      <c r="I29" s="560">
        <v>0</v>
      </c>
      <c r="J29" s="560">
        <v>0</v>
      </c>
      <c r="K29" s="560">
        <v>0</v>
      </c>
      <c r="L29" s="560">
        <v>0</v>
      </c>
      <c r="M29" s="560">
        <v>0</v>
      </c>
      <c r="N29" s="559" t="s">
        <v>1925</v>
      </c>
      <c r="O29" s="559" t="s">
        <v>1925</v>
      </c>
      <c r="P29" s="559" t="s">
        <v>1925</v>
      </c>
    </row>
    <row r="30" spans="1:16" s="552" customFormat="1" ht="16.5" customHeight="1">
      <c r="A30" s="561" t="s">
        <v>2040</v>
      </c>
      <c r="B30" s="560">
        <v>97</v>
      </c>
      <c r="C30" s="560">
        <v>873</v>
      </c>
      <c r="D30" s="560">
        <v>38913</v>
      </c>
      <c r="E30" s="560">
        <v>151</v>
      </c>
      <c r="F30" s="560">
        <v>1454</v>
      </c>
      <c r="G30" s="560">
        <v>71149</v>
      </c>
      <c r="H30" s="560">
        <v>119</v>
      </c>
      <c r="I30" s="560">
        <v>1113</v>
      </c>
      <c r="J30" s="560">
        <v>42635</v>
      </c>
      <c r="K30" s="560">
        <v>128</v>
      </c>
      <c r="L30" s="560">
        <v>1026</v>
      </c>
      <c r="M30" s="560">
        <v>52929</v>
      </c>
      <c r="N30" s="559">
        <v>104</v>
      </c>
      <c r="O30" s="559">
        <v>866</v>
      </c>
      <c r="P30" s="559">
        <v>46671</v>
      </c>
    </row>
    <row r="31" spans="1:16" s="552" customFormat="1" ht="16.5" customHeight="1">
      <c r="A31" s="565" t="s">
        <v>2039</v>
      </c>
      <c r="B31" s="564">
        <v>3179</v>
      </c>
      <c r="C31" s="564">
        <v>15415</v>
      </c>
      <c r="D31" s="564">
        <v>323462</v>
      </c>
      <c r="E31" s="564">
        <v>3246</v>
      </c>
      <c r="F31" s="564">
        <v>17132</v>
      </c>
      <c r="G31" s="564">
        <v>318028</v>
      </c>
      <c r="H31" s="564">
        <v>2897</v>
      </c>
      <c r="I31" s="564">
        <v>15919</v>
      </c>
      <c r="J31" s="564">
        <v>278427</v>
      </c>
      <c r="K31" s="564">
        <v>2711</v>
      </c>
      <c r="L31" s="564">
        <v>15803</v>
      </c>
      <c r="M31" s="564">
        <v>297054</v>
      </c>
      <c r="N31" s="563">
        <v>2289</v>
      </c>
      <c r="O31" s="563">
        <v>13777</v>
      </c>
      <c r="P31" s="563">
        <v>297307</v>
      </c>
    </row>
    <row r="32" spans="1:16" s="552" customFormat="1" ht="16.5" customHeight="1">
      <c r="A32" s="565" t="s">
        <v>2038</v>
      </c>
      <c r="B32" s="564">
        <v>4</v>
      </c>
      <c r="C32" s="564" t="s">
        <v>2010</v>
      </c>
      <c r="D32" s="564" t="s">
        <v>2010</v>
      </c>
      <c r="E32" s="564">
        <v>6</v>
      </c>
      <c r="F32" s="564">
        <v>57</v>
      </c>
      <c r="G32" s="564">
        <v>937</v>
      </c>
      <c r="H32" s="564">
        <v>2</v>
      </c>
      <c r="I32" s="564">
        <v>218</v>
      </c>
      <c r="J32" s="564" t="s">
        <v>2010</v>
      </c>
      <c r="K32" s="564">
        <v>2</v>
      </c>
      <c r="L32" s="564">
        <v>235</v>
      </c>
      <c r="M32" s="564" t="s">
        <v>2010</v>
      </c>
      <c r="N32" s="563">
        <v>3</v>
      </c>
      <c r="O32" s="563">
        <v>997</v>
      </c>
      <c r="P32" s="563">
        <v>70357</v>
      </c>
    </row>
    <row r="33" spans="1:16" s="552" customFormat="1" ht="16.5" customHeight="1">
      <c r="A33" s="561" t="s">
        <v>2037</v>
      </c>
      <c r="B33" s="560">
        <v>1</v>
      </c>
      <c r="C33" s="560" t="s">
        <v>2010</v>
      </c>
      <c r="D33" s="560" t="s">
        <v>2010</v>
      </c>
      <c r="E33" s="560">
        <v>0</v>
      </c>
      <c r="F33" s="560">
        <v>0</v>
      </c>
      <c r="G33" s="560">
        <v>0</v>
      </c>
      <c r="H33" s="560">
        <v>2</v>
      </c>
      <c r="I33" s="560">
        <v>218</v>
      </c>
      <c r="J33" s="560" t="s">
        <v>2010</v>
      </c>
      <c r="K33" s="560">
        <v>2</v>
      </c>
      <c r="L33" s="560">
        <v>235</v>
      </c>
      <c r="M33" s="560" t="s">
        <v>2010</v>
      </c>
      <c r="N33" s="559">
        <v>3</v>
      </c>
      <c r="O33" s="559">
        <v>997</v>
      </c>
      <c r="P33" s="559">
        <v>70357</v>
      </c>
    </row>
    <row r="34" spans="1:16" s="562" customFormat="1" ht="16.5" customHeight="1">
      <c r="A34" s="561" t="s">
        <v>2036</v>
      </c>
      <c r="B34" s="560">
        <v>3</v>
      </c>
      <c r="C34" s="560">
        <v>20</v>
      </c>
      <c r="D34" s="560">
        <v>590</v>
      </c>
      <c r="E34" s="560">
        <v>6</v>
      </c>
      <c r="F34" s="560">
        <v>57</v>
      </c>
      <c r="G34" s="560">
        <v>937</v>
      </c>
      <c r="H34" s="560">
        <v>0</v>
      </c>
      <c r="I34" s="560">
        <v>0</v>
      </c>
      <c r="J34" s="560">
        <v>0</v>
      </c>
      <c r="K34" s="560">
        <v>0</v>
      </c>
      <c r="L34" s="560">
        <v>0</v>
      </c>
      <c r="M34" s="560">
        <v>0</v>
      </c>
      <c r="N34" s="559" t="s">
        <v>1925</v>
      </c>
      <c r="O34" s="559" t="s">
        <v>1925</v>
      </c>
      <c r="P34" s="559" t="s">
        <v>1925</v>
      </c>
    </row>
    <row r="35" spans="1:16" s="562" customFormat="1" ht="16.5" customHeight="1">
      <c r="A35" s="561"/>
      <c r="B35" s="567"/>
      <c r="C35" s="567"/>
      <c r="D35" s="567"/>
      <c r="E35" s="567"/>
      <c r="F35" s="567"/>
      <c r="G35" s="567"/>
      <c r="H35" s="567"/>
      <c r="I35" s="567"/>
      <c r="J35" s="567"/>
      <c r="K35" s="567"/>
      <c r="L35" s="567"/>
      <c r="M35" s="567"/>
      <c r="N35" s="566"/>
      <c r="O35" s="566"/>
      <c r="P35" s="566"/>
    </row>
    <row r="36" spans="1:16" s="552" customFormat="1" ht="16.5" customHeight="1">
      <c r="A36" s="565" t="s">
        <v>2035</v>
      </c>
      <c r="B36" s="564">
        <v>590</v>
      </c>
      <c r="C36" s="564">
        <v>1951</v>
      </c>
      <c r="D36" s="564">
        <v>59364</v>
      </c>
      <c r="E36" s="564">
        <v>580</v>
      </c>
      <c r="F36" s="564">
        <v>1883</v>
      </c>
      <c r="G36" s="564">
        <v>31905</v>
      </c>
      <c r="H36" s="564">
        <v>488</v>
      </c>
      <c r="I36" s="564">
        <v>1659</v>
      </c>
      <c r="J36" s="564">
        <v>24821</v>
      </c>
      <c r="K36" s="564">
        <v>458</v>
      </c>
      <c r="L36" s="564">
        <v>1609</v>
      </c>
      <c r="M36" s="564">
        <v>24743</v>
      </c>
      <c r="N36" s="563">
        <v>384</v>
      </c>
      <c r="O36" s="563">
        <v>1396</v>
      </c>
      <c r="P36" s="563">
        <v>37360</v>
      </c>
    </row>
    <row r="37" spans="1:16" s="552" customFormat="1" ht="16.5" customHeight="1">
      <c r="A37" s="561" t="s">
        <v>2034</v>
      </c>
      <c r="B37" s="560">
        <v>80</v>
      </c>
      <c r="C37" s="560">
        <v>203</v>
      </c>
      <c r="D37" s="560">
        <v>2602</v>
      </c>
      <c r="E37" s="560">
        <v>81</v>
      </c>
      <c r="F37" s="560">
        <v>222</v>
      </c>
      <c r="G37" s="560">
        <v>3271</v>
      </c>
      <c r="H37" s="560">
        <v>60</v>
      </c>
      <c r="I37" s="560">
        <v>195</v>
      </c>
      <c r="J37" s="560">
        <v>1673</v>
      </c>
      <c r="K37" s="560">
        <v>54</v>
      </c>
      <c r="L37" s="560">
        <v>148</v>
      </c>
      <c r="M37" s="560">
        <v>1449</v>
      </c>
      <c r="N37" s="559">
        <v>44</v>
      </c>
      <c r="O37" s="559">
        <v>145</v>
      </c>
      <c r="P37" s="559">
        <v>1285</v>
      </c>
    </row>
    <row r="38" spans="1:16" s="552" customFormat="1" ht="16.5" customHeight="1">
      <c r="A38" s="561" t="s">
        <v>2033</v>
      </c>
      <c r="B38" s="560">
        <v>90</v>
      </c>
      <c r="C38" s="560">
        <v>244</v>
      </c>
      <c r="D38" s="560">
        <v>4631</v>
      </c>
      <c r="E38" s="560">
        <v>81</v>
      </c>
      <c r="F38" s="560">
        <v>229</v>
      </c>
      <c r="G38" s="560">
        <v>4069</v>
      </c>
      <c r="H38" s="560">
        <v>72</v>
      </c>
      <c r="I38" s="560">
        <v>202</v>
      </c>
      <c r="J38" s="560">
        <v>3710</v>
      </c>
      <c r="K38" s="560">
        <v>60</v>
      </c>
      <c r="L38" s="560">
        <v>213</v>
      </c>
      <c r="M38" s="560">
        <v>3741</v>
      </c>
      <c r="N38" s="559">
        <v>50</v>
      </c>
      <c r="O38" s="559">
        <v>160</v>
      </c>
      <c r="P38" s="559">
        <v>2591</v>
      </c>
    </row>
    <row r="39" spans="1:16" s="562" customFormat="1" ht="16.5" customHeight="1">
      <c r="A39" s="561" t="s">
        <v>2032</v>
      </c>
      <c r="B39" s="560">
        <v>266</v>
      </c>
      <c r="C39" s="560">
        <v>1007</v>
      </c>
      <c r="D39" s="560">
        <v>22106</v>
      </c>
      <c r="E39" s="560">
        <v>259</v>
      </c>
      <c r="F39" s="560">
        <v>986</v>
      </c>
      <c r="G39" s="560">
        <v>19330</v>
      </c>
      <c r="H39" s="560">
        <v>220</v>
      </c>
      <c r="I39" s="560">
        <v>843</v>
      </c>
      <c r="J39" s="560">
        <v>15043</v>
      </c>
      <c r="K39" s="560">
        <v>220</v>
      </c>
      <c r="L39" s="560">
        <v>709</v>
      </c>
      <c r="M39" s="560">
        <v>13209</v>
      </c>
      <c r="N39" s="559">
        <v>194</v>
      </c>
      <c r="O39" s="559">
        <v>800</v>
      </c>
      <c r="P39" s="559">
        <v>30574</v>
      </c>
    </row>
    <row r="40" spans="1:16" s="552" customFormat="1" ht="16.5" customHeight="1">
      <c r="A40" s="561" t="s">
        <v>2031</v>
      </c>
      <c r="B40" s="560">
        <v>55</v>
      </c>
      <c r="C40" s="560">
        <v>136</v>
      </c>
      <c r="D40" s="560">
        <v>1725</v>
      </c>
      <c r="E40" s="560">
        <v>51</v>
      </c>
      <c r="F40" s="560">
        <v>114</v>
      </c>
      <c r="G40" s="560">
        <v>1497</v>
      </c>
      <c r="H40" s="560">
        <v>45</v>
      </c>
      <c r="I40" s="560">
        <v>104</v>
      </c>
      <c r="J40" s="560">
        <v>1119</v>
      </c>
      <c r="K40" s="560">
        <v>32</v>
      </c>
      <c r="L40" s="560">
        <v>72</v>
      </c>
      <c r="M40" s="560">
        <v>834</v>
      </c>
      <c r="N40" s="559">
        <v>29</v>
      </c>
      <c r="O40" s="559">
        <v>64</v>
      </c>
      <c r="P40" s="559">
        <v>727</v>
      </c>
    </row>
    <row r="41" spans="1:16" s="552" customFormat="1" ht="16.5" customHeight="1">
      <c r="A41" s="561" t="s">
        <v>2030</v>
      </c>
      <c r="B41" s="560">
        <v>99</v>
      </c>
      <c r="C41" s="560">
        <v>361</v>
      </c>
      <c r="D41" s="560">
        <v>28301</v>
      </c>
      <c r="E41" s="560">
        <v>108</v>
      </c>
      <c r="F41" s="560">
        <v>332</v>
      </c>
      <c r="G41" s="560">
        <v>3738</v>
      </c>
      <c r="H41" s="560">
        <v>91</v>
      </c>
      <c r="I41" s="560">
        <v>315</v>
      </c>
      <c r="J41" s="560">
        <v>3276</v>
      </c>
      <c r="K41" s="560">
        <v>92</v>
      </c>
      <c r="L41" s="560">
        <v>467</v>
      </c>
      <c r="M41" s="560">
        <v>5511</v>
      </c>
      <c r="N41" s="559">
        <v>67</v>
      </c>
      <c r="O41" s="559">
        <v>227</v>
      </c>
      <c r="P41" s="559">
        <v>2184</v>
      </c>
    </row>
    <row r="42" spans="1:16" s="552" customFormat="1" ht="16.5" customHeight="1">
      <c r="A42" s="565" t="s">
        <v>2029</v>
      </c>
      <c r="B42" s="564">
        <v>1213</v>
      </c>
      <c r="C42" s="564">
        <v>7184</v>
      </c>
      <c r="D42" s="564">
        <v>108665</v>
      </c>
      <c r="E42" s="564">
        <v>1172</v>
      </c>
      <c r="F42" s="564">
        <v>8159</v>
      </c>
      <c r="G42" s="564">
        <v>116689</v>
      </c>
      <c r="H42" s="564">
        <v>1066</v>
      </c>
      <c r="I42" s="564">
        <v>7560</v>
      </c>
      <c r="J42" s="564">
        <v>97119</v>
      </c>
      <c r="K42" s="564">
        <v>997</v>
      </c>
      <c r="L42" s="564">
        <v>7725</v>
      </c>
      <c r="M42" s="564">
        <v>104745</v>
      </c>
      <c r="N42" s="563">
        <v>820</v>
      </c>
      <c r="O42" s="563">
        <v>6514</v>
      </c>
      <c r="P42" s="563">
        <v>89865</v>
      </c>
    </row>
    <row r="43" spans="1:16" s="552" customFormat="1" ht="16.5" customHeight="1">
      <c r="A43" s="561" t="s">
        <v>2028</v>
      </c>
      <c r="B43" s="560">
        <v>64</v>
      </c>
      <c r="C43" s="560">
        <v>1439</v>
      </c>
      <c r="D43" s="560">
        <v>32549</v>
      </c>
      <c r="E43" s="560">
        <v>52</v>
      </c>
      <c r="F43" s="560">
        <v>1713</v>
      </c>
      <c r="G43" s="560">
        <v>35716</v>
      </c>
      <c r="H43" s="560">
        <v>31</v>
      </c>
      <c r="I43" s="560">
        <v>1396</v>
      </c>
      <c r="J43" s="560">
        <v>30652</v>
      </c>
      <c r="K43" s="560">
        <v>37</v>
      </c>
      <c r="L43" s="560">
        <v>1799</v>
      </c>
      <c r="M43" s="560">
        <v>39863</v>
      </c>
      <c r="N43" s="559">
        <v>29</v>
      </c>
      <c r="O43" s="559">
        <v>1312</v>
      </c>
      <c r="P43" s="559">
        <v>25754</v>
      </c>
    </row>
    <row r="44" spans="1:16" s="552" customFormat="1" ht="16.5" customHeight="1">
      <c r="A44" s="561" t="s">
        <v>2027</v>
      </c>
      <c r="B44" s="560">
        <v>148</v>
      </c>
      <c r="C44" s="560">
        <v>560</v>
      </c>
      <c r="D44" s="560">
        <v>16032</v>
      </c>
      <c r="E44" s="560">
        <v>139</v>
      </c>
      <c r="F44" s="560">
        <v>604</v>
      </c>
      <c r="G44" s="560">
        <v>16160</v>
      </c>
      <c r="H44" s="560">
        <v>109</v>
      </c>
      <c r="I44" s="560">
        <v>399</v>
      </c>
      <c r="J44" s="560">
        <v>7704</v>
      </c>
      <c r="K44" s="560">
        <v>92</v>
      </c>
      <c r="L44" s="560">
        <v>363</v>
      </c>
      <c r="M44" s="560">
        <v>5926</v>
      </c>
      <c r="N44" s="559">
        <v>79</v>
      </c>
      <c r="O44" s="559">
        <v>313</v>
      </c>
      <c r="P44" s="559">
        <v>6029</v>
      </c>
    </row>
    <row r="45" spans="1:16" s="562" customFormat="1" ht="16.5" customHeight="1">
      <c r="A45" s="561" t="s">
        <v>2026</v>
      </c>
      <c r="B45" s="560">
        <v>72</v>
      </c>
      <c r="C45" s="560">
        <v>213</v>
      </c>
      <c r="D45" s="560">
        <v>2985</v>
      </c>
      <c r="E45" s="560">
        <v>62</v>
      </c>
      <c r="F45" s="560">
        <v>189</v>
      </c>
      <c r="G45" s="560">
        <v>2436</v>
      </c>
      <c r="H45" s="560">
        <v>53</v>
      </c>
      <c r="I45" s="560">
        <v>171</v>
      </c>
      <c r="J45" s="560">
        <v>2537</v>
      </c>
      <c r="K45" s="560">
        <v>44</v>
      </c>
      <c r="L45" s="560">
        <v>168</v>
      </c>
      <c r="M45" s="560">
        <v>2273</v>
      </c>
      <c r="N45" s="559">
        <v>40</v>
      </c>
      <c r="O45" s="559">
        <v>143</v>
      </c>
      <c r="P45" s="559">
        <v>1898</v>
      </c>
    </row>
    <row r="46" spans="1:16" s="552" customFormat="1" ht="16.5" customHeight="1">
      <c r="A46" s="561" t="s">
        <v>2025</v>
      </c>
      <c r="B46" s="560">
        <v>52</v>
      </c>
      <c r="C46" s="560">
        <v>193</v>
      </c>
      <c r="D46" s="560">
        <v>2666</v>
      </c>
      <c r="E46" s="560">
        <v>47</v>
      </c>
      <c r="F46" s="560">
        <v>169</v>
      </c>
      <c r="G46" s="560">
        <v>2291</v>
      </c>
      <c r="H46" s="560">
        <v>36</v>
      </c>
      <c r="I46" s="560">
        <v>125</v>
      </c>
      <c r="J46" s="560">
        <v>1708</v>
      </c>
      <c r="K46" s="560">
        <v>33</v>
      </c>
      <c r="L46" s="560">
        <v>140</v>
      </c>
      <c r="M46" s="560">
        <v>1853</v>
      </c>
      <c r="N46" s="559">
        <v>22</v>
      </c>
      <c r="O46" s="559">
        <v>78</v>
      </c>
      <c r="P46" s="559">
        <v>915</v>
      </c>
    </row>
    <row r="47" spans="1:16" s="552" customFormat="1" ht="16.5" customHeight="1">
      <c r="A47" s="561" t="s">
        <v>2024</v>
      </c>
      <c r="B47" s="560">
        <v>123</v>
      </c>
      <c r="C47" s="560">
        <v>358</v>
      </c>
      <c r="D47" s="560">
        <v>5388</v>
      </c>
      <c r="E47" s="560">
        <v>107</v>
      </c>
      <c r="F47" s="560">
        <v>371</v>
      </c>
      <c r="G47" s="560">
        <v>5128</v>
      </c>
      <c r="H47" s="560">
        <v>98</v>
      </c>
      <c r="I47" s="560">
        <v>331</v>
      </c>
      <c r="J47" s="560">
        <v>4017</v>
      </c>
      <c r="K47" s="560">
        <v>79</v>
      </c>
      <c r="L47" s="560">
        <v>294</v>
      </c>
      <c r="M47" s="560">
        <v>3562</v>
      </c>
      <c r="N47" s="559">
        <v>60</v>
      </c>
      <c r="O47" s="559">
        <v>228</v>
      </c>
      <c r="P47" s="559">
        <v>3014</v>
      </c>
    </row>
    <row r="48" spans="1:16" s="552" customFormat="1" ht="16.5" customHeight="1">
      <c r="A48" s="561" t="s">
        <v>2023</v>
      </c>
      <c r="B48" s="560">
        <v>217</v>
      </c>
      <c r="C48" s="560">
        <v>983</v>
      </c>
      <c r="D48" s="560">
        <v>6296</v>
      </c>
      <c r="E48" s="560">
        <v>215</v>
      </c>
      <c r="F48" s="560">
        <v>1069</v>
      </c>
      <c r="G48" s="560">
        <v>6250</v>
      </c>
      <c r="H48" s="560">
        <v>181</v>
      </c>
      <c r="I48" s="560">
        <v>930</v>
      </c>
      <c r="J48" s="560">
        <v>5367</v>
      </c>
      <c r="K48" s="560">
        <v>176</v>
      </c>
      <c r="L48" s="560">
        <v>789</v>
      </c>
      <c r="M48" s="560">
        <v>4601</v>
      </c>
      <c r="N48" s="559">
        <v>142</v>
      </c>
      <c r="O48" s="559">
        <v>650</v>
      </c>
      <c r="P48" s="559">
        <v>3989</v>
      </c>
    </row>
    <row r="49" spans="1:16" s="552" customFormat="1" ht="16.5" customHeight="1">
      <c r="A49" s="561" t="s">
        <v>2022</v>
      </c>
      <c r="B49" s="560">
        <v>97</v>
      </c>
      <c r="C49" s="560">
        <v>243</v>
      </c>
      <c r="D49" s="560">
        <v>3905</v>
      </c>
      <c r="E49" s="560">
        <v>91</v>
      </c>
      <c r="F49" s="560">
        <v>221</v>
      </c>
      <c r="G49" s="560">
        <v>3211</v>
      </c>
      <c r="H49" s="560">
        <v>82</v>
      </c>
      <c r="I49" s="560">
        <v>191</v>
      </c>
      <c r="J49" s="560">
        <v>2476</v>
      </c>
      <c r="K49" s="560">
        <v>72</v>
      </c>
      <c r="L49" s="560">
        <v>167</v>
      </c>
      <c r="M49" s="560">
        <v>2041</v>
      </c>
      <c r="N49" s="559">
        <v>59</v>
      </c>
      <c r="O49" s="559">
        <v>152</v>
      </c>
      <c r="P49" s="559">
        <v>1355</v>
      </c>
    </row>
    <row r="50" spans="1:16" s="552" customFormat="1" ht="16.5" customHeight="1">
      <c r="A50" s="561" t="s">
        <v>2021</v>
      </c>
      <c r="B50" s="560">
        <v>440</v>
      </c>
      <c r="C50" s="560">
        <v>3195</v>
      </c>
      <c r="D50" s="560">
        <v>38845</v>
      </c>
      <c r="E50" s="560">
        <v>459</v>
      </c>
      <c r="F50" s="560">
        <v>3823</v>
      </c>
      <c r="G50" s="560">
        <v>45499</v>
      </c>
      <c r="H50" s="560">
        <v>476</v>
      </c>
      <c r="I50" s="560">
        <v>4017</v>
      </c>
      <c r="J50" s="560">
        <v>42657</v>
      </c>
      <c r="K50" s="560">
        <v>464</v>
      </c>
      <c r="L50" s="560">
        <v>4005</v>
      </c>
      <c r="M50" s="560">
        <v>44626</v>
      </c>
      <c r="N50" s="559">
        <v>389</v>
      </c>
      <c r="O50" s="559">
        <v>3638</v>
      </c>
      <c r="P50" s="559">
        <v>46912</v>
      </c>
    </row>
    <row r="51" spans="1:16" s="552" customFormat="1" ht="16.5" customHeight="1">
      <c r="A51" s="565" t="s">
        <v>2020</v>
      </c>
      <c r="B51" s="564">
        <v>89</v>
      </c>
      <c r="C51" s="564" t="s">
        <v>2010</v>
      </c>
      <c r="D51" s="564" t="s">
        <v>2010</v>
      </c>
      <c r="E51" s="564">
        <v>92</v>
      </c>
      <c r="F51" s="564">
        <v>509</v>
      </c>
      <c r="G51" s="564">
        <v>19033</v>
      </c>
      <c r="H51" s="564">
        <v>99</v>
      </c>
      <c r="I51" s="564">
        <v>526</v>
      </c>
      <c r="J51" s="564">
        <v>18963</v>
      </c>
      <c r="K51" s="564">
        <v>74</v>
      </c>
      <c r="L51" s="564">
        <v>393</v>
      </c>
      <c r="M51" s="564">
        <v>18356</v>
      </c>
      <c r="N51" s="563">
        <v>62</v>
      </c>
      <c r="O51" s="563">
        <v>329</v>
      </c>
      <c r="P51" s="563">
        <v>10586</v>
      </c>
    </row>
    <row r="52" spans="1:16" s="552" customFormat="1" ht="16.5" customHeight="1">
      <c r="A52" s="561" t="s">
        <v>2019</v>
      </c>
      <c r="B52" s="560">
        <v>59</v>
      </c>
      <c r="C52" s="560">
        <v>420</v>
      </c>
      <c r="D52" s="560">
        <v>13769</v>
      </c>
      <c r="E52" s="560">
        <v>61</v>
      </c>
      <c r="F52" s="560">
        <v>451</v>
      </c>
      <c r="G52" s="560">
        <v>18564</v>
      </c>
      <c r="H52" s="560">
        <v>67</v>
      </c>
      <c r="I52" s="560">
        <v>469</v>
      </c>
      <c r="J52" s="560">
        <v>18546</v>
      </c>
      <c r="K52" s="560">
        <v>44</v>
      </c>
      <c r="L52" s="560">
        <v>335</v>
      </c>
      <c r="M52" s="560">
        <v>17984</v>
      </c>
      <c r="N52" s="559">
        <v>34</v>
      </c>
      <c r="O52" s="559">
        <v>272</v>
      </c>
      <c r="P52" s="559">
        <v>10113</v>
      </c>
    </row>
    <row r="53" spans="1:16" s="552" customFormat="1" ht="16.5" customHeight="1">
      <c r="A53" s="561" t="s">
        <v>2018</v>
      </c>
      <c r="B53" s="560">
        <v>30</v>
      </c>
      <c r="C53" s="560" t="s">
        <v>2010</v>
      </c>
      <c r="D53" s="560" t="s">
        <v>2010</v>
      </c>
      <c r="E53" s="560">
        <v>31</v>
      </c>
      <c r="F53" s="560">
        <v>58</v>
      </c>
      <c r="G53" s="560">
        <v>469</v>
      </c>
      <c r="H53" s="560">
        <v>32</v>
      </c>
      <c r="I53" s="560">
        <v>57</v>
      </c>
      <c r="J53" s="560">
        <v>417</v>
      </c>
      <c r="K53" s="560">
        <v>30</v>
      </c>
      <c r="L53" s="560">
        <v>58</v>
      </c>
      <c r="M53" s="560">
        <v>372</v>
      </c>
      <c r="N53" s="559">
        <v>28</v>
      </c>
      <c r="O53" s="559">
        <v>57</v>
      </c>
      <c r="P53" s="559">
        <v>473</v>
      </c>
    </row>
    <row r="54" spans="1:16" s="552" customFormat="1" ht="16.5" customHeight="1">
      <c r="A54" s="565" t="s">
        <v>2017</v>
      </c>
      <c r="B54" s="564">
        <v>303</v>
      </c>
      <c r="C54" s="564">
        <v>1862</v>
      </c>
      <c r="D54" s="564">
        <v>73719</v>
      </c>
      <c r="E54" s="564">
        <v>297</v>
      </c>
      <c r="F54" s="564">
        <v>1934</v>
      </c>
      <c r="G54" s="564">
        <v>82133</v>
      </c>
      <c r="H54" s="564">
        <v>265</v>
      </c>
      <c r="I54" s="564">
        <v>1855</v>
      </c>
      <c r="J54" s="564">
        <v>69080</v>
      </c>
      <c r="K54" s="564">
        <v>239</v>
      </c>
      <c r="L54" s="564">
        <v>1669</v>
      </c>
      <c r="M54" s="564">
        <v>74626</v>
      </c>
      <c r="N54" s="563">
        <v>176</v>
      </c>
      <c r="O54" s="563">
        <v>616</v>
      </c>
      <c r="P54" s="563">
        <v>13435</v>
      </c>
    </row>
    <row r="55" spans="1:16" s="562" customFormat="1" ht="16.5" customHeight="1">
      <c r="A55" s="561" t="s">
        <v>2016</v>
      </c>
      <c r="B55" s="560">
        <v>79</v>
      </c>
      <c r="C55" s="560">
        <v>974</v>
      </c>
      <c r="D55" s="560">
        <v>59703</v>
      </c>
      <c r="E55" s="560">
        <v>87</v>
      </c>
      <c r="F55" s="560">
        <v>997</v>
      </c>
      <c r="G55" s="560">
        <v>67477</v>
      </c>
      <c r="H55" s="560">
        <v>76</v>
      </c>
      <c r="I55" s="560">
        <v>977</v>
      </c>
      <c r="J55" s="560">
        <v>55747</v>
      </c>
      <c r="K55" s="560">
        <v>61</v>
      </c>
      <c r="L55" s="560">
        <v>924</v>
      </c>
      <c r="M55" s="560">
        <v>59399</v>
      </c>
      <c r="N55" s="559">
        <v>44</v>
      </c>
      <c r="O55" s="559">
        <v>100</v>
      </c>
      <c r="P55" s="559">
        <v>2741</v>
      </c>
    </row>
    <row r="56" spans="1:16" s="552" customFormat="1" ht="16.5" customHeight="1">
      <c r="A56" s="561" t="s">
        <v>2015</v>
      </c>
      <c r="B56" s="560">
        <v>129</v>
      </c>
      <c r="C56" s="560">
        <v>611</v>
      </c>
      <c r="D56" s="560">
        <v>10342</v>
      </c>
      <c r="E56" s="560">
        <v>127</v>
      </c>
      <c r="F56" s="560">
        <v>676</v>
      </c>
      <c r="G56" s="560">
        <v>11561</v>
      </c>
      <c r="H56" s="560">
        <v>109</v>
      </c>
      <c r="I56" s="560">
        <v>544</v>
      </c>
      <c r="J56" s="560">
        <v>6860</v>
      </c>
      <c r="K56" s="560">
        <v>111</v>
      </c>
      <c r="L56" s="560">
        <v>557</v>
      </c>
      <c r="M56" s="560">
        <v>8513</v>
      </c>
      <c r="N56" s="559">
        <v>85</v>
      </c>
      <c r="O56" s="559">
        <v>401</v>
      </c>
      <c r="P56" s="559">
        <v>7886</v>
      </c>
    </row>
    <row r="57" spans="1:16" s="552" customFormat="1" ht="16.5" customHeight="1">
      <c r="A57" s="561" t="s">
        <v>2014</v>
      </c>
      <c r="B57" s="560">
        <v>95</v>
      </c>
      <c r="C57" s="560">
        <v>277</v>
      </c>
      <c r="D57" s="560">
        <v>3675</v>
      </c>
      <c r="E57" s="560">
        <v>83</v>
      </c>
      <c r="F57" s="560">
        <v>261</v>
      </c>
      <c r="G57" s="560">
        <v>3095</v>
      </c>
      <c r="H57" s="560">
        <v>80</v>
      </c>
      <c r="I57" s="560">
        <v>334</v>
      </c>
      <c r="J57" s="560">
        <v>6473</v>
      </c>
      <c r="K57" s="560">
        <v>67</v>
      </c>
      <c r="L57" s="560">
        <v>188</v>
      </c>
      <c r="M57" s="560">
        <v>6713</v>
      </c>
      <c r="N57" s="559">
        <v>47</v>
      </c>
      <c r="O57" s="559">
        <v>115</v>
      </c>
      <c r="P57" s="559">
        <v>2807</v>
      </c>
    </row>
    <row r="58" spans="1:16" s="562" customFormat="1" ht="16.5" customHeight="1">
      <c r="A58" s="565" t="s">
        <v>2013</v>
      </c>
      <c r="B58" s="564">
        <v>980</v>
      </c>
      <c r="C58" s="564">
        <v>3783</v>
      </c>
      <c r="D58" s="564">
        <v>62513</v>
      </c>
      <c r="E58" s="564">
        <v>1099</v>
      </c>
      <c r="F58" s="564">
        <v>4590</v>
      </c>
      <c r="G58" s="564">
        <v>67331</v>
      </c>
      <c r="H58" s="564">
        <v>977</v>
      </c>
      <c r="I58" s="564">
        <v>4101</v>
      </c>
      <c r="J58" s="564" t="s">
        <v>2010</v>
      </c>
      <c r="K58" s="564">
        <v>941</v>
      </c>
      <c r="L58" s="564">
        <v>4172</v>
      </c>
      <c r="M58" s="564" t="s">
        <v>2010</v>
      </c>
      <c r="N58" s="563">
        <v>844</v>
      </c>
      <c r="O58" s="563">
        <v>3925</v>
      </c>
      <c r="P58" s="563">
        <v>75704</v>
      </c>
    </row>
    <row r="59" spans="1:16" s="552" customFormat="1" ht="16.5" customHeight="1">
      <c r="A59" s="561" t="s">
        <v>2012</v>
      </c>
      <c r="B59" s="560">
        <v>214</v>
      </c>
      <c r="C59" s="560">
        <v>685</v>
      </c>
      <c r="D59" s="560">
        <v>14548</v>
      </c>
      <c r="E59" s="560">
        <v>232</v>
      </c>
      <c r="F59" s="560">
        <v>863</v>
      </c>
      <c r="G59" s="560">
        <v>15235</v>
      </c>
      <c r="H59" s="560">
        <v>209</v>
      </c>
      <c r="I59" s="560">
        <v>894</v>
      </c>
      <c r="J59" s="560">
        <v>16434</v>
      </c>
      <c r="K59" s="560">
        <v>220</v>
      </c>
      <c r="L59" s="560">
        <v>1049</v>
      </c>
      <c r="M59" s="560">
        <v>20593</v>
      </c>
      <c r="N59" s="559">
        <v>210</v>
      </c>
      <c r="O59" s="559">
        <v>1254</v>
      </c>
      <c r="P59" s="559">
        <v>21931</v>
      </c>
    </row>
    <row r="60" spans="1:16" s="552" customFormat="1" ht="16.5" customHeight="1">
      <c r="A60" s="561" t="s">
        <v>2011</v>
      </c>
      <c r="B60" s="560">
        <v>15</v>
      </c>
      <c r="C60" s="560">
        <v>32</v>
      </c>
      <c r="D60" s="560">
        <v>335</v>
      </c>
      <c r="E60" s="560">
        <v>11</v>
      </c>
      <c r="F60" s="560">
        <v>31</v>
      </c>
      <c r="G60" s="560">
        <v>350</v>
      </c>
      <c r="H60" s="560">
        <v>1</v>
      </c>
      <c r="I60" s="560">
        <v>3</v>
      </c>
      <c r="J60" s="560" t="s">
        <v>2010</v>
      </c>
      <c r="K60" s="560">
        <v>1</v>
      </c>
      <c r="L60" s="560">
        <v>1</v>
      </c>
      <c r="M60" s="560" t="s">
        <v>2010</v>
      </c>
      <c r="N60" s="559" t="s">
        <v>1925</v>
      </c>
      <c r="O60" s="559" t="s">
        <v>1925</v>
      </c>
      <c r="P60" s="559" t="s">
        <v>1925</v>
      </c>
    </row>
    <row r="61" spans="1:16" s="552" customFormat="1" ht="16.5" customHeight="1">
      <c r="A61" s="561" t="s">
        <v>2009</v>
      </c>
      <c r="B61" s="560">
        <v>43</v>
      </c>
      <c r="C61" s="560">
        <v>329</v>
      </c>
      <c r="D61" s="560">
        <v>9460</v>
      </c>
      <c r="E61" s="560">
        <v>40</v>
      </c>
      <c r="F61" s="560">
        <v>413</v>
      </c>
      <c r="G61" s="560">
        <v>9644</v>
      </c>
      <c r="H61" s="560">
        <v>34</v>
      </c>
      <c r="I61" s="560">
        <v>275</v>
      </c>
      <c r="J61" s="560">
        <v>5075</v>
      </c>
      <c r="K61" s="560">
        <v>31</v>
      </c>
      <c r="L61" s="560">
        <v>261</v>
      </c>
      <c r="M61" s="560">
        <v>6270</v>
      </c>
      <c r="N61" s="559">
        <v>24</v>
      </c>
      <c r="O61" s="559">
        <v>154</v>
      </c>
      <c r="P61" s="559">
        <v>5058</v>
      </c>
    </row>
    <row r="62" spans="1:16" s="552" customFormat="1" ht="16.5" customHeight="1">
      <c r="A62" s="561" t="s">
        <v>2008</v>
      </c>
      <c r="B62" s="560">
        <v>198</v>
      </c>
      <c r="C62" s="560">
        <v>1258</v>
      </c>
      <c r="D62" s="560">
        <v>14041</v>
      </c>
      <c r="E62" s="560">
        <v>189</v>
      </c>
      <c r="F62" s="560">
        <v>1342</v>
      </c>
      <c r="G62" s="560">
        <v>11592</v>
      </c>
      <c r="H62" s="560">
        <v>184</v>
      </c>
      <c r="I62" s="560">
        <v>1171</v>
      </c>
      <c r="J62" s="560">
        <v>10022</v>
      </c>
      <c r="K62" s="560">
        <v>157</v>
      </c>
      <c r="L62" s="560">
        <v>947</v>
      </c>
      <c r="M62" s="560">
        <v>1103</v>
      </c>
      <c r="N62" s="559">
        <v>119</v>
      </c>
      <c r="O62" s="559">
        <v>758</v>
      </c>
      <c r="P62" s="559">
        <v>8584</v>
      </c>
    </row>
    <row r="63" spans="1:16" s="552" customFormat="1" ht="16.5" customHeight="1">
      <c r="A63" s="561" t="s">
        <v>2007</v>
      </c>
      <c r="B63" s="560">
        <v>72</v>
      </c>
      <c r="C63" s="560">
        <v>226</v>
      </c>
      <c r="D63" s="560">
        <v>4016</v>
      </c>
      <c r="E63" s="560">
        <v>80</v>
      </c>
      <c r="F63" s="560">
        <v>311</v>
      </c>
      <c r="G63" s="560">
        <v>5186</v>
      </c>
      <c r="H63" s="560">
        <v>81</v>
      </c>
      <c r="I63" s="560">
        <v>356</v>
      </c>
      <c r="J63" s="560">
        <v>5234</v>
      </c>
      <c r="K63" s="560">
        <v>78</v>
      </c>
      <c r="L63" s="560">
        <v>312</v>
      </c>
      <c r="M63" s="560">
        <v>4009</v>
      </c>
      <c r="N63" s="559">
        <v>47</v>
      </c>
      <c r="O63" s="559">
        <v>202</v>
      </c>
      <c r="P63" s="559">
        <v>2349</v>
      </c>
    </row>
    <row r="64" spans="1:16" s="562" customFormat="1" ht="16.5" customHeight="1">
      <c r="A64" s="561" t="s">
        <v>2006</v>
      </c>
      <c r="B64" s="560">
        <v>36</v>
      </c>
      <c r="C64" s="560">
        <v>162</v>
      </c>
      <c r="D64" s="560">
        <v>5276</v>
      </c>
      <c r="E64" s="560">
        <v>23</v>
      </c>
      <c r="F64" s="560">
        <v>134</v>
      </c>
      <c r="G64" s="560">
        <v>3992</v>
      </c>
      <c r="H64" s="560">
        <v>14</v>
      </c>
      <c r="I64" s="560">
        <v>103</v>
      </c>
      <c r="J64" s="560">
        <v>5381</v>
      </c>
      <c r="K64" s="560">
        <v>15</v>
      </c>
      <c r="L64" s="560">
        <v>111</v>
      </c>
      <c r="M64" s="560">
        <v>4488</v>
      </c>
      <c r="N64" s="559">
        <v>11</v>
      </c>
      <c r="O64" s="559">
        <v>70</v>
      </c>
      <c r="P64" s="559">
        <v>6368</v>
      </c>
    </row>
    <row r="65" spans="1:16" s="552" customFormat="1" ht="16.5" customHeight="1">
      <c r="A65" s="561" t="s">
        <v>2005</v>
      </c>
      <c r="B65" s="560">
        <v>47</v>
      </c>
      <c r="C65" s="560">
        <v>130</v>
      </c>
      <c r="D65" s="560">
        <v>1706</v>
      </c>
      <c r="E65" s="560">
        <v>48</v>
      </c>
      <c r="F65" s="560">
        <v>132</v>
      </c>
      <c r="G65" s="560">
        <v>2908</v>
      </c>
      <c r="H65" s="560">
        <v>55</v>
      </c>
      <c r="I65" s="560">
        <v>156</v>
      </c>
      <c r="J65" s="560">
        <v>5620</v>
      </c>
      <c r="K65" s="560">
        <v>57</v>
      </c>
      <c r="L65" s="560">
        <v>180</v>
      </c>
      <c r="M65" s="560">
        <v>6640</v>
      </c>
      <c r="N65" s="559">
        <v>46</v>
      </c>
      <c r="O65" s="559">
        <v>191</v>
      </c>
      <c r="P65" s="559">
        <v>14623</v>
      </c>
    </row>
    <row r="66" spans="1:16" s="552" customFormat="1" ht="16.5" customHeight="1" thickBot="1">
      <c r="A66" s="558" t="s">
        <v>2004</v>
      </c>
      <c r="B66" s="557">
        <v>355</v>
      </c>
      <c r="C66" s="557">
        <v>961</v>
      </c>
      <c r="D66" s="557">
        <v>13132</v>
      </c>
      <c r="E66" s="557">
        <v>476</v>
      </c>
      <c r="F66" s="557">
        <v>1364</v>
      </c>
      <c r="G66" s="557">
        <v>18424</v>
      </c>
      <c r="H66" s="557">
        <v>399</v>
      </c>
      <c r="I66" s="557">
        <v>1143</v>
      </c>
      <c r="J66" s="557">
        <v>13882</v>
      </c>
      <c r="K66" s="557">
        <v>382</v>
      </c>
      <c r="L66" s="557">
        <v>1311</v>
      </c>
      <c r="M66" s="557">
        <v>15734</v>
      </c>
      <c r="N66" s="556">
        <v>387</v>
      </c>
      <c r="O66" s="556">
        <v>1296</v>
      </c>
      <c r="P66" s="556">
        <v>16792</v>
      </c>
    </row>
    <row r="67" spans="1:16" s="552" customFormat="1" ht="16.5" customHeight="1">
      <c r="A67" s="555" t="s">
        <v>2003</v>
      </c>
      <c r="B67" s="555"/>
      <c r="C67" s="553"/>
      <c r="D67" s="553"/>
      <c r="E67" s="553"/>
      <c r="F67" s="553"/>
      <c r="G67" s="551"/>
      <c r="H67" s="550"/>
      <c r="I67" s="550"/>
      <c r="J67" s="550"/>
      <c r="K67" s="550"/>
      <c r="L67" s="550"/>
      <c r="M67" s="550"/>
      <c r="N67" s="550"/>
      <c r="O67" s="550"/>
      <c r="P67" s="550"/>
    </row>
    <row r="68" spans="1:16" s="552" customFormat="1" ht="16.5" customHeight="1">
      <c r="A68" s="93" t="s">
        <v>2002</v>
      </c>
      <c r="B68" s="93"/>
      <c r="C68" s="554"/>
      <c r="D68" s="553"/>
      <c r="E68" s="553"/>
      <c r="F68" s="553"/>
      <c r="G68" s="551"/>
      <c r="H68" s="550"/>
      <c r="I68" s="550"/>
      <c r="J68" s="550"/>
      <c r="K68" s="550"/>
      <c r="L68" s="550"/>
      <c r="M68" s="550"/>
      <c r="N68" s="550"/>
      <c r="O68" s="550"/>
      <c r="P68" s="550"/>
    </row>
    <row r="69" spans="1:16" s="551" customFormat="1" ht="16.5" customHeight="1">
      <c r="A69" s="43"/>
      <c r="B69" s="549"/>
      <c r="C69" s="549"/>
      <c r="D69" s="549"/>
      <c r="E69" s="549"/>
      <c r="F69" s="549"/>
      <c r="G69" s="549"/>
      <c r="H69" s="550"/>
      <c r="I69" s="550"/>
      <c r="J69" s="550"/>
      <c r="K69" s="550"/>
      <c r="L69" s="550"/>
      <c r="M69" s="550"/>
      <c r="N69" s="550"/>
      <c r="O69" s="550"/>
      <c r="P69" s="550"/>
    </row>
    <row r="70" spans="1:16" s="551" customFormat="1" ht="16.5" customHeight="1">
      <c r="A70" s="43"/>
      <c r="B70" s="549"/>
      <c r="C70" s="549"/>
      <c r="D70" s="549"/>
      <c r="E70" s="549"/>
      <c r="F70" s="549"/>
      <c r="G70" s="549"/>
      <c r="H70" s="550"/>
      <c r="I70" s="550"/>
      <c r="J70" s="550"/>
      <c r="K70" s="550"/>
      <c r="L70" s="550"/>
      <c r="M70" s="550"/>
      <c r="N70" s="550"/>
      <c r="O70" s="550"/>
      <c r="P70" s="550"/>
    </row>
  </sheetData>
  <sheetProtection/>
  <mergeCells count="6">
    <mergeCell ref="N4:P4"/>
    <mergeCell ref="H4:J4"/>
    <mergeCell ref="K4:M4"/>
    <mergeCell ref="A4:A5"/>
    <mergeCell ref="B4:D4"/>
    <mergeCell ref="E4: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M14"/>
  <sheetViews>
    <sheetView zoomScalePageLayoutView="0" workbookViewId="0" topLeftCell="A1">
      <selection activeCell="A2" sqref="A2"/>
    </sheetView>
  </sheetViews>
  <sheetFormatPr defaultColWidth="6.875" defaultRowHeight="16.5" customHeight="1"/>
  <cols>
    <col min="1" max="7" width="10.50390625" style="70" bestFit="1" customWidth="1"/>
    <col min="8" max="13" width="10.50390625" style="576" bestFit="1" customWidth="1"/>
    <col min="14" max="16384" width="6.875" style="70" customWidth="1"/>
  </cols>
  <sheetData>
    <row r="1" ht="16.5" customHeight="1">
      <c r="A1" s="594" t="s">
        <v>2097</v>
      </c>
    </row>
    <row r="2" spans="1:13" ht="16.5" customHeight="1">
      <c r="A2" s="881" t="str">
        <f>HYPERLINK("#目次!A36","目次に戻る")</f>
        <v>目次に戻る</v>
      </c>
      <c r="E2" s="589"/>
      <c r="F2" s="589"/>
      <c r="G2" s="589"/>
      <c r="H2" s="70"/>
      <c r="I2" s="70"/>
      <c r="J2" s="70"/>
      <c r="K2" s="70"/>
      <c r="L2" s="70"/>
      <c r="M2" s="70"/>
    </row>
    <row r="3" spans="8:13" ht="16.5" customHeight="1" thickBot="1">
      <c r="H3" s="70"/>
      <c r="I3" s="70"/>
      <c r="J3" s="70"/>
      <c r="K3" s="70"/>
      <c r="L3" s="70"/>
      <c r="M3" s="70"/>
    </row>
    <row r="4" spans="1:13" ht="16.5" customHeight="1">
      <c r="A4" s="1121" t="s">
        <v>2096</v>
      </c>
      <c r="B4" s="1124" t="s">
        <v>2095</v>
      </c>
      <c r="C4" s="1125"/>
      <c r="D4" s="1125"/>
      <c r="E4" s="1125"/>
      <c r="F4" s="1125"/>
      <c r="G4" s="1126"/>
      <c r="H4" s="1124" t="s">
        <v>2094</v>
      </c>
      <c r="I4" s="1125"/>
      <c r="J4" s="1125"/>
      <c r="K4" s="1125"/>
      <c r="L4" s="1125"/>
      <c r="M4" s="1125"/>
    </row>
    <row r="5" spans="1:13" ht="16.5" customHeight="1">
      <c r="A5" s="1122"/>
      <c r="B5" s="1127" t="s">
        <v>2093</v>
      </c>
      <c r="C5" s="1128"/>
      <c r="D5" s="1128"/>
      <c r="E5" s="1129"/>
      <c r="F5" s="1130" t="s">
        <v>2092</v>
      </c>
      <c r="G5" s="1130" t="s">
        <v>2089</v>
      </c>
      <c r="H5" s="1127" t="s">
        <v>2091</v>
      </c>
      <c r="I5" s="1128"/>
      <c r="J5" s="1128"/>
      <c r="K5" s="1129"/>
      <c r="L5" s="1130" t="s">
        <v>2090</v>
      </c>
      <c r="M5" s="969" t="s">
        <v>2089</v>
      </c>
    </row>
    <row r="6" spans="1:13" ht="16.5" customHeight="1">
      <c r="A6" s="1123"/>
      <c r="B6" s="593" t="s">
        <v>2065</v>
      </c>
      <c r="C6" s="593" t="s">
        <v>2088</v>
      </c>
      <c r="D6" s="593" t="s">
        <v>2087</v>
      </c>
      <c r="E6" s="593" t="s">
        <v>2086</v>
      </c>
      <c r="F6" s="1131"/>
      <c r="G6" s="1131"/>
      <c r="H6" s="593" t="s">
        <v>2065</v>
      </c>
      <c r="I6" s="240" t="s">
        <v>2088</v>
      </c>
      <c r="J6" s="240" t="s">
        <v>2087</v>
      </c>
      <c r="K6" s="240" t="s">
        <v>2086</v>
      </c>
      <c r="L6" s="1131"/>
      <c r="M6" s="1087"/>
    </row>
    <row r="7" spans="1:13" s="589" customFormat="1" ht="16.5" customHeight="1">
      <c r="A7" s="592"/>
      <c r="B7" s="591" t="s">
        <v>2085</v>
      </c>
      <c r="C7" s="590" t="s">
        <v>2085</v>
      </c>
      <c r="D7" s="590" t="s">
        <v>2085</v>
      </c>
      <c r="E7" s="590" t="s">
        <v>2085</v>
      </c>
      <c r="F7" s="590" t="s">
        <v>2084</v>
      </c>
      <c r="G7" s="590" t="s">
        <v>2083</v>
      </c>
      <c r="H7" s="590" t="s">
        <v>2085</v>
      </c>
      <c r="I7" s="590" t="s">
        <v>2085</v>
      </c>
      <c r="J7" s="590" t="s">
        <v>2085</v>
      </c>
      <c r="K7" s="590" t="s">
        <v>2085</v>
      </c>
      <c r="L7" s="590" t="s">
        <v>2084</v>
      </c>
      <c r="M7" s="590" t="s">
        <v>2083</v>
      </c>
    </row>
    <row r="8" spans="1:13" ht="16.5" customHeight="1">
      <c r="A8" s="588" t="s">
        <v>2082</v>
      </c>
      <c r="B8" s="585">
        <v>615</v>
      </c>
      <c r="C8" s="82">
        <v>450</v>
      </c>
      <c r="D8" s="82">
        <v>75</v>
      </c>
      <c r="E8" s="82">
        <v>90</v>
      </c>
      <c r="F8" s="82">
        <v>6212</v>
      </c>
      <c r="G8" s="82">
        <v>816097</v>
      </c>
      <c r="H8" s="584">
        <v>3179</v>
      </c>
      <c r="I8" s="584">
        <v>2576</v>
      </c>
      <c r="J8" s="584">
        <v>128</v>
      </c>
      <c r="K8" s="584">
        <v>475</v>
      </c>
      <c r="L8" s="584">
        <v>15415</v>
      </c>
      <c r="M8" s="584">
        <v>323462</v>
      </c>
    </row>
    <row r="9" spans="1:13" ht="16.5" customHeight="1">
      <c r="A9" s="587" t="s">
        <v>2081</v>
      </c>
      <c r="B9" s="585">
        <v>841</v>
      </c>
      <c r="C9" s="82">
        <v>625</v>
      </c>
      <c r="D9" s="82">
        <v>77</v>
      </c>
      <c r="E9" s="82">
        <v>139</v>
      </c>
      <c r="F9" s="82">
        <v>8688</v>
      </c>
      <c r="G9" s="82">
        <v>985222</v>
      </c>
      <c r="H9" s="584">
        <v>3246</v>
      </c>
      <c r="I9" s="584">
        <v>2601</v>
      </c>
      <c r="J9" s="584">
        <v>97</v>
      </c>
      <c r="K9" s="584">
        <v>548</v>
      </c>
      <c r="L9" s="584">
        <v>17132</v>
      </c>
      <c r="M9" s="584">
        <v>318028</v>
      </c>
    </row>
    <row r="10" spans="1:13" ht="16.5" customHeight="1">
      <c r="A10" s="586" t="s">
        <v>2080</v>
      </c>
      <c r="B10" s="585">
        <v>656</v>
      </c>
      <c r="C10" s="82">
        <v>475</v>
      </c>
      <c r="D10" s="82">
        <v>65</v>
      </c>
      <c r="E10" s="82">
        <v>116</v>
      </c>
      <c r="F10" s="82">
        <v>7999</v>
      </c>
      <c r="G10" s="82">
        <v>835123</v>
      </c>
      <c r="H10" s="584">
        <v>2897</v>
      </c>
      <c r="I10" s="584">
        <v>2281</v>
      </c>
      <c r="J10" s="584">
        <v>81</v>
      </c>
      <c r="K10" s="584">
        <v>535</v>
      </c>
      <c r="L10" s="584">
        <v>15919</v>
      </c>
      <c r="M10" s="584">
        <v>278427</v>
      </c>
    </row>
    <row r="11" spans="1:13" ht="16.5" customHeight="1">
      <c r="A11" s="586" t="s">
        <v>2079</v>
      </c>
      <c r="B11" s="585">
        <v>684</v>
      </c>
      <c r="C11" s="82">
        <v>469</v>
      </c>
      <c r="D11" s="82">
        <v>96</v>
      </c>
      <c r="E11" s="82">
        <v>119</v>
      </c>
      <c r="F11" s="82">
        <v>7015</v>
      </c>
      <c r="G11" s="82">
        <v>500354</v>
      </c>
      <c r="H11" s="584">
        <v>2711</v>
      </c>
      <c r="I11" s="584">
        <v>2040</v>
      </c>
      <c r="J11" s="584">
        <v>101</v>
      </c>
      <c r="K11" s="584">
        <v>570</v>
      </c>
      <c r="L11" s="584">
        <v>15803</v>
      </c>
      <c r="M11" s="584">
        <v>297054</v>
      </c>
    </row>
    <row r="12" spans="1:13" ht="16.5" customHeight="1">
      <c r="A12" s="583" t="s">
        <v>2078</v>
      </c>
      <c r="B12" s="582">
        <v>576</v>
      </c>
      <c r="C12" s="581">
        <v>436</v>
      </c>
      <c r="D12" s="581">
        <v>56</v>
      </c>
      <c r="E12" s="581">
        <v>84</v>
      </c>
      <c r="F12" s="581">
        <v>5799</v>
      </c>
      <c r="G12" s="581">
        <v>888829</v>
      </c>
      <c r="H12" s="580">
        <v>2289</v>
      </c>
      <c r="I12" s="580">
        <v>1691</v>
      </c>
      <c r="J12" s="580">
        <v>51</v>
      </c>
      <c r="K12" s="580">
        <v>547</v>
      </c>
      <c r="L12" s="580">
        <v>13777</v>
      </c>
      <c r="M12" s="580">
        <v>297307</v>
      </c>
    </row>
    <row r="13" spans="1:13" ht="16.5" customHeight="1" thickBot="1">
      <c r="A13" s="579"/>
      <c r="B13" s="578"/>
      <c r="C13" s="578"/>
      <c r="D13" s="578"/>
      <c r="E13" s="578"/>
      <c r="F13" s="578"/>
      <c r="G13" s="578"/>
      <c r="H13" s="578"/>
      <c r="I13" s="578"/>
      <c r="J13" s="578"/>
      <c r="K13" s="578"/>
      <c r="L13" s="578"/>
      <c r="M13" s="578"/>
    </row>
    <row r="14" spans="1:5" ht="16.5" customHeight="1">
      <c r="A14" s="577" t="s">
        <v>2077</v>
      </c>
      <c r="B14" s="577"/>
      <c r="C14" s="577"/>
      <c r="D14" s="577"/>
      <c r="E14" s="577"/>
    </row>
  </sheetData>
  <sheetProtection/>
  <mergeCells count="9">
    <mergeCell ref="A4:A6"/>
    <mergeCell ref="B4:G4"/>
    <mergeCell ref="B5:E5"/>
    <mergeCell ref="F5:F6"/>
    <mergeCell ref="G5:G6"/>
    <mergeCell ref="H4:M4"/>
    <mergeCell ref="H5:K5"/>
    <mergeCell ref="L5:L6"/>
    <mergeCell ref="M5:M6"/>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AB19"/>
  <sheetViews>
    <sheetView zoomScalePageLayoutView="0" workbookViewId="0" topLeftCell="A1">
      <selection activeCell="A2" sqref="A2"/>
    </sheetView>
  </sheetViews>
  <sheetFormatPr defaultColWidth="8.625" defaultRowHeight="16.5" customHeight="1"/>
  <cols>
    <col min="1" max="1" width="8.625" style="41" bestFit="1" customWidth="1"/>
    <col min="2" max="3" width="8.75390625" style="41" bestFit="1" customWidth="1"/>
    <col min="4" max="4" width="9.25390625" style="41" bestFit="1" customWidth="1"/>
    <col min="5" max="13" width="8.75390625" style="41" bestFit="1" customWidth="1"/>
    <col min="14" max="15" width="8.75390625" style="28" bestFit="1" customWidth="1"/>
    <col min="16" max="16" width="9.25390625" style="28" bestFit="1" customWidth="1"/>
    <col min="17" max="21" width="8.75390625" style="28" bestFit="1" customWidth="1"/>
    <col min="22" max="22" width="9.25390625" style="28" bestFit="1" customWidth="1"/>
    <col min="23" max="27" width="8.75390625" style="28" bestFit="1" customWidth="1"/>
    <col min="28" max="28" width="9.25390625" style="28" bestFit="1" customWidth="1"/>
    <col min="29" max="16384" width="8.625" style="41" customWidth="1"/>
  </cols>
  <sheetData>
    <row r="1" ht="16.5" customHeight="1">
      <c r="A1" s="85" t="s">
        <v>2114</v>
      </c>
    </row>
    <row r="2" ht="16.5" customHeight="1">
      <c r="A2" s="881" t="str">
        <f>HYPERLINK("#目次!A37","目次に戻る")</f>
        <v>目次に戻る</v>
      </c>
    </row>
    <row r="3" spans="1:26" ht="16.5" customHeight="1" thickBot="1">
      <c r="A3" s="618" t="s">
        <v>2113</v>
      </c>
      <c r="B3" s="618"/>
      <c r="C3" s="618"/>
      <c r="D3" s="618"/>
      <c r="G3" s="617"/>
      <c r="H3" s="617"/>
      <c r="I3" s="617"/>
      <c r="J3" s="617"/>
      <c r="K3" s="617"/>
      <c r="L3" s="617"/>
      <c r="M3" s="617"/>
      <c r="N3" s="618"/>
      <c r="O3" s="618"/>
      <c r="P3" s="618"/>
      <c r="Q3" s="575"/>
      <c r="R3" s="41"/>
      <c r="S3" s="617"/>
      <c r="T3" s="617"/>
      <c r="U3" s="617"/>
      <c r="V3" s="617"/>
      <c r="W3" s="617"/>
      <c r="X3" s="617"/>
      <c r="Y3" s="617"/>
      <c r="Z3" s="617"/>
    </row>
    <row r="4" spans="1:28" ht="16.5" customHeight="1">
      <c r="A4" s="1132" t="s">
        <v>2112</v>
      </c>
      <c r="B4" s="1134" t="s">
        <v>2065</v>
      </c>
      <c r="C4" s="1135"/>
      <c r="D4" s="1136"/>
      <c r="E4" s="1134" t="s">
        <v>2111</v>
      </c>
      <c r="F4" s="1135"/>
      <c r="G4" s="1136"/>
      <c r="H4" s="1134" t="s">
        <v>2110</v>
      </c>
      <c r="I4" s="1135"/>
      <c r="J4" s="1136"/>
      <c r="K4" s="1134" t="s">
        <v>2109</v>
      </c>
      <c r="L4" s="1135"/>
      <c r="M4" s="1136"/>
      <c r="N4" s="1134" t="s">
        <v>2108</v>
      </c>
      <c r="O4" s="1135"/>
      <c r="P4" s="1136"/>
      <c r="Q4" s="1134" t="s">
        <v>2107</v>
      </c>
      <c r="R4" s="1135"/>
      <c r="S4" s="1136"/>
      <c r="T4" s="1134" t="s">
        <v>2106</v>
      </c>
      <c r="U4" s="1135"/>
      <c r="V4" s="1136"/>
      <c r="W4" s="1134" t="s">
        <v>2105</v>
      </c>
      <c r="X4" s="1135"/>
      <c r="Y4" s="1136"/>
      <c r="Z4" s="1134" t="s">
        <v>2104</v>
      </c>
      <c r="AA4" s="1135"/>
      <c r="AB4" s="1135"/>
    </row>
    <row r="5" spans="1:28" s="31" customFormat="1" ht="16.5" customHeight="1">
      <c r="A5" s="1133"/>
      <c r="B5" s="616" t="s">
        <v>2102</v>
      </c>
      <c r="C5" s="615" t="s">
        <v>2103</v>
      </c>
      <c r="D5" s="615" t="s">
        <v>2101</v>
      </c>
      <c r="E5" s="615" t="s">
        <v>2102</v>
      </c>
      <c r="F5" s="615" t="s">
        <v>2103</v>
      </c>
      <c r="G5" s="616" t="s">
        <v>2101</v>
      </c>
      <c r="H5" s="615" t="s">
        <v>2102</v>
      </c>
      <c r="I5" s="616" t="s">
        <v>2103</v>
      </c>
      <c r="J5" s="615" t="s">
        <v>2101</v>
      </c>
      <c r="K5" s="615" t="s">
        <v>2102</v>
      </c>
      <c r="L5" s="616" t="s">
        <v>2103</v>
      </c>
      <c r="M5" s="615" t="s">
        <v>2101</v>
      </c>
      <c r="N5" s="616" t="s">
        <v>2102</v>
      </c>
      <c r="O5" s="615" t="s">
        <v>2103</v>
      </c>
      <c r="P5" s="615" t="s">
        <v>2101</v>
      </c>
      <c r="Q5" s="616" t="s">
        <v>2102</v>
      </c>
      <c r="R5" s="615" t="s">
        <v>2103</v>
      </c>
      <c r="S5" s="616" t="s">
        <v>2101</v>
      </c>
      <c r="T5" s="615" t="s">
        <v>2102</v>
      </c>
      <c r="U5" s="615" t="s">
        <v>2103</v>
      </c>
      <c r="V5" s="615" t="s">
        <v>2101</v>
      </c>
      <c r="W5" s="616" t="s">
        <v>2102</v>
      </c>
      <c r="X5" s="616" t="s">
        <v>2103</v>
      </c>
      <c r="Y5" s="615" t="s">
        <v>2101</v>
      </c>
      <c r="Z5" s="615" t="s">
        <v>2102</v>
      </c>
      <c r="AA5" s="615" t="s">
        <v>1701</v>
      </c>
      <c r="AB5" s="615" t="s">
        <v>2101</v>
      </c>
    </row>
    <row r="6" spans="1:28" s="54" customFormat="1" ht="16.5" customHeight="1">
      <c r="A6" s="614"/>
      <c r="B6" s="54" t="s">
        <v>2100</v>
      </c>
      <c r="N6" s="613"/>
      <c r="O6" s="613"/>
      <c r="P6" s="612"/>
      <c r="Q6" s="612"/>
      <c r="AA6" s="35"/>
      <c r="AB6" s="35"/>
    </row>
    <row r="7" spans="1:28" ht="16.5" customHeight="1">
      <c r="A7" s="588" t="s">
        <v>2082</v>
      </c>
      <c r="B7" s="600">
        <v>615</v>
      </c>
      <c r="C7" s="600">
        <v>6212</v>
      </c>
      <c r="D7" s="600">
        <v>816097</v>
      </c>
      <c r="E7" s="600">
        <v>135</v>
      </c>
      <c r="F7" s="600" t="s">
        <v>2098</v>
      </c>
      <c r="G7" s="600" t="s">
        <v>2098</v>
      </c>
      <c r="H7" s="600">
        <v>156</v>
      </c>
      <c r="I7" s="600" t="s">
        <v>2098</v>
      </c>
      <c r="J7" s="600" t="s">
        <v>2098</v>
      </c>
      <c r="K7" s="600">
        <v>166</v>
      </c>
      <c r="L7" s="600">
        <v>1073</v>
      </c>
      <c r="M7" s="600">
        <v>60375</v>
      </c>
      <c r="N7" s="601">
        <v>88</v>
      </c>
      <c r="O7" s="601">
        <v>1137</v>
      </c>
      <c r="P7" s="601">
        <v>99101</v>
      </c>
      <c r="Q7" s="600">
        <v>32</v>
      </c>
      <c r="R7" s="600">
        <v>764</v>
      </c>
      <c r="S7" s="600">
        <v>76808</v>
      </c>
      <c r="T7" s="600">
        <v>26</v>
      </c>
      <c r="U7" s="600">
        <v>970</v>
      </c>
      <c r="V7" s="600">
        <v>36020</v>
      </c>
      <c r="W7" s="600">
        <v>9</v>
      </c>
      <c r="X7" s="600">
        <v>570</v>
      </c>
      <c r="Y7" s="600">
        <v>25089</v>
      </c>
      <c r="Z7" s="600">
        <v>3</v>
      </c>
      <c r="AA7" s="600">
        <v>921</v>
      </c>
      <c r="AB7" s="600">
        <v>492147</v>
      </c>
    </row>
    <row r="8" spans="1:28" ht="16.5" customHeight="1">
      <c r="A8" s="587" t="s">
        <v>2081</v>
      </c>
      <c r="B8" s="600">
        <v>841</v>
      </c>
      <c r="C8" s="600">
        <v>8688</v>
      </c>
      <c r="D8" s="600">
        <v>985222</v>
      </c>
      <c r="E8" s="600">
        <v>187</v>
      </c>
      <c r="F8" s="600">
        <v>312</v>
      </c>
      <c r="G8" s="600">
        <v>9653</v>
      </c>
      <c r="H8" s="600">
        <v>212</v>
      </c>
      <c r="I8" s="600">
        <v>737</v>
      </c>
      <c r="J8" s="600">
        <v>31697</v>
      </c>
      <c r="K8" s="600">
        <v>237</v>
      </c>
      <c r="L8" s="600">
        <v>1528</v>
      </c>
      <c r="M8" s="600">
        <v>79038</v>
      </c>
      <c r="N8" s="601">
        <v>103</v>
      </c>
      <c r="O8" s="601">
        <v>1328</v>
      </c>
      <c r="P8" s="601">
        <v>97690</v>
      </c>
      <c r="Q8" s="600">
        <v>59</v>
      </c>
      <c r="R8" s="600">
        <v>1376</v>
      </c>
      <c r="S8" s="600">
        <v>94227</v>
      </c>
      <c r="T8" s="600">
        <v>25</v>
      </c>
      <c r="U8" s="600">
        <v>970</v>
      </c>
      <c r="V8" s="600">
        <v>42407</v>
      </c>
      <c r="W8" s="600">
        <v>11</v>
      </c>
      <c r="X8" s="600">
        <v>665</v>
      </c>
      <c r="Y8" s="600">
        <v>35428</v>
      </c>
      <c r="Z8" s="600">
        <v>7</v>
      </c>
      <c r="AA8" s="600">
        <v>1772</v>
      </c>
      <c r="AB8" s="600">
        <v>595082</v>
      </c>
    </row>
    <row r="9" spans="1:28" ht="16.5" customHeight="1">
      <c r="A9" s="586" t="s">
        <v>2080</v>
      </c>
      <c r="B9" s="602">
        <v>656</v>
      </c>
      <c r="C9" s="600">
        <v>7999</v>
      </c>
      <c r="D9" s="600">
        <v>835123</v>
      </c>
      <c r="E9" s="600">
        <v>146</v>
      </c>
      <c r="F9" s="600">
        <v>243</v>
      </c>
      <c r="G9" s="600">
        <v>6720</v>
      </c>
      <c r="H9" s="600">
        <v>157</v>
      </c>
      <c r="I9" s="600">
        <v>544</v>
      </c>
      <c r="J9" s="600">
        <v>22585</v>
      </c>
      <c r="K9" s="600">
        <v>176</v>
      </c>
      <c r="L9" s="600">
        <v>1152</v>
      </c>
      <c r="M9" s="600">
        <v>59181</v>
      </c>
      <c r="N9" s="601">
        <v>95</v>
      </c>
      <c r="O9" s="601">
        <v>1261</v>
      </c>
      <c r="P9" s="601">
        <v>84029</v>
      </c>
      <c r="Q9" s="600">
        <v>37</v>
      </c>
      <c r="R9" s="600">
        <v>890</v>
      </c>
      <c r="S9" s="600">
        <v>68660</v>
      </c>
      <c r="T9" s="600">
        <v>25</v>
      </c>
      <c r="U9" s="600">
        <v>929</v>
      </c>
      <c r="V9" s="600">
        <v>43820</v>
      </c>
      <c r="W9" s="600">
        <v>12</v>
      </c>
      <c r="X9" s="600">
        <v>749</v>
      </c>
      <c r="Y9" s="600">
        <v>20317</v>
      </c>
      <c r="Z9" s="600">
        <v>8</v>
      </c>
      <c r="AA9" s="600">
        <v>2231</v>
      </c>
      <c r="AB9" s="600">
        <v>529812</v>
      </c>
    </row>
    <row r="10" spans="1:28" ht="16.5" customHeight="1">
      <c r="A10" s="586" t="s">
        <v>2079</v>
      </c>
      <c r="B10" s="602">
        <v>684</v>
      </c>
      <c r="C10" s="600">
        <v>7015</v>
      </c>
      <c r="D10" s="600">
        <v>500354</v>
      </c>
      <c r="E10" s="600">
        <v>147</v>
      </c>
      <c r="F10" s="600">
        <v>246</v>
      </c>
      <c r="G10" s="600">
        <v>11284</v>
      </c>
      <c r="H10" s="600">
        <v>156</v>
      </c>
      <c r="I10" s="600">
        <v>530</v>
      </c>
      <c r="J10" s="600">
        <v>17619</v>
      </c>
      <c r="K10" s="600">
        <v>211</v>
      </c>
      <c r="L10" s="600">
        <v>1363</v>
      </c>
      <c r="M10" s="600">
        <v>53534</v>
      </c>
      <c r="N10" s="601">
        <v>89</v>
      </c>
      <c r="O10" s="601">
        <v>1171</v>
      </c>
      <c r="P10" s="601">
        <v>105280</v>
      </c>
      <c r="Q10" s="600">
        <v>39</v>
      </c>
      <c r="R10" s="600">
        <v>915</v>
      </c>
      <c r="S10" s="600">
        <v>52650</v>
      </c>
      <c r="T10" s="600">
        <v>26</v>
      </c>
      <c r="U10" s="600">
        <v>983</v>
      </c>
      <c r="V10" s="600">
        <v>54293</v>
      </c>
      <c r="W10" s="600">
        <v>11</v>
      </c>
      <c r="X10" s="600">
        <v>663</v>
      </c>
      <c r="Y10" s="600">
        <v>28330</v>
      </c>
      <c r="Z10" s="600">
        <v>5</v>
      </c>
      <c r="AA10" s="600">
        <v>1144</v>
      </c>
      <c r="AB10" s="600">
        <v>177362</v>
      </c>
    </row>
    <row r="11" spans="1:28" s="54" customFormat="1" ht="16.5" customHeight="1">
      <c r="A11" s="611" t="s">
        <v>2078</v>
      </c>
      <c r="B11" s="609">
        <v>576</v>
      </c>
      <c r="C11" s="609">
        <v>5799</v>
      </c>
      <c r="D11" s="609">
        <v>888829</v>
      </c>
      <c r="E11" s="609">
        <v>144</v>
      </c>
      <c r="F11" s="609">
        <v>240</v>
      </c>
      <c r="G11" s="609">
        <v>9253</v>
      </c>
      <c r="H11" s="609">
        <v>123</v>
      </c>
      <c r="I11" s="609">
        <v>419</v>
      </c>
      <c r="J11" s="609">
        <v>15692</v>
      </c>
      <c r="K11" s="609">
        <v>163</v>
      </c>
      <c r="L11" s="609">
        <v>1079</v>
      </c>
      <c r="M11" s="609">
        <v>54589</v>
      </c>
      <c r="N11" s="610">
        <v>86</v>
      </c>
      <c r="O11" s="610">
        <v>1171</v>
      </c>
      <c r="P11" s="610">
        <v>167293</v>
      </c>
      <c r="Q11" s="609">
        <v>28</v>
      </c>
      <c r="R11" s="609">
        <v>666</v>
      </c>
      <c r="S11" s="609">
        <v>71409</v>
      </c>
      <c r="T11" s="609">
        <v>21</v>
      </c>
      <c r="U11" s="609">
        <v>800</v>
      </c>
      <c r="V11" s="609">
        <v>164507</v>
      </c>
      <c r="W11" s="609">
        <v>6</v>
      </c>
      <c r="X11" s="609">
        <v>378</v>
      </c>
      <c r="Y11" s="609">
        <v>27500</v>
      </c>
      <c r="Z11" s="609">
        <v>5</v>
      </c>
      <c r="AA11" s="609">
        <v>1046</v>
      </c>
      <c r="AB11" s="609">
        <v>378587</v>
      </c>
    </row>
    <row r="12" spans="1:28" ht="16.5" customHeight="1">
      <c r="A12" s="587"/>
      <c r="B12" s="607"/>
      <c r="C12" s="607"/>
      <c r="D12" s="607"/>
      <c r="E12" s="607"/>
      <c r="F12" s="607"/>
      <c r="G12" s="607"/>
      <c r="H12" s="607"/>
      <c r="I12" s="600"/>
      <c r="J12" s="600"/>
      <c r="K12" s="600"/>
      <c r="L12" s="600"/>
      <c r="M12" s="600"/>
      <c r="N12" s="601"/>
      <c r="O12" s="601"/>
      <c r="P12" s="601"/>
      <c r="Q12" s="600"/>
      <c r="R12" s="600"/>
      <c r="S12" s="600"/>
      <c r="T12" s="600"/>
      <c r="U12" s="600"/>
      <c r="V12" s="600"/>
      <c r="W12" s="600"/>
      <c r="X12" s="600"/>
      <c r="Y12" s="600"/>
      <c r="Z12" s="600"/>
      <c r="AA12" s="608"/>
      <c r="AB12" s="607"/>
    </row>
    <row r="13" spans="1:28" s="54" customFormat="1" ht="16.5" customHeight="1">
      <c r="A13" s="583"/>
      <c r="B13" s="54" t="s">
        <v>2099</v>
      </c>
      <c r="C13" s="604"/>
      <c r="D13" s="604"/>
      <c r="E13" s="604"/>
      <c r="F13" s="604"/>
      <c r="G13" s="604"/>
      <c r="H13" s="604"/>
      <c r="I13" s="604"/>
      <c r="J13" s="604"/>
      <c r="K13" s="605"/>
      <c r="L13" s="605"/>
      <c r="M13" s="605"/>
      <c r="N13" s="606"/>
      <c r="O13" s="605"/>
      <c r="P13" s="605"/>
      <c r="Q13" s="605"/>
      <c r="R13" s="605"/>
      <c r="S13" s="605"/>
      <c r="T13" s="604"/>
      <c r="U13" s="604"/>
      <c r="V13" s="604"/>
      <c r="W13" s="604"/>
      <c r="X13" s="604"/>
      <c r="Y13" s="604"/>
      <c r="Z13" s="604"/>
      <c r="AA13" s="603"/>
      <c r="AB13" s="603"/>
    </row>
    <row r="14" spans="1:28" ht="16.5" customHeight="1">
      <c r="A14" s="588" t="s">
        <v>2082</v>
      </c>
      <c r="B14" s="600">
        <v>3179</v>
      </c>
      <c r="C14" s="600">
        <v>15415</v>
      </c>
      <c r="D14" s="600">
        <v>323462</v>
      </c>
      <c r="E14" s="600">
        <v>1727</v>
      </c>
      <c r="F14" s="600" t="s">
        <v>2098</v>
      </c>
      <c r="G14" s="600" t="s">
        <v>2098</v>
      </c>
      <c r="H14" s="600">
        <v>779</v>
      </c>
      <c r="I14" s="600" t="s">
        <v>2098</v>
      </c>
      <c r="J14" s="600" t="s">
        <v>2098</v>
      </c>
      <c r="K14" s="600">
        <v>386</v>
      </c>
      <c r="L14" s="600">
        <v>2404</v>
      </c>
      <c r="M14" s="600">
        <v>41631</v>
      </c>
      <c r="N14" s="601">
        <v>176</v>
      </c>
      <c r="O14" s="601">
        <v>2387</v>
      </c>
      <c r="P14" s="601">
        <v>38882</v>
      </c>
      <c r="Q14" s="600">
        <v>60</v>
      </c>
      <c r="R14" s="600">
        <v>1415</v>
      </c>
      <c r="S14" s="600">
        <v>23290</v>
      </c>
      <c r="T14" s="600">
        <v>26</v>
      </c>
      <c r="U14" s="600">
        <v>953</v>
      </c>
      <c r="V14" s="600">
        <v>21628</v>
      </c>
      <c r="W14" s="600">
        <v>20</v>
      </c>
      <c r="X14" s="600">
        <v>1351</v>
      </c>
      <c r="Y14" s="600">
        <v>52632</v>
      </c>
      <c r="Z14" s="600">
        <v>5</v>
      </c>
      <c r="AA14" s="600">
        <v>1354</v>
      </c>
      <c r="AB14" s="600">
        <v>76333</v>
      </c>
    </row>
    <row r="15" spans="1:28" ht="16.5" customHeight="1">
      <c r="A15" s="587" t="s">
        <v>2081</v>
      </c>
      <c r="B15" s="600">
        <v>3246</v>
      </c>
      <c r="C15" s="600">
        <v>17132</v>
      </c>
      <c r="D15" s="600">
        <v>318028</v>
      </c>
      <c r="E15" s="600">
        <v>1675</v>
      </c>
      <c r="F15" s="600">
        <v>2637</v>
      </c>
      <c r="G15" s="600">
        <v>26325</v>
      </c>
      <c r="H15" s="600">
        <v>749</v>
      </c>
      <c r="I15" s="600">
        <v>2528</v>
      </c>
      <c r="J15" s="600">
        <v>30668</v>
      </c>
      <c r="K15" s="600">
        <v>450</v>
      </c>
      <c r="L15" s="600">
        <v>2861</v>
      </c>
      <c r="M15" s="600">
        <v>43372</v>
      </c>
      <c r="N15" s="601">
        <v>240</v>
      </c>
      <c r="O15" s="601">
        <v>3285</v>
      </c>
      <c r="P15" s="601">
        <v>48309</v>
      </c>
      <c r="Q15" s="600">
        <v>71</v>
      </c>
      <c r="R15" s="600">
        <v>1677</v>
      </c>
      <c r="S15" s="600">
        <v>22875</v>
      </c>
      <c r="T15" s="600">
        <v>33</v>
      </c>
      <c r="U15" s="600">
        <v>1216</v>
      </c>
      <c r="V15" s="600">
        <v>29583</v>
      </c>
      <c r="W15" s="600">
        <v>22</v>
      </c>
      <c r="X15" s="600">
        <v>1473</v>
      </c>
      <c r="Y15" s="600">
        <v>31408</v>
      </c>
      <c r="Z15" s="600">
        <v>6</v>
      </c>
      <c r="AA15" s="600">
        <v>1455</v>
      </c>
      <c r="AB15" s="600">
        <v>85488</v>
      </c>
    </row>
    <row r="16" spans="1:28" ht="16.5" customHeight="1">
      <c r="A16" s="586" t="s">
        <v>2080</v>
      </c>
      <c r="B16" s="602">
        <v>2897</v>
      </c>
      <c r="C16" s="600">
        <v>15919</v>
      </c>
      <c r="D16" s="600">
        <v>278427</v>
      </c>
      <c r="E16" s="600">
        <v>1485</v>
      </c>
      <c r="F16" s="600">
        <v>2382</v>
      </c>
      <c r="G16" s="600">
        <v>21110</v>
      </c>
      <c r="H16" s="600">
        <v>645</v>
      </c>
      <c r="I16" s="600">
        <v>2185</v>
      </c>
      <c r="J16" s="600">
        <v>26283</v>
      </c>
      <c r="K16" s="600">
        <v>416</v>
      </c>
      <c r="L16" s="600">
        <v>2675</v>
      </c>
      <c r="M16" s="600">
        <v>41951</v>
      </c>
      <c r="N16" s="601">
        <v>229</v>
      </c>
      <c r="O16" s="601">
        <v>3113</v>
      </c>
      <c r="P16" s="601">
        <v>42098</v>
      </c>
      <c r="Q16" s="600">
        <v>72</v>
      </c>
      <c r="R16" s="600">
        <v>1672</v>
      </c>
      <c r="S16" s="600">
        <v>25343</v>
      </c>
      <c r="T16" s="600">
        <v>24</v>
      </c>
      <c r="U16" s="600">
        <v>914</v>
      </c>
      <c r="V16" s="600">
        <v>22706</v>
      </c>
      <c r="W16" s="600">
        <v>18</v>
      </c>
      <c r="X16" s="600">
        <v>1214</v>
      </c>
      <c r="Y16" s="600">
        <v>24089</v>
      </c>
      <c r="Z16" s="600">
        <v>8</v>
      </c>
      <c r="AA16" s="600">
        <v>1764</v>
      </c>
      <c r="AB16" s="600">
        <v>74847</v>
      </c>
    </row>
    <row r="17" spans="1:28" ht="16.5" customHeight="1">
      <c r="A17" s="586" t="s">
        <v>2079</v>
      </c>
      <c r="B17" s="602">
        <v>2711</v>
      </c>
      <c r="C17" s="600">
        <v>15803</v>
      </c>
      <c r="D17" s="600">
        <v>297054</v>
      </c>
      <c r="E17" s="600">
        <v>1390</v>
      </c>
      <c r="F17" s="600">
        <v>2245</v>
      </c>
      <c r="G17" s="600">
        <v>19790</v>
      </c>
      <c r="H17" s="600">
        <v>578</v>
      </c>
      <c r="I17" s="600">
        <v>1947</v>
      </c>
      <c r="J17" s="600">
        <v>23021</v>
      </c>
      <c r="K17" s="600">
        <v>393</v>
      </c>
      <c r="L17" s="600">
        <v>2557</v>
      </c>
      <c r="M17" s="600">
        <v>39062</v>
      </c>
      <c r="N17" s="601">
        <v>232</v>
      </c>
      <c r="O17" s="601">
        <v>3157</v>
      </c>
      <c r="P17" s="601">
        <v>54117</v>
      </c>
      <c r="Q17" s="600">
        <v>58</v>
      </c>
      <c r="R17" s="600">
        <v>1382</v>
      </c>
      <c r="S17" s="600">
        <v>20582</v>
      </c>
      <c r="T17" s="600">
        <v>28</v>
      </c>
      <c r="U17" s="600">
        <v>1023</v>
      </c>
      <c r="V17" s="600">
        <v>28454</v>
      </c>
      <c r="W17" s="600">
        <v>23</v>
      </c>
      <c r="X17" s="600">
        <v>1569</v>
      </c>
      <c r="Y17" s="600">
        <v>30482</v>
      </c>
      <c r="Z17" s="600">
        <v>9</v>
      </c>
      <c r="AA17" s="600">
        <v>1923</v>
      </c>
      <c r="AB17" s="600">
        <v>81545</v>
      </c>
    </row>
    <row r="18" spans="1:28" s="54" customFormat="1" ht="16.5" customHeight="1" thickBot="1">
      <c r="A18" s="599" t="s">
        <v>2078</v>
      </c>
      <c r="B18" s="598">
        <v>2289</v>
      </c>
      <c r="C18" s="598">
        <v>13777</v>
      </c>
      <c r="D18" s="598">
        <v>297307</v>
      </c>
      <c r="E18" s="598">
        <v>1100</v>
      </c>
      <c r="F18" s="598">
        <v>1766</v>
      </c>
      <c r="G18" s="598">
        <v>14497</v>
      </c>
      <c r="H18" s="598">
        <v>510</v>
      </c>
      <c r="I18" s="598">
        <v>1728</v>
      </c>
      <c r="J18" s="598">
        <v>19677</v>
      </c>
      <c r="K18" s="598">
        <v>354</v>
      </c>
      <c r="L18" s="598">
        <v>2269</v>
      </c>
      <c r="M18" s="598">
        <v>40312</v>
      </c>
      <c r="N18" s="598">
        <v>230</v>
      </c>
      <c r="O18" s="598">
        <v>3171</v>
      </c>
      <c r="P18" s="598">
        <v>56525</v>
      </c>
      <c r="Q18" s="598">
        <v>46</v>
      </c>
      <c r="R18" s="598">
        <v>1067</v>
      </c>
      <c r="S18" s="598">
        <v>27222</v>
      </c>
      <c r="T18" s="598">
        <v>23</v>
      </c>
      <c r="U18" s="598">
        <v>863</v>
      </c>
      <c r="V18" s="598">
        <v>17468</v>
      </c>
      <c r="W18" s="598">
        <v>19</v>
      </c>
      <c r="X18" s="598">
        <v>1252</v>
      </c>
      <c r="Y18" s="598">
        <v>23679</v>
      </c>
      <c r="Z18" s="598">
        <v>7</v>
      </c>
      <c r="AA18" s="598">
        <v>1661</v>
      </c>
      <c r="AB18" s="598">
        <v>97927</v>
      </c>
    </row>
    <row r="19" spans="1:28" ht="16.5" customHeight="1">
      <c r="A19" s="555" t="s">
        <v>2077</v>
      </c>
      <c r="B19" s="555"/>
      <c r="C19" s="555"/>
      <c r="D19" s="555"/>
      <c r="E19" s="555"/>
      <c r="F19" s="555"/>
      <c r="G19" s="555"/>
      <c r="H19" s="555"/>
      <c r="N19" s="597"/>
      <c r="O19" s="597"/>
      <c r="P19" s="597"/>
      <c r="Q19" s="597"/>
      <c r="R19" s="597"/>
      <c r="S19" s="597"/>
      <c r="T19" s="597"/>
      <c r="U19" s="597"/>
      <c r="W19" s="596"/>
      <c r="X19" s="595"/>
      <c r="Y19" s="595"/>
      <c r="Z19" s="595"/>
      <c r="AA19" s="595"/>
      <c r="AB19" s="595"/>
    </row>
  </sheetData>
  <sheetProtection/>
  <mergeCells count="10">
    <mergeCell ref="A4:A5"/>
    <mergeCell ref="B4:D4"/>
    <mergeCell ref="E4:G4"/>
    <mergeCell ref="H4:J4"/>
    <mergeCell ref="W4:Y4"/>
    <mergeCell ref="Z4:AB4"/>
    <mergeCell ref="K4:M4"/>
    <mergeCell ref="N4:P4"/>
    <mergeCell ref="Q4:S4"/>
    <mergeCell ref="T4:V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1:AE12"/>
  <sheetViews>
    <sheetView zoomScalePageLayoutView="0" workbookViewId="0" topLeftCell="A1">
      <selection activeCell="A2" sqref="A2"/>
    </sheetView>
  </sheetViews>
  <sheetFormatPr defaultColWidth="9.00390625" defaultRowHeight="16.5" customHeight="1"/>
  <cols>
    <col min="1" max="3" width="9.125" style="41" bestFit="1" customWidth="1"/>
    <col min="4" max="4" width="9.25390625" style="41" bestFit="1" customWidth="1"/>
    <col min="5" max="12" width="9.125" style="41" bestFit="1" customWidth="1"/>
    <col min="13" max="13" width="9.25390625" style="41" bestFit="1" customWidth="1"/>
    <col min="14" max="21" width="9.125" style="41" bestFit="1" customWidth="1"/>
    <col min="22" max="22" width="9.25390625" style="41" bestFit="1" customWidth="1"/>
    <col min="23" max="27" width="9.00390625" style="41" customWidth="1"/>
    <col min="28" max="28" width="9.25390625" style="41" bestFit="1" customWidth="1"/>
    <col min="29" max="30" width="9.00390625" style="41" customWidth="1"/>
    <col min="31" max="31" width="9.25390625" style="41" bestFit="1" customWidth="1"/>
    <col min="32" max="16384" width="9.00390625" style="41" customWidth="1"/>
  </cols>
  <sheetData>
    <row r="1" ht="16.5" customHeight="1">
      <c r="A1" s="85" t="s">
        <v>2132</v>
      </c>
    </row>
    <row r="2" ht="16.5" customHeight="1" thickBot="1">
      <c r="A2" s="881" t="str">
        <f>HYPERLINK("#目次!A38","目次に戻る")</f>
        <v>目次に戻る</v>
      </c>
    </row>
    <row r="3" spans="1:31" s="31" customFormat="1" ht="16.5" customHeight="1">
      <c r="A3" s="1119" t="s">
        <v>2112</v>
      </c>
      <c r="B3" s="1118" t="s">
        <v>2065</v>
      </c>
      <c r="C3" s="1137"/>
      <c r="D3" s="953"/>
      <c r="E3" s="1118" t="s">
        <v>2131</v>
      </c>
      <c r="F3" s="1137"/>
      <c r="G3" s="953"/>
      <c r="H3" s="1118" t="s">
        <v>2130</v>
      </c>
      <c r="I3" s="1137"/>
      <c r="J3" s="953"/>
      <c r="K3" s="1118" t="s">
        <v>2129</v>
      </c>
      <c r="L3" s="1137"/>
      <c r="M3" s="953"/>
      <c r="N3" s="1118" t="s">
        <v>2128</v>
      </c>
      <c r="O3" s="1137"/>
      <c r="P3" s="953"/>
      <c r="Q3" s="1118" t="s">
        <v>2127</v>
      </c>
      <c r="R3" s="1137"/>
      <c r="S3" s="953"/>
      <c r="T3" s="1118" t="s">
        <v>2126</v>
      </c>
      <c r="U3" s="1137"/>
      <c r="V3" s="953"/>
      <c r="W3" s="1118" t="s">
        <v>2125</v>
      </c>
      <c r="X3" s="1137"/>
      <c r="Y3" s="953"/>
      <c r="Z3" s="1118" t="s">
        <v>2124</v>
      </c>
      <c r="AA3" s="1137"/>
      <c r="AB3" s="953"/>
      <c r="AC3" s="1118" t="s">
        <v>2123</v>
      </c>
      <c r="AD3" s="1137"/>
      <c r="AE3" s="1137"/>
    </row>
    <row r="4" spans="1:31" s="31" customFormat="1" ht="16.5" customHeight="1">
      <c r="A4" s="1120"/>
      <c r="B4" s="627" t="s">
        <v>2102</v>
      </c>
      <c r="C4" s="627" t="s">
        <v>2092</v>
      </c>
      <c r="D4" s="627" t="s">
        <v>2122</v>
      </c>
      <c r="E4" s="627" t="s">
        <v>2102</v>
      </c>
      <c r="F4" s="627" t="s">
        <v>2092</v>
      </c>
      <c r="G4" s="628" t="s">
        <v>2120</v>
      </c>
      <c r="H4" s="627" t="s">
        <v>2121</v>
      </c>
      <c r="I4" s="627" t="s">
        <v>1701</v>
      </c>
      <c r="J4" s="627" t="s">
        <v>2120</v>
      </c>
      <c r="K4" s="627" t="s">
        <v>2121</v>
      </c>
      <c r="L4" s="627" t="s">
        <v>1701</v>
      </c>
      <c r="M4" s="627" t="s">
        <v>2120</v>
      </c>
      <c r="N4" s="627" t="s">
        <v>2121</v>
      </c>
      <c r="O4" s="627" t="s">
        <v>1701</v>
      </c>
      <c r="P4" s="627" t="s">
        <v>2120</v>
      </c>
      <c r="Q4" s="627" t="s">
        <v>2121</v>
      </c>
      <c r="R4" s="627" t="s">
        <v>1701</v>
      </c>
      <c r="S4" s="627" t="s">
        <v>2120</v>
      </c>
      <c r="T4" s="627" t="s">
        <v>2121</v>
      </c>
      <c r="U4" s="627" t="s">
        <v>1701</v>
      </c>
      <c r="V4" s="627" t="s">
        <v>2120</v>
      </c>
      <c r="W4" s="627" t="s">
        <v>2121</v>
      </c>
      <c r="X4" s="627" t="s">
        <v>1701</v>
      </c>
      <c r="Y4" s="627" t="s">
        <v>2120</v>
      </c>
      <c r="Z4" s="627" t="s">
        <v>2121</v>
      </c>
      <c r="AA4" s="627" t="s">
        <v>1701</v>
      </c>
      <c r="AB4" s="627" t="s">
        <v>2120</v>
      </c>
      <c r="AC4" s="627" t="s">
        <v>2121</v>
      </c>
      <c r="AD4" s="627" t="s">
        <v>1701</v>
      </c>
      <c r="AE4" s="626" t="s">
        <v>2120</v>
      </c>
    </row>
    <row r="5" spans="1:31" s="560" customFormat="1" ht="16.5" customHeight="1">
      <c r="A5" s="625"/>
      <c r="B5" s="560" t="s">
        <v>2085</v>
      </c>
      <c r="C5" s="560" t="s">
        <v>2084</v>
      </c>
      <c r="D5" s="560" t="s">
        <v>2083</v>
      </c>
      <c r="E5" s="560" t="s">
        <v>2085</v>
      </c>
      <c r="F5" s="624" t="s">
        <v>2084</v>
      </c>
      <c r="G5" s="560" t="s">
        <v>2117</v>
      </c>
      <c r="H5" s="560" t="s">
        <v>2119</v>
      </c>
      <c r="I5" s="560" t="s">
        <v>2118</v>
      </c>
      <c r="J5" s="560" t="s">
        <v>2117</v>
      </c>
      <c r="K5" s="560" t="s">
        <v>2119</v>
      </c>
      <c r="L5" s="560" t="s">
        <v>2118</v>
      </c>
      <c r="M5" s="560" t="s">
        <v>2117</v>
      </c>
      <c r="N5" s="560" t="s">
        <v>2119</v>
      </c>
      <c r="O5" s="560" t="s">
        <v>2118</v>
      </c>
      <c r="P5" s="560" t="s">
        <v>2117</v>
      </c>
      <c r="Q5" s="560" t="s">
        <v>2119</v>
      </c>
      <c r="R5" s="560" t="s">
        <v>2118</v>
      </c>
      <c r="S5" s="560" t="s">
        <v>2117</v>
      </c>
      <c r="T5" s="560" t="s">
        <v>2119</v>
      </c>
      <c r="U5" s="560" t="s">
        <v>2118</v>
      </c>
      <c r="V5" s="560" t="s">
        <v>2117</v>
      </c>
      <c r="W5" s="560" t="s">
        <v>2119</v>
      </c>
      <c r="X5" s="560" t="s">
        <v>2118</v>
      </c>
      <c r="Y5" s="560" t="s">
        <v>2117</v>
      </c>
      <c r="Z5" s="560" t="s">
        <v>2119</v>
      </c>
      <c r="AA5" s="560" t="s">
        <v>2118</v>
      </c>
      <c r="AB5" s="560" t="s">
        <v>2117</v>
      </c>
      <c r="AC5" s="560" t="s">
        <v>2119</v>
      </c>
      <c r="AD5" s="560" t="s">
        <v>2118</v>
      </c>
      <c r="AE5" s="560" t="s">
        <v>2117</v>
      </c>
    </row>
    <row r="6" spans="1:31" s="93" customFormat="1" ht="16.5" customHeight="1">
      <c r="A6" s="588" t="s">
        <v>2082</v>
      </c>
      <c r="B6" s="93">
        <v>615</v>
      </c>
      <c r="C6" s="93">
        <v>6212</v>
      </c>
      <c r="D6" s="93">
        <v>816097</v>
      </c>
      <c r="E6" s="93">
        <v>23</v>
      </c>
      <c r="F6" s="93">
        <v>52</v>
      </c>
      <c r="G6" s="93">
        <v>140</v>
      </c>
      <c r="H6" s="93">
        <v>131</v>
      </c>
      <c r="I6" s="93">
        <v>345</v>
      </c>
      <c r="J6" s="93">
        <v>3582</v>
      </c>
      <c r="K6" s="93">
        <v>98</v>
      </c>
      <c r="L6" s="93">
        <v>378</v>
      </c>
      <c r="M6" s="93">
        <v>7265</v>
      </c>
      <c r="N6" s="93">
        <v>215</v>
      </c>
      <c r="O6" s="560" t="s">
        <v>2010</v>
      </c>
      <c r="P6" s="560" t="s">
        <v>2010</v>
      </c>
      <c r="Q6" s="93">
        <v>76</v>
      </c>
      <c r="R6" s="93">
        <v>1182</v>
      </c>
      <c r="S6" s="93">
        <v>53838</v>
      </c>
      <c r="T6" s="93">
        <v>62</v>
      </c>
      <c r="U6" s="93">
        <v>1672</v>
      </c>
      <c r="V6" s="93">
        <v>124723</v>
      </c>
      <c r="W6" s="93">
        <v>4</v>
      </c>
      <c r="X6" s="93">
        <v>200</v>
      </c>
      <c r="Y6" s="93">
        <v>27481</v>
      </c>
      <c r="Z6" s="93">
        <v>5</v>
      </c>
      <c r="AA6" s="93">
        <v>154</v>
      </c>
      <c r="AB6" s="93">
        <v>95688</v>
      </c>
      <c r="AC6" s="560">
        <v>1</v>
      </c>
      <c r="AD6" s="560" t="s">
        <v>2010</v>
      </c>
      <c r="AE6" s="560" t="s">
        <v>2010</v>
      </c>
    </row>
    <row r="7" spans="1:31" s="93" customFormat="1" ht="16.5" customHeight="1">
      <c r="A7" s="587" t="s">
        <v>2081</v>
      </c>
      <c r="B7" s="93">
        <v>841</v>
      </c>
      <c r="C7" s="93">
        <v>8688</v>
      </c>
      <c r="D7" s="93">
        <v>985222</v>
      </c>
      <c r="E7" s="93">
        <v>49</v>
      </c>
      <c r="F7" s="93">
        <v>171</v>
      </c>
      <c r="G7" s="560">
        <v>221</v>
      </c>
      <c r="H7" s="93">
        <v>202</v>
      </c>
      <c r="I7" s="93">
        <v>547</v>
      </c>
      <c r="J7" s="93">
        <v>5284</v>
      </c>
      <c r="K7" s="93">
        <v>118</v>
      </c>
      <c r="L7" s="93">
        <v>482</v>
      </c>
      <c r="M7" s="93">
        <v>8559</v>
      </c>
      <c r="N7" s="93">
        <v>290</v>
      </c>
      <c r="O7" s="560">
        <v>2129</v>
      </c>
      <c r="P7" s="560">
        <v>67711</v>
      </c>
      <c r="Q7" s="93">
        <v>89</v>
      </c>
      <c r="R7" s="93">
        <v>1364</v>
      </c>
      <c r="S7" s="93">
        <v>62802</v>
      </c>
      <c r="T7" s="93">
        <v>80</v>
      </c>
      <c r="U7" s="93">
        <v>2201</v>
      </c>
      <c r="V7" s="93">
        <v>171569</v>
      </c>
      <c r="W7" s="93">
        <v>4</v>
      </c>
      <c r="X7" s="93">
        <v>139</v>
      </c>
      <c r="Y7" s="93">
        <v>27557</v>
      </c>
      <c r="Z7" s="93">
        <v>6</v>
      </c>
      <c r="AA7" s="93">
        <v>315</v>
      </c>
      <c r="AB7" s="93">
        <v>130079</v>
      </c>
      <c r="AC7" s="560">
        <v>3</v>
      </c>
      <c r="AD7" s="560">
        <v>1340</v>
      </c>
      <c r="AE7" s="560">
        <v>511440</v>
      </c>
    </row>
    <row r="8" spans="1:31" s="93" customFormat="1" ht="16.5" customHeight="1">
      <c r="A8" s="587" t="s">
        <v>2080</v>
      </c>
      <c r="B8" s="93">
        <v>656</v>
      </c>
      <c r="C8" s="93">
        <v>7999</v>
      </c>
      <c r="D8" s="93">
        <v>835123</v>
      </c>
      <c r="E8" s="93">
        <v>34</v>
      </c>
      <c r="F8" s="93">
        <v>68</v>
      </c>
      <c r="G8" s="560">
        <v>168</v>
      </c>
      <c r="H8" s="93">
        <v>149</v>
      </c>
      <c r="I8" s="93">
        <v>410</v>
      </c>
      <c r="J8" s="93">
        <v>3818</v>
      </c>
      <c r="K8" s="93">
        <v>93</v>
      </c>
      <c r="L8" s="93">
        <v>471</v>
      </c>
      <c r="M8" s="93">
        <v>6778</v>
      </c>
      <c r="N8" s="93">
        <v>228</v>
      </c>
      <c r="O8" s="93">
        <v>1736</v>
      </c>
      <c r="P8" s="560" t="s">
        <v>2010</v>
      </c>
      <c r="Q8" s="93">
        <v>73</v>
      </c>
      <c r="R8" s="93">
        <v>1263</v>
      </c>
      <c r="S8" s="93">
        <v>51959</v>
      </c>
      <c r="T8" s="93">
        <v>66</v>
      </c>
      <c r="U8" s="93">
        <v>2129</v>
      </c>
      <c r="V8" s="93">
        <v>126864</v>
      </c>
      <c r="W8" s="93">
        <v>7</v>
      </c>
      <c r="X8" s="93">
        <v>222</v>
      </c>
      <c r="Y8" s="93">
        <v>47661</v>
      </c>
      <c r="Z8" s="93">
        <v>5</v>
      </c>
      <c r="AA8" s="93">
        <v>754</v>
      </c>
      <c r="AB8" s="93">
        <v>88266</v>
      </c>
      <c r="AC8" s="560">
        <v>1</v>
      </c>
      <c r="AD8" s="560">
        <v>946</v>
      </c>
      <c r="AE8" s="560" t="s">
        <v>2010</v>
      </c>
    </row>
    <row r="9" spans="1:31" s="93" customFormat="1" ht="16.5" customHeight="1">
      <c r="A9" s="587" t="s">
        <v>2079</v>
      </c>
      <c r="B9" s="93">
        <v>684</v>
      </c>
      <c r="C9" s="93">
        <v>7015</v>
      </c>
      <c r="D9" s="93">
        <v>500354</v>
      </c>
      <c r="E9" s="93">
        <v>43</v>
      </c>
      <c r="F9" s="93">
        <v>98</v>
      </c>
      <c r="G9" s="560">
        <v>225</v>
      </c>
      <c r="H9" s="93">
        <v>137</v>
      </c>
      <c r="I9" s="93">
        <v>416</v>
      </c>
      <c r="J9" s="93">
        <v>3525</v>
      </c>
      <c r="K9" s="93">
        <v>102</v>
      </c>
      <c r="L9" s="93">
        <v>924</v>
      </c>
      <c r="M9" s="560" t="s">
        <v>2010</v>
      </c>
      <c r="N9" s="93">
        <v>245</v>
      </c>
      <c r="O9" s="93">
        <v>1798</v>
      </c>
      <c r="P9" s="560">
        <v>56642</v>
      </c>
      <c r="Q9" s="93">
        <v>84</v>
      </c>
      <c r="R9" s="93">
        <v>1202</v>
      </c>
      <c r="S9" s="93">
        <v>58170</v>
      </c>
      <c r="T9" s="93">
        <v>64</v>
      </c>
      <c r="U9" s="93">
        <v>1767</v>
      </c>
      <c r="V9" s="93">
        <v>135770</v>
      </c>
      <c r="W9" s="93">
        <v>2</v>
      </c>
      <c r="X9" s="93">
        <v>94</v>
      </c>
      <c r="Y9" s="560" t="s">
        <v>2010</v>
      </c>
      <c r="Z9" s="93">
        <v>5</v>
      </c>
      <c r="AA9" s="93">
        <v>285</v>
      </c>
      <c r="AB9" s="93">
        <v>90051</v>
      </c>
      <c r="AC9" s="560">
        <v>2</v>
      </c>
      <c r="AD9" s="560">
        <v>431</v>
      </c>
      <c r="AE9" s="560" t="s">
        <v>2010</v>
      </c>
    </row>
    <row r="10" spans="1:31" s="569" customFormat="1" ht="16.5" customHeight="1" thickBot="1">
      <c r="A10" s="623" t="s">
        <v>2078</v>
      </c>
      <c r="B10" s="622">
        <v>576</v>
      </c>
      <c r="C10" s="622">
        <v>5799</v>
      </c>
      <c r="D10" s="622">
        <v>888829</v>
      </c>
      <c r="E10" s="622">
        <v>54</v>
      </c>
      <c r="F10" s="568">
        <v>117</v>
      </c>
      <c r="G10" s="621">
        <v>300</v>
      </c>
      <c r="H10" s="622">
        <v>115</v>
      </c>
      <c r="I10" s="622">
        <v>368</v>
      </c>
      <c r="J10" s="621" t="s">
        <v>2043</v>
      </c>
      <c r="K10" s="622">
        <v>84</v>
      </c>
      <c r="L10" s="622">
        <v>355</v>
      </c>
      <c r="M10" s="621" t="s">
        <v>2010</v>
      </c>
      <c r="N10" s="622">
        <v>188</v>
      </c>
      <c r="O10" s="622">
        <v>1394</v>
      </c>
      <c r="P10" s="622">
        <v>44577</v>
      </c>
      <c r="Q10" s="622">
        <v>61</v>
      </c>
      <c r="R10" s="622">
        <v>813</v>
      </c>
      <c r="S10" s="621" t="s">
        <v>2043</v>
      </c>
      <c r="T10" s="622">
        <v>61</v>
      </c>
      <c r="U10" s="622">
        <v>1378</v>
      </c>
      <c r="V10" s="622">
        <v>112960</v>
      </c>
      <c r="W10" s="622">
        <v>1</v>
      </c>
      <c r="X10" s="622">
        <v>43</v>
      </c>
      <c r="Y10" s="621" t="s">
        <v>2010</v>
      </c>
      <c r="Z10" s="622">
        <v>9</v>
      </c>
      <c r="AA10" s="622">
        <v>777</v>
      </c>
      <c r="AB10" s="622">
        <v>164024</v>
      </c>
      <c r="AC10" s="621">
        <v>3</v>
      </c>
      <c r="AD10" s="621">
        <v>554</v>
      </c>
      <c r="AE10" s="621">
        <v>508603</v>
      </c>
    </row>
    <row r="11" spans="1:10" s="93" customFormat="1" ht="16.5" customHeight="1">
      <c r="A11" s="620" t="s">
        <v>2116</v>
      </c>
      <c r="B11" s="620"/>
      <c r="C11" s="620"/>
      <c r="D11" s="620"/>
      <c r="E11" s="620"/>
      <c r="F11" s="619"/>
      <c r="G11" s="553"/>
      <c r="H11" s="553"/>
      <c r="I11" s="553"/>
      <c r="J11" s="553"/>
    </row>
    <row r="12" spans="1:10" s="93" customFormat="1" ht="16.5" customHeight="1">
      <c r="A12" s="93" t="s">
        <v>2115</v>
      </c>
      <c r="F12" s="41"/>
      <c r="G12" s="553"/>
      <c r="H12" s="553"/>
      <c r="I12" s="553"/>
      <c r="J12" s="553"/>
    </row>
  </sheetData>
  <sheetProtection/>
  <mergeCells count="11">
    <mergeCell ref="Q3:S3"/>
    <mergeCell ref="W3:Y3"/>
    <mergeCell ref="Z3:AB3"/>
    <mergeCell ref="AC3:AE3"/>
    <mergeCell ref="A3:A4"/>
    <mergeCell ref="N3:P3"/>
    <mergeCell ref="T3:V3"/>
    <mergeCell ref="B3:D3"/>
    <mergeCell ref="E3:G3"/>
    <mergeCell ref="H3:J3"/>
    <mergeCell ref="K3:M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N13"/>
  <sheetViews>
    <sheetView zoomScalePageLayoutView="0" workbookViewId="0" topLeftCell="A1">
      <selection activeCell="A2" sqref="A2"/>
    </sheetView>
  </sheetViews>
  <sheetFormatPr defaultColWidth="10.875" defaultRowHeight="18" customHeight="1"/>
  <cols>
    <col min="1" max="16384" width="10.875" style="6" customWidth="1"/>
  </cols>
  <sheetData>
    <row r="1" spans="1:40" s="3" customFormat="1" ht="18" customHeight="1">
      <c r="A1" s="1" t="s">
        <v>251</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row>
    <row r="2" spans="1:40" ht="18" customHeight="1" thickBot="1">
      <c r="A2" s="881" t="str">
        <f>HYPERLINK("#目次!A4","目次に戻る")</f>
        <v>目次に戻る</v>
      </c>
      <c r="B2" s="5"/>
      <c r="O2" s="7"/>
      <c r="P2" s="7"/>
      <c r="Q2" s="7"/>
      <c r="R2" s="7"/>
      <c r="S2" s="7"/>
      <c r="T2" s="7"/>
      <c r="U2" s="7"/>
      <c r="V2" s="7"/>
      <c r="W2" s="7"/>
      <c r="X2" s="7"/>
      <c r="Y2" s="7"/>
      <c r="Z2" s="7"/>
      <c r="AA2" s="7"/>
      <c r="AB2" s="7"/>
      <c r="AC2" s="7"/>
      <c r="AD2" s="7"/>
      <c r="AE2" s="7"/>
      <c r="AF2" s="7"/>
      <c r="AG2" s="7"/>
      <c r="AH2" s="7"/>
      <c r="AI2" s="7"/>
      <c r="AJ2" s="7"/>
      <c r="AK2" s="7"/>
      <c r="AL2" s="7"/>
      <c r="AM2" s="7"/>
      <c r="AN2" s="7"/>
    </row>
    <row r="3" spans="1:40" s="10" customFormat="1" ht="18" customHeight="1">
      <c r="A3" s="903" t="s">
        <v>0</v>
      </c>
      <c r="B3" s="905" t="s">
        <v>1</v>
      </c>
      <c r="C3" s="906"/>
      <c r="D3" s="906"/>
      <c r="E3" s="906"/>
      <c r="F3" s="906"/>
      <c r="G3" s="906"/>
      <c r="H3" s="906"/>
      <c r="I3" s="906"/>
      <c r="J3" s="900" t="s">
        <v>9</v>
      </c>
      <c r="K3" s="8"/>
      <c r="L3" s="8"/>
      <c r="M3" s="8"/>
      <c r="N3" s="8"/>
      <c r="O3" s="9"/>
      <c r="P3" s="9"/>
      <c r="Q3" s="9"/>
      <c r="R3" s="9"/>
      <c r="S3" s="9"/>
      <c r="T3" s="9"/>
      <c r="U3" s="9"/>
      <c r="V3" s="9"/>
      <c r="W3" s="9"/>
      <c r="X3" s="9"/>
      <c r="Y3" s="9"/>
      <c r="Z3" s="9"/>
      <c r="AA3" s="9"/>
      <c r="AB3" s="9"/>
      <c r="AC3" s="9"/>
      <c r="AD3" s="9"/>
      <c r="AE3" s="9"/>
      <c r="AF3" s="9"/>
      <c r="AG3" s="9"/>
      <c r="AH3" s="9"/>
      <c r="AI3" s="9"/>
      <c r="AJ3" s="9"/>
      <c r="AK3" s="9"/>
      <c r="AL3" s="9"/>
      <c r="AM3" s="9"/>
      <c r="AN3" s="9"/>
    </row>
    <row r="4" spans="1:40" s="10" customFormat="1" ht="18" customHeight="1">
      <c r="A4" s="904"/>
      <c r="B4" s="908" t="s">
        <v>2</v>
      </c>
      <c r="C4" s="907" t="s">
        <v>3</v>
      </c>
      <c r="D4" s="907"/>
      <c r="E4" s="907"/>
      <c r="F4" s="907" t="s">
        <v>4</v>
      </c>
      <c r="G4" s="907"/>
      <c r="H4" s="907"/>
      <c r="I4" s="907"/>
      <c r="J4" s="901"/>
      <c r="K4" s="8"/>
      <c r="L4" s="8"/>
      <c r="M4" s="8"/>
      <c r="N4" s="8"/>
      <c r="O4" s="9"/>
      <c r="P4" s="9"/>
      <c r="Q4" s="9"/>
      <c r="R4" s="9"/>
      <c r="S4" s="9"/>
      <c r="T4" s="9"/>
      <c r="U4" s="9"/>
      <c r="V4" s="9"/>
      <c r="W4" s="9"/>
      <c r="X4" s="9"/>
      <c r="Y4" s="9"/>
      <c r="Z4" s="9"/>
      <c r="AA4" s="9"/>
      <c r="AB4" s="9"/>
      <c r="AC4" s="9"/>
      <c r="AD4" s="9"/>
      <c r="AE4" s="9"/>
      <c r="AF4" s="9"/>
      <c r="AG4" s="9"/>
      <c r="AH4" s="9"/>
      <c r="AI4" s="9"/>
      <c r="AJ4" s="9"/>
      <c r="AK4" s="9"/>
      <c r="AL4" s="9"/>
      <c r="AM4" s="9"/>
      <c r="AN4" s="9"/>
    </row>
    <row r="5" spans="1:40" s="10" customFormat="1" ht="18" customHeight="1">
      <c r="A5" s="904"/>
      <c r="B5" s="908"/>
      <c r="C5" s="11" t="s">
        <v>2</v>
      </c>
      <c r="D5" s="12" t="s">
        <v>5</v>
      </c>
      <c r="E5" s="12" t="s">
        <v>6</v>
      </c>
      <c r="F5" s="11" t="s">
        <v>2</v>
      </c>
      <c r="G5" s="11" t="s">
        <v>10</v>
      </c>
      <c r="H5" s="11" t="s">
        <v>7</v>
      </c>
      <c r="I5" s="11" t="s">
        <v>8</v>
      </c>
      <c r="J5" s="902"/>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row>
    <row r="6" spans="1:40" ht="18" customHeight="1">
      <c r="A6" s="13" t="s">
        <v>11</v>
      </c>
      <c r="B6" s="14">
        <v>191320</v>
      </c>
      <c r="C6" s="14">
        <v>171710</v>
      </c>
      <c r="D6" s="14">
        <v>170980</v>
      </c>
      <c r="E6" s="14">
        <v>730</v>
      </c>
      <c r="F6" s="14">
        <v>19610</v>
      </c>
      <c r="G6" s="14">
        <v>2060</v>
      </c>
      <c r="H6" s="14">
        <v>17500</v>
      </c>
      <c r="I6" s="14">
        <v>50</v>
      </c>
      <c r="J6" s="14">
        <v>30</v>
      </c>
      <c r="K6" s="4"/>
      <c r="L6" s="4"/>
      <c r="M6" s="4"/>
      <c r="N6" s="4"/>
      <c r="O6" s="7"/>
      <c r="P6" s="7"/>
      <c r="Q6" s="7"/>
      <c r="R6" s="7"/>
      <c r="S6" s="7"/>
      <c r="T6" s="7"/>
      <c r="U6" s="7"/>
      <c r="V6" s="7"/>
      <c r="W6" s="7"/>
      <c r="X6" s="7"/>
      <c r="Y6" s="7"/>
      <c r="Z6" s="7"/>
      <c r="AA6" s="7"/>
      <c r="AB6" s="7"/>
      <c r="AC6" s="7"/>
      <c r="AD6" s="7"/>
      <c r="AE6" s="7"/>
      <c r="AF6" s="7"/>
      <c r="AG6" s="7"/>
      <c r="AH6" s="7"/>
      <c r="AI6" s="7"/>
      <c r="AJ6" s="7"/>
      <c r="AK6" s="7"/>
      <c r="AL6" s="7"/>
      <c r="AM6" s="7"/>
      <c r="AN6" s="7"/>
    </row>
    <row r="7" spans="1:40" ht="18" customHeight="1">
      <c r="A7" s="15" t="s">
        <v>12</v>
      </c>
      <c r="B7" s="16">
        <v>315910</v>
      </c>
      <c r="C7" s="16">
        <v>278820</v>
      </c>
      <c r="D7" s="16">
        <v>275870</v>
      </c>
      <c r="E7" s="16">
        <v>2950</v>
      </c>
      <c r="F7" s="16">
        <v>37090</v>
      </c>
      <c r="G7" s="16">
        <v>3830</v>
      </c>
      <c r="H7" s="16">
        <v>32690</v>
      </c>
      <c r="I7" s="16">
        <v>580</v>
      </c>
      <c r="J7" s="16">
        <v>370</v>
      </c>
      <c r="K7" s="17"/>
      <c r="L7" s="17"/>
      <c r="M7" s="17"/>
      <c r="N7" s="17"/>
      <c r="O7" s="7"/>
      <c r="P7" s="7"/>
      <c r="Q7" s="7"/>
      <c r="R7" s="7"/>
      <c r="S7" s="7"/>
      <c r="T7" s="7"/>
      <c r="U7" s="7"/>
      <c r="V7" s="7"/>
      <c r="W7" s="7"/>
      <c r="X7" s="7"/>
      <c r="Y7" s="7"/>
      <c r="Z7" s="7"/>
      <c r="AA7" s="7"/>
      <c r="AB7" s="7"/>
      <c r="AC7" s="7"/>
      <c r="AD7" s="7"/>
      <c r="AE7" s="7"/>
      <c r="AF7" s="7"/>
      <c r="AG7" s="7"/>
      <c r="AH7" s="7"/>
      <c r="AI7" s="7"/>
      <c r="AJ7" s="7"/>
      <c r="AK7" s="7"/>
      <c r="AL7" s="7"/>
      <c r="AM7" s="7"/>
      <c r="AN7" s="7"/>
    </row>
    <row r="8" spans="1:40" ht="18" customHeight="1">
      <c r="A8" s="15" t="s">
        <v>13</v>
      </c>
      <c r="B8" s="16">
        <v>168250</v>
      </c>
      <c r="C8" s="16">
        <v>141130</v>
      </c>
      <c r="D8" s="16">
        <v>140590</v>
      </c>
      <c r="E8" s="16">
        <v>540</v>
      </c>
      <c r="F8" s="16">
        <v>27120</v>
      </c>
      <c r="G8" s="16">
        <v>5420</v>
      </c>
      <c r="H8" s="16">
        <v>21680</v>
      </c>
      <c r="I8" s="16">
        <v>20</v>
      </c>
      <c r="J8" s="16">
        <v>70</v>
      </c>
      <c r="K8" s="17"/>
      <c r="L8" s="17"/>
      <c r="M8" s="17"/>
      <c r="N8" s="17"/>
      <c r="O8" s="7"/>
      <c r="P8" s="7"/>
      <c r="Q8" s="7"/>
      <c r="R8" s="7"/>
      <c r="S8" s="7"/>
      <c r="T8" s="7"/>
      <c r="U8" s="7"/>
      <c r="V8" s="7"/>
      <c r="W8" s="7"/>
      <c r="X8" s="7"/>
      <c r="Y8" s="7"/>
      <c r="Z8" s="7"/>
      <c r="AA8" s="7"/>
      <c r="AB8" s="7"/>
      <c r="AC8" s="7"/>
      <c r="AD8" s="7"/>
      <c r="AE8" s="7"/>
      <c r="AF8" s="7"/>
      <c r="AG8" s="7"/>
      <c r="AH8" s="7"/>
      <c r="AI8" s="7"/>
      <c r="AJ8" s="7"/>
      <c r="AK8" s="7"/>
      <c r="AL8" s="7"/>
      <c r="AM8" s="7"/>
      <c r="AN8" s="7"/>
    </row>
    <row r="9" spans="1:40" ht="18" customHeight="1">
      <c r="A9" s="15" t="s">
        <v>14</v>
      </c>
      <c r="B9" s="16">
        <v>279420</v>
      </c>
      <c r="C9" s="16">
        <v>243980</v>
      </c>
      <c r="D9" s="16">
        <v>242440</v>
      </c>
      <c r="E9" s="16">
        <v>1540</v>
      </c>
      <c r="F9" s="16">
        <v>35430</v>
      </c>
      <c r="G9" s="16">
        <v>2970</v>
      </c>
      <c r="H9" s="16">
        <v>32330</v>
      </c>
      <c r="I9" s="16">
        <v>140</v>
      </c>
      <c r="J9" s="16">
        <v>50</v>
      </c>
      <c r="K9" s="16"/>
      <c r="L9" s="16"/>
      <c r="M9" s="16"/>
      <c r="N9" s="16"/>
      <c r="O9" s="7"/>
      <c r="P9" s="7"/>
      <c r="Q9" s="7"/>
      <c r="R9" s="7"/>
      <c r="S9" s="7"/>
      <c r="T9" s="7"/>
      <c r="U9" s="7"/>
      <c r="V9" s="7"/>
      <c r="W9" s="7"/>
      <c r="X9" s="7"/>
      <c r="Y9" s="7"/>
      <c r="Z9" s="7"/>
      <c r="AA9" s="7"/>
      <c r="AB9" s="7"/>
      <c r="AC9" s="7"/>
      <c r="AD9" s="7"/>
      <c r="AE9" s="7"/>
      <c r="AF9" s="7"/>
      <c r="AG9" s="7"/>
      <c r="AH9" s="7"/>
      <c r="AI9" s="7"/>
      <c r="AJ9" s="7"/>
      <c r="AK9" s="7"/>
      <c r="AL9" s="7"/>
      <c r="AM9" s="7"/>
      <c r="AN9" s="7"/>
    </row>
    <row r="10" spans="1:40" ht="18" customHeight="1">
      <c r="A10" s="15" t="s">
        <v>15</v>
      </c>
      <c r="B10" s="16">
        <v>334410</v>
      </c>
      <c r="C10" s="16">
        <v>299890</v>
      </c>
      <c r="D10" s="16">
        <v>296780</v>
      </c>
      <c r="E10" s="16">
        <v>3120</v>
      </c>
      <c r="F10" s="16">
        <v>34520</v>
      </c>
      <c r="G10" s="16">
        <v>780</v>
      </c>
      <c r="H10" s="16">
        <v>33280</v>
      </c>
      <c r="I10" s="16">
        <v>470</v>
      </c>
      <c r="J10" s="16">
        <v>180</v>
      </c>
      <c r="K10" s="16"/>
      <c r="L10" s="16"/>
      <c r="M10" s="16"/>
      <c r="N10" s="16"/>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8" customHeight="1">
      <c r="A11" s="15" t="s">
        <v>16</v>
      </c>
      <c r="B11" s="18">
        <v>215890</v>
      </c>
      <c r="C11" s="18">
        <v>177580</v>
      </c>
      <c r="D11" s="18">
        <v>176800</v>
      </c>
      <c r="E11" s="18">
        <v>780</v>
      </c>
      <c r="F11" s="18">
        <v>38310</v>
      </c>
      <c r="G11" s="18">
        <v>10490</v>
      </c>
      <c r="H11" s="18">
        <v>27210</v>
      </c>
      <c r="I11" s="18">
        <v>610</v>
      </c>
      <c r="J11" s="18">
        <v>80</v>
      </c>
      <c r="K11" s="18"/>
      <c r="L11" s="18"/>
      <c r="M11" s="18"/>
      <c r="N11" s="18"/>
      <c r="AN11" s="7"/>
    </row>
    <row r="12" spans="1:40" ht="18" customHeight="1" thickBot="1">
      <c r="A12" s="19" t="s">
        <v>17</v>
      </c>
      <c r="B12" s="20">
        <v>147380</v>
      </c>
      <c r="C12" s="20">
        <v>116170</v>
      </c>
      <c r="D12" s="20">
        <v>115810</v>
      </c>
      <c r="E12" s="20">
        <v>360</v>
      </c>
      <c r="F12" s="20">
        <v>31200</v>
      </c>
      <c r="G12" s="20">
        <v>10860</v>
      </c>
      <c r="H12" s="20">
        <v>20250</v>
      </c>
      <c r="I12" s="20">
        <v>90</v>
      </c>
      <c r="J12" s="212" t="s">
        <v>199</v>
      </c>
      <c r="K12" s="18"/>
      <c r="L12" s="18"/>
      <c r="M12" s="18"/>
      <c r="N12" s="18"/>
      <c r="AN12" s="7"/>
    </row>
    <row r="13" spans="1:40" ht="18" customHeight="1">
      <c r="A13" s="21" t="s">
        <v>264</v>
      </c>
      <c r="B13" s="21"/>
      <c r="C13" s="21"/>
      <c r="D13" s="21"/>
      <c r="E13" s="21"/>
      <c r="F13" s="21"/>
      <c r="G13" s="21"/>
      <c r="H13" s="21"/>
      <c r="I13" s="21"/>
      <c r="J13" s="21"/>
      <c r="K13" s="21"/>
      <c r="L13" s="21"/>
      <c r="M13" s="21"/>
      <c r="N13" s="21"/>
      <c r="AN13" s="7"/>
    </row>
  </sheetData>
  <sheetProtection/>
  <mergeCells count="6">
    <mergeCell ref="J3:J5"/>
    <mergeCell ref="A3:A5"/>
    <mergeCell ref="B3:I3"/>
    <mergeCell ref="C4:E4"/>
    <mergeCell ref="B4:B5"/>
    <mergeCell ref="F4:I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1:AE11"/>
  <sheetViews>
    <sheetView zoomScalePageLayoutView="0" workbookViewId="0" topLeftCell="A1">
      <selection activeCell="A2" sqref="A2"/>
    </sheetView>
  </sheetViews>
  <sheetFormatPr defaultColWidth="9.00390625" defaultRowHeight="16.5" customHeight="1"/>
  <cols>
    <col min="1" max="3" width="9.125" style="41" bestFit="1" customWidth="1"/>
    <col min="4" max="4" width="9.25390625" style="41" bestFit="1" customWidth="1"/>
    <col min="5" max="30" width="9.125" style="41" bestFit="1" customWidth="1"/>
    <col min="31" max="31" width="9.25390625" style="41" bestFit="1" customWidth="1"/>
    <col min="32" max="16384" width="9.00390625" style="41" customWidth="1"/>
  </cols>
  <sheetData>
    <row r="1" ht="16.5" customHeight="1">
      <c r="A1" s="85" t="s">
        <v>2142</v>
      </c>
    </row>
    <row r="2" ht="16.5" customHeight="1" thickBot="1">
      <c r="A2" s="881" t="str">
        <f>HYPERLINK("#目次!A39","目次に戻る")</f>
        <v>目次に戻る</v>
      </c>
    </row>
    <row r="3" spans="1:31" s="31" customFormat="1" ht="16.5" customHeight="1">
      <c r="A3" s="1132" t="s">
        <v>2112</v>
      </c>
      <c r="B3" s="1118" t="s">
        <v>2065</v>
      </c>
      <c r="C3" s="1137"/>
      <c r="D3" s="953"/>
      <c r="E3" s="1118" t="s">
        <v>2141</v>
      </c>
      <c r="F3" s="1137"/>
      <c r="G3" s="953"/>
      <c r="H3" s="1118" t="s">
        <v>2140</v>
      </c>
      <c r="I3" s="1137"/>
      <c r="J3" s="953"/>
      <c r="K3" s="1118" t="s">
        <v>2139</v>
      </c>
      <c r="L3" s="1137"/>
      <c r="M3" s="953"/>
      <c r="N3" s="1118" t="s">
        <v>2138</v>
      </c>
      <c r="O3" s="1137"/>
      <c r="P3" s="953"/>
      <c r="Q3" s="1118" t="s">
        <v>2137</v>
      </c>
      <c r="R3" s="1137"/>
      <c r="S3" s="953"/>
      <c r="T3" s="1118" t="s">
        <v>2136</v>
      </c>
      <c r="U3" s="1137"/>
      <c r="V3" s="953"/>
      <c r="W3" s="1118" t="s">
        <v>2135</v>
      </c>
      <c r="X3" s="1137"/>
      <c r="Y3" s="953"/>
      <c r="Z3" s="1118" t="s">
        <v>2134</v>
      </c>
      <c r="AA3" s="1137"/>
      <c r="AB3" s="953"/>
      <c r="AC3" s="1118" t="s">
        <v>2133</v>
      </c>
      <c r="AD3" s="1137"/>
      <c r="AE3" s="1137"/>
    </row>
    <row r="4" spans="1:31" s="31" customFormat="1" ht="16.5" customHeight="1">
      <c r="A4" s="1133"/>
      <c r="B4" s="627" t="s">
        <v>2102</v>
      </c>
      <c r="C4" s="627" t="s">
        <v>2092</v>
      </c>
      <c r="D4" s="627" t="s">
        <v>2122</v>
      </c>
      <c r="E4" s="627" t="s">
        <v>2102</v>
      </c>
      <c r="F4" s="627" t="s">
        <v>2092</v>
      </c>
      <c r="G4" s="627" t="s">
        <v>2122</v>
      </c>
      <c r="H4" s="627" t="s">
        <v>2102</v>
      </c>
      <c r="I4" s="627" t="s">
        <v>2092</v>
      </c>
      <c r="J4" s="627" t="s">
        <v>2122</v>
      </c>
      <c r="K4" s="627" t="s">
        <v>2102</v>
      </c>
      <c r="L4" s="627" t="s">
        <v>2092</v>
      </c>
      <c r="M4" s="627" t="s">
        <v>2122</v>
      </c>
      <c r="N4" s="627" t="s">
        <v>2102</v>
      </c>
      <c r="O4" s="627" t="s">
        <v>2092</v>
      </c>
      <c r="P4" s="628" t="s">
        <v>2120</v>
      </c>
      <c r="Q4" s="627" t="s">
        <v>2121</v>
      </c>
      <c r="R4" s="627" t="s">
        <v>1701</v>
      </c>
      <c r="S4" s="627" t="s">
        <v>2120</v>
      </c>
      <c r="T4" s="627" t="s">
        <v>2121</v>
      </c>
      <c r="U4" s="627" t="s">
        <v>1701</v>
      </c>
      <c r="V4" s="627" t="s">
        <v>2120</v>
      </c>
      <c r="W4" s="627" t="s">
        <v>2121</v>
      </c>
      <c r="X4" s="627" t="s">
        <v>1701</v>
      </c>
      <c r="Y4" s="627" t="s">
        <v>2120</v>
      </c>
      <c r="Z4" s="627" t="s">
        <v>2121</v>
      </c>
      <c r="AA4" s="627" t="s">
        <v>1701</v>
      </c>
      <c r="AB4" s="627" t="s">
        <v>2120</v>
      </c>
      <c r="AC4" s="627" t="s">
        <v>2121</v>
      </c>
      <c r="AD4" s="627" t="s">
        <v>1701</v>
      </c>
      <c r="AE4" s="626" t="s">
        <v>2120</v>
      </c>
    </row>
    <row r="5" spans="1:31" s="552" customFormat="1" ht="16.5" customHeight="1">
      <c r="A5" s="630"/>
      <c r="B5" s="624" t="s">
        <v>2085</v>
      </c>
      <c r="C5" s="624" t="s">
        <v>2084</v>
      </c>
      <c r="D5" s="624" t="s">
        <v>2083</v>
      </c>
      <c r="E5" s="624" t="s">
        <v>2085</v>
      </c>
      <c r="F5" s="624" t="s">
        <v>2084</v>
      </c>
      <c r="G5" s="624" t="s">
        <v>2083</v>
      </c>
      <c r="H5" s="624" t="s">
        <v>2085</v>
      </c>
      <c r="I5" s="624" t="s">
        <v>2084</v>
      </c>
      <c r="J5" s="624" t="s">
        <v>2083</v>
      </c>
      <c r="K5" s="624" t="s">
        <v>2085</v>
      </c>
      <c r="L5" s="624" t="s">
        <v>2084</v>
      </c>
      <c r="M5" s="624" t="s">
        <v>2083</v>
      </c>
      <c r="N5" s="624" t="s">
        <v>2085</v>
      </c>
      <c r="O5" s="624" t="s">
        <v>2084</v>
      </c>
      <c r="P5" s="624" t="s">
        <v>2117</v>
      </c>
      <c r="Q5" s="624" t="s">
        <v>2119</v>
      </c>
      <c r="R5" s="624" t="s">
        <v>2118</v>
      </c>
      <c r="S5" s="624" t="s">
        <v>2117</v>
      </c>
      <c r="T5" s="624" t="s">
        <v>2119</v>
      </c>
      <c r="U5" s="624" t="s">
        <v>2118</v>
      </c>
      <c r="V5" s="624" t="s">
        <v>2117</v>
      </c>
      <c r="W5" s="624" t="s">
        <v>2119</v>
      </c>
      <c r="X5" s="624" t="s">
        <v>2118</v>
      </c>
      <c r="Y5" s="624" t="s">
        <v>2117</v>
      </c>
      <c r="Z5" s="624" t="s">
        <v>2119</v>
      </c>
      <c r="AA5" s="624" t="s">
        <v>2118</v>
      </c>
      <c r="AB5" s="624" t="s">
        <v>2117</v>
      </c>
      <c r="AC5" s="624" t="s">
        <v>2119</v>
      </c>
      <c r="AD5" s="624" t="s">
        <v>2118</v>
      </c>
      <c r="AE5" s="624" t="s">
        <v>2117</v>
      </c>
    </row>
    <row r="6" spans="1:31" s="93" customFormat="1" ht="16.5" customHeight="1">
      <c r="A6" s="588" t="s">
        <v>2082</v>
      </c>
      <c r="B6" s="93">
        <v>3179</v>
      </c>
      <c r="C6" s="93">
        <v>15415</v>
      </c>
      <c r="D6" s="93">
        <v>323462</v>
      </c>
      <c r="E6" s="93">
        <v>71</v>
      </c>
      <c r="F6" s="93">
        <v>135</v>
      </c>
      <c r="G6" s="93">
        <v>25</v>
      </c>
      <c r="H6" s="93">
        <v>331</v>
      </c>
      <c r="I6" s="93">
        <v>526</v>
      </c>
      <c r="J6" s="93">
        <v>941</v>
      </c>
      <c r="K6" s="93">
        <v>394</v>
      </c>
      <c r="L6" s="93">
        <v>809</v>
      </c>
      <c r="M6" s="93">
        <v>2826</v>
      </c>
      <c r="N6" s="93">
        <v>1468</v>
      </c>
      <c r="O6" s="93">
        <v>3936</v>
      </c>
      <c r="P6" s="93">
        <v>35373</v>
      </c>
      <c r="Q6" s="93">
        <v>416</v>
      </c>
      <c r="R6" s="93">
        <v>1956</v>
      </c>
      <c r="S6" s="93">
        <v>28533</v>
      </c>
      <c r="T6" s="93">
        <v>423</v>
      </c>
      <c r="U6" s="93">
        <v>4276</v>
      </c>
      <c r="V6" s="93">
        <v>79493</v>
      </c>
      <c r="W6" s="93">
        <v>42</v>
      </c>
      <c r="X6" s="93">
        <v>1035</v>
      </c>
      <c r="Y6" s="93">
        <v>29156</v>
      </c>
      <c r="Z6" s="93">
        <v>31</v>
      </c>
      <c r="AA6" s="560">
        <v>1744</v>
      </c>
      <c r="AB6" s="560">
        <v>57026</v>
      </c>
      <c r="AC6" s="93">
        <v>3</v>
      </c>
      <c r="AD6" s="560">
        <v>998</v>
      </c>
      <c r="AE6" s="560">
        <v>90089</v>
      </c>
    </row>
    <row r="7" spans="1:31" s="93" customFormat="1" ht="16.5" customHeight="1">
      <c r="A7" s="587" t="s">
        <v>2081</v>
      </c>
      <c r="B7" s="93">
        <v>3246</v>
      </c>
      <c r="C7" s="93">
        <v>17132</v>
      </c>
      <c r="D7" s="93">
        <v>318028</v>
      </c>
      <c r="E7" s="93">
        <v>107</v>
      </c>
      <c r="F7" s="93">
        <v>334</v>
      </c>
      <c r="G7" s="93">
        <v>37</v>
      </c>
      <c r="H7" s="93">
        <v>349</v>
      </c>
      <c r="I7" s="93">
        <v>583</v>
      </c>
      <c r="J7" s="93">
        <v>1001</v>
      </c>
      <c r="K7" s="93">
        <v>395</v>
      </c>
      <c r="L7" s="93">
        <v>702</v>
      </c>
      <c r="M7" s="93">
        <v>2862</v>
      </c>
      <c r="N7" s="93">
        <v>1474</v>
      </c>
      <c r="O7" s="93">
        <v>4182</v>
      </c>
      <c r="P7" s="93">
        <v>34273</v>
      </c>
      <c r="Q7" s="93">
        <v>409</v>
      </c>
      <c r="R7" s="93">
        <v>2148</v>
      </c>
      <c r="S7" s="93">
        <v>27547</v>
      </c>
      <c r="T7" s="93">
        <v>440</v>
      </c>
      <c r="U7" s="93">
        <v>5325</v>
      </c>
      <c r="V7" s="93">
        <v>87419</v>
      </c>
      <c r="W7" s="93">
        <v>33</v>
      </c>
      <c r="X7" s="93">
        <v>757</v>
      </c>
      <c r="Y7" s="93">
        <v>22842</v>
      </c>
      <c r="Z7" s="93">
        <v>36</v>
      </c>
      <c r="AA7" s="93">
        <v>2096</v>
      </c>
      <c r="AB7" s="93">
        <v>61080</v>
      </c>
      <c r="AC7" s="93">
        <v>3</v>
      </c>
      <c r="AD7" s="93">
        <v>1005</v>
      </c>
      <c r="AE7" s="93">
        <v>80966</v>
      </c>
    </row>
    <row r="8" spans="1:31" s="93" customFormat="1" ht="16.5" customHeight="1">
      <c r="A8" s="587" t="s">
        <v>2080</v>
      </c>
      <c r="B8" s="93">
        <v>2897</v>
      </c>
      <c r="C8" s="93">
        <v>15919</v>
      </c>
      <c r="D8" s="93">
        <v>278427</v>
      </c>
      <c r="E8" s="93">
        <v>93</v>
      </c>
      <c r="F8" s="93">
        <v>141</v>
      </c>
      <c r="G8" s="93">
        <v>36</v>
      </c>
      <c r="H8" s="93">
        <v>375</v>
      </c>
      <c r="I8" s="93">
        <v>618</v>
      </c>
      <c r="J8" s="93">
        <v>1096</v>
      </c>
      <c r="K8" s="93">
        <v>391</v>
      </c>
      <c r="L8" s="93">
        <v>780</v>
      </c>
      <c r="M8" s="93">
        <v>2832</v>
      </c>
      <c r="N8" s="93">
        <v>1241</v>
      </c>
      <c r="O8" s="93">
        <v>3739</v>
      </c>
      <c r="P8" s="93">
        <v>29031</v>
      </c>
      <c r="Q8" s="93">
        <v>328</v>
      </c>
      <c r="R8" s="93">
        <v>2006</v>
      </c>
      <c r="S8" s="93">
        <v>22373</v>
      </c>
      <c r="T8" s="93">
        <v>404</v>
      </c>
      <c r="U8" s="93">
        <v>4924</v>
      </c>
      <c r="V8" s="93">
        <v>80848</v>
      </c>
      <c r="W8" s="93">
        <v>36</v>
      </c>
      <c r="X8" s="93">
        <v>1010</v>
      </c>
      <c r="Y8" s="93">
        <v>24655</v>
      </c>
      <c r="Z8" s="93">
        <v>26</v>
      </c>
      <c r="AA8" s="93">
        <v>1676</v>
      </c>
      <c r="AB8" s="93">
        <v>50781</v>
      </c>
      <c r="AC8" s="93">
        <v>3</v>
      </c>
      <c r="AD8" s="93">
        <v>1025</v>
      </c>
      <c r="AE8" s="93">
        <v>66775</v>
      </c>
    </row>
    <row r="9" spans="1:31" s="93" customFormat="1" ht="16.5" customHeight="1">
      <c r="A9" s="587" t="s">
        <v>2079</v>
      </c>
      <c r="B9" s="93">
        <v>2711</v>
      </c>
      <c r="C9" s="93">
        <v>15803</v>
      </c>
      <c r="D9" s="93">
        <v>297054</v>
      </c>
      <c r="E9" s="93">
        <v>75</v>
      </c>
      <c r="F9" s="93">
        <v>246</v>
      </c>
      <c r="G9" s="93">
        <v>31</v>
      </c>
      <c r="H9" s="93">
        <v>327</v>
      </c>
      <c r="I9" s="93">
        <v>549</v>
      </c>
      <c r="J9" s="93">
        <v>949</v>
      </c>
      <c r="K9" s="93">
        <v>401</v>
      </c>
      <c r="L9" s="93">
        <v>755</v>
      </c>
      <c r="M9" s="93">
        <v>2930</v>
      </c>
      <c r="N9" s="93">
        <v>1168</v>
      </c>
      <c r="O9" s="93">
        <v>3565</v>
      </c>
      <c r="P9" s="93">
        <v>26429</v>
      </c>
      <c r="Q9" s="93">
        <v>278</v>
      </c>
      <c r="R9" s="93">
        <v>1620</v>
      </c>
      <c r="S9" s="93">
        <v>19341</v>
      </c>
      <c r="T9" s="93">
        <v>385</v>
      </c>
      <c r="U9" s="93">
        <v>4626</v>
      </c>
      <c r="V9" s="93">
        <v>77781</v>
      </c>
      <c r="W9" s="93">
        <v>39</v>
      </c>
      <c r="X9" s="93">
        <v>1103</v>
      </c>
      <c r="Y9" s="93">
        <v>27797</v>
      </c>
      <c r="Z9" s="93">
        <v>34</v>
      </c>
      <c r="AA9" s="93">
        <v>2315</v>
      </c>
      <c r="AB9" s="93">
        <v>64118</v>
      </c>
      <c r="AC9" s="93">
        <v>4</v>
      </c>
      <c r="AD9" s="93">
        <v>1024</v>
      </c>
      <c r="AE9" s="93">
        <v>77676</v>
      </c>
    </row>
    <row r="10" spans="1:31" s="93" customFormat="1" ht="16.5" customHeight="1" thickBot="1">
      <c r="A10" s="623" t="s">
        <v>2078</v>
      </c>
      <c r="B10" s="622">
        <v>2289</v>
      </c>
      <c r="C10" s="622">
        <v>13777</v>
      </c>
      <c r="D10" s="622">
        <v>297307</v>
      </c>
      <c r="E10" s="622">
        <v>58</v>
      </c>
      <c r="F10" s="622">
        <v>92</v>
      </c>
      <c r="G10" s="622">
        <v>26</v>
      </c>
      <c r="H10" s="622">
        <v>288</v>
      </c>
      <c r="I10" s="622">
        <v>501</v>
      </c>
      <c r="J10" s="622">
        <v>841</v>
      </c>
      <c r="K10" s="622">
        <v>354</v>
      </c>
      <c r="L10" s="622">
        <v>696</v>
      </c>
      <c r="M10" s="622">
        <v>2608</v>
      </c>
      <c r="N10" s="622">
        <v>908</v>
      </c>
      <c r="O10" s="622">
        <v>2823</v>
      </c>
      <c r="P10" s="622">
        <v>20823</v>
      </c>
      <c r="Q10" s="622">
        <v>264</v>
      </c>
      <c r="R10" s="622">
        <v>1761</v>
      </c>
      <c r="S10" s="622">
        <v>18673</v>
      </c>
      <c r="T10" s="622">
        <v>344</v>
      </c>
      <c r="U10" s="622">
        <v>4109</v>
      </c>
      <c r="V10" s="622">
        <v>71139</v>
      </c>
      <c r="W10" s="622">
        <v>38</v>
      </c>
      <c r="X10" s="622">
        <v>1010</v>
      </c>
      <c r="Y10" s="622">
        <v>27108</v>
      </c>
      <c r="Z10" s="622">
        <v>29</v>
      </c>
      <c r="AA10" s="622">
        <v>1712</v>
      </c>
      <c r="AB10" s="622">
        <v>51800</v>
      </c>
      <c r="AC10" s="622">
        <v>6</v>
      </c>
      <c r="AD10" s="622">
        <v>1073</v>
      </c>
      <c r="AE10" s="622">
        <v>104288</v>
      </c>
    </row>
    <row r="11" spans="1:19" s="93" customFormat="1" ht="16.5" customHeight="1">
      <c r="A11" s="620" t="s">
        <v>2115</v>
      </c>
      <c r="B11" s="620"/>
      <c r="C11" s="620"/>
      <c r="D11" s="620"/>
      <c r="E11" s="620"/>
      <c r="F11" s="620"/>
      <c r="G11" s="620"/>
      <c r="H11" s="629"/>
      <c r="I11" s="629"/>
      <c r="P11" s="553"/>
      <c r="Q11" s="553"/>
      <c r="R11" s="553"/>
      <c r="S11" s="553"/>
    </row>
  </sheetData>
  <sheetProtection/>
  <mergeCells count="11">
    <mergeCell ref="A3:A4"/>
    <mergeCell ref="W3:Y3"/>
    <mergeCell ref="B3:D3"/>
    <mergeCell ref="E3:G3"/>
    <mergeCell ref="H3:J3"/>
    <mergeCell ref="Z3:AB3"/>
    <mergeCell ref="AC3:AE3"/>
    <mergeCell ref="K3:M3"/>
    <mergeCell ref="N3:P3"/>
    <mergeCell ref="Q3:S3"/>
    <mergeCell ref="T3:V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tabColor rgb="FFFFFF00"/>
  </sheetPr>
  <dimension ref="A1:AE13"/>
  <sheetViews>
    <sheetView zoomScalePageLayoutView="0" workbookViewId="0" topLeftCell="A1">
      <selection activeCell="A2" sqref="A2"/>
    </sheetView>
  </sheetViews>
  <sheetFormatPr defaultColWidth="9.75390625" defaultRowHeight="16.5" customHeight="1"/>
  <cols>
    <col min="1" max="1" width="9.75390625" style="70" customWidth="1"/>
    <col min="2" max="16384" width="9.75390625" style="41" customWidth="1"/>
  </cols>
  <sheetData>
    <row r="1" ht="16.5" customHeight="1">
      <c r="A1" s="85" t="s">
        <v>2153</v>
      </c>
    </row>
    <row r="2" ht="16.5" customHeight="1" thickBot="1">
      <c r="A2" s="881" t="str">
        <f>HYPERLINK("#目次!A40","目次に戻る")</f>
        <v>目次に戻る</v>
      </c>
    </row>
    <row r="3" spans="1:31" ht="16.5" customHeight="1">
      <c r="A3" s="1121" t="s">
        <v>2112</v>
      </c>
      <c r="B3" s="1118" t="s">
        <v>2065</v>
      </c>
      <c r="C3" s="1137"/>
      <c r="D3" s="953"/>
      <c r="E3" s="1118" t="s">
        <v>2152</v>
      </c>
      <c r="F3" s="1137"/>
      <c r="G3" s="953"/>
      <c r="H3" s="1118" t="s">
        <v>2151</v>
      </c>
      <c r="I3" s="1137"/>
      <c r="J3" s="953"/>
      <c r="K3" s="1118" t="s">
        <v>2150</v>
      </c>
      <c r="L3" s="1137"/>
      <c r="M3" s="953"/>
      <c r="N3" s="1118" t="s">
        <v>2149</v>
      </c>
      <c r="O3" s="1137"/>
      <c r="P3" s="953"/>
      <c r="Q3" s="1118" t="s">
        <v>2148</v>
      </c>
      <c r="R3" s="1137"/>
      <c r="S3" s="953"/>
      <c r="T3" s="1118" t="s">
        <v>2147</v>
      </c>
      <c r="U3" s="1137"/>
      <c r="V3" s="953"/>
      <c r="W3" s="1118" t="s">
        <v>2146</v>
      </c>
      <c r="X3" s="1137"/>
      <c r="Y3" s="953"/>
      <c r="Z3" s="1118" t="s">
        <v>2145</v>
      </c>
      <c r="AA3" s="1137"/>
      <c r="AB3" s="953"/>
      <c r="AC3" s="1118" t="s">
        <v>2144</v>
      </c>
      <c r="AD3" s="1137"/>
      <c r="AE3" s="1137"/>
    </row>
    <row r="4" spans="1:31" ht="16.5" customHeight="1">
      <c r="A4" s="1123"/>
      <c r="B4" s="627" t="s">
        <v>2102</v>
      </c>
      <c r="C4" s="627" t="s">
        <v>2092</v>
      </c>
      <c r="D4" s="627" t="s">
        <v>2122</v>
      </c>
      <c r="E4" s="627" t="s">
        <v>2102</v>
      </c>
      <c r="F4" s="627" t="s">
        <v>2092</v>
      </c>
      <c r="G4" s="627" t="s">
        <v>2122</v>
      </c>
      <c r="H4" s="627" t="s">
        <v>2102</v>
      </c>
      <c r="I4" s="627" t="s">
        <v>2103</v>
      </c>
      <c r="J4" s="627" t="s">
        <v>2122</v>
      </c>
      <c r="K4" s="627" t="s">
        <v>2102</v>
      </c>
      <c r="L4" s="627" t="s">
        <v>2092</v>
      </c>
      <c r="M4" s="627" t="s">
        <v>2122</v>
      </c>
      <c r="N4" s="627" t="s">
        <v>2102</v>
      </c>
      <c r="O4" s="627" t="s">
        <v>2092</v>
      </c>
      <c r="P4" s="628" t="s">
        <v>2120</v>
      </c>
      <c r="Q4" s="627" t="s">
        <v>2121</v>
      </c>
      <c r="R4" s="627" t="s">
        <v>1701</v>
      </c>
      <c r="S4" s="627" t="s">
        <v>2120</v>
      </c>
      <c r="T4" s="627" t="s">
        <v>2121</v>
      </c>
      <c r="U4" s="627" t="s">
        <v>1701</v>
      </c>
      <c r="V4" s="627" t="s">
        <v>2120</v>
      </c>
      <c r="W4" s="627" t="s">
        <v>2121</v>
      </c>
      <c r="X4" s="627" t="s">
        <v>1701</v>
      </c>
      <c r="Y4" s="627" t="s">
        <v>2120</v>
      </c>
      <c r="Z4" s="627" t="s">
        <v>2121</v>
      </c>
      <c r="AA4" s="627" t="s">
        <v>1701</v>
      </c>
      <c r="AB4" s="627" t="s">
        <v>2120</v>
      </c>
      <c r="AC4" s="627" t="s">
        <v>2121</v>
      </c>
      <c r="AD4" s="627" t="s">
        <v>1701</v>
      </c>
      <c r="AE4" s="626" t="s">
        <v>2120</v>
      </c>
    </row>
    <row r="5" spans="1:31" s="93" customFormat="1" ht="16.5" customHeight="1">
      <c r="A5" s="634"/>
      <c r="B5" s="560" t="s">
        <v>2085</v>
      </c>
      <c r="C5" s="560" t="s">
        <v>2084</v>
      </c>
      <c r="D5" s="560" t="s">
        <v>2083</v>
      </c>
      <c r="E5" s="560" t="s">
        <v>2085</v>
      </c>
      <c r="F5" s="560" t="s">
        <v>2084</v>
      </c>
      <c r="G5" s="560" t="s">
        <v>2083</v>
      </c>
      <c r="H5" s="560" t="s">
        <v>2085</v>
      </c>
      <c r="I5" s="560" t="s">
        <v>2084</v>
      </c>
      <c r="J5" s="560" t="s">
        <v>2083</v>
      </c>
      <c r="K5" s="560" t="s">
        <v>2085</v>
      </c>
      <c r="L5" s="560" t="s">
        <v>2084</v>
      </c>
      <c r="M5" s="560" t="s">
        <v>2083</v>
      </c>
      <c r="N5" s="560" t="s">
        <v>2085</v>
      </c>
      <c r="O5" s="560" t="s">
        <v>2084</v>
      </c>
      <c r="P5" s="624" t="s">
        <v>2117</v>
      </c>
      <c r="Q5" s="624" t="s">
        <v>2119</v>
      </c>
      <c r="R5" s="624" t="s">
        <v>2118</v>
      </c>
      <c r="S5" s="624" t="s">
        <v>2117</v>
      </c>
      <c r="T5" s="624" t="s">
        <v>2119</v>
      </c>
      <c r="U5" s="624" t="s">
        <v>2118</v>
      </c>
      <c r="V5" s="624" t="s">
        <v>2117</v>
      </c>
      <c r="W5" s="624" t="s">
        <v>2119</v>
      </c>
      <c r="X5" s="624" t="s">
        <v>2118</v>
      </c>
      <c r="Y5" s="624" t="s">
        <v>2117</v>
      </c>
      <c r="Z5" s="624" t="s">
        <v>2119</v>
      </c>
      <c r="AA5" s="624" t="s">
        <v>2118</v>
      </c>
      <c r="AB5" s="624" t="s">
        <v>2117</v>
      </c>
      <c r="AC5" s="624" t="s">
        <v>2119</v>
      </c>
      <c r="AD5" s="624" t="s">
        <v>2118</v>
      </c>
      <c r="AE5" s="624" t="s">
        <v>2117</v>
      </c>
    </row>
    <row r="6" spans="1:31" s="93" customFormat="1" ht="16.5" customHeight="1">
      <c r="A6" s="633" t="s">
        <v>2082</v>
      </c>
      <c r="B6" s="93">
        <v>3011</v>
      </c>
      <c r="C6" s="93">
        <v>13914</v>
      </c>
      <c r="D6" s="93">
        <v>295769</v>
      </c>
      <c r="E6" s="93">
        <v>181</v>
      </c>
      <c r="F6" s="93">
        <v>398</v>
      </c>
      <c r="G6" s="93">
        <v>2508</v>
      </c>
      <c r="H6" s="93">
        <v>663</v>
      </c>
      <c r="I6" s="93">
        <v>1536</v>
      </c>
      <c r="J6" s="93">
        <v>12915</v>
      </c>
      <c r="K6" s="93">
        <v>652</v>
      </c>
      <c r="L6" s="93">
        <v>1635</v>
      </c>
      <c r="M6" s="93">
        <v>16274</v>
      </c>
      <c r="N6" s="93">
        <v>768</v>
      </c>
      <c r="O6" s="93">
        <v>2560</v>
      </c>
      <c r="P6" s="93">
        <v>35583</v>
      </c>
      <c r="Q6" s="93">
        <v>456</v>
      </c>
      <c r="R6" s="93">
        <v>2552</v>
      </c>
      <c r="S6" s="93">
        <v>42944</v>
      </c>
      <c r="T6" s="93">
        <v>237</v>
      </c>
      <c r="U6" s="93">
        <v>2755</v>
      </c>
      <c r="V6" s="93">
        <v>59732</v>
      </c>
      <c r="W6" s="93">
        <v>16</v>
      </c>
      <c r="X6" s="93">
        <v>556</v>
      </c>
      <c r="Y6" s="93">
        <v>13070</v>
      </c>
      <c r="Z6" s="93">
        <v>10</v>
      </c>
      <c r="AA6" s="93">
        <v>1012</v>
      </c>
      <c r="AB6" s="93">
        <v>30730</v>
      </c>
      <c r="AC6" s="93">
        <v>28</v>
      </c>
      <c r="AD6" s="93">
        <v>910</v>
      </c>
      <c r="AE6" s="93">
        <v>82012</v>
      </c>
    </row>
    <row r="7" spans="1:31" s="93" customFormat="1" ht="16.5" customHeight="1">
      <c r="A7" s="632" t="s">
        <v>2081</v>
      </c>
      <c r="B7" s="620">
        <v>3120</v>
      </c>
      <c r="C7" s="620">
        <v>15580</v>
      </c>
      <c r="D7" s="620">
        <v>286952</v>
      </c>
      <c r="E7" s="620">
        <v>209</v>
      </c>
      <c r="F7" s="620">
        <v>428</v>
      </c>
      <c r="G7" s="620">
        <v>3499</v>
      </c>
      <c r="H7" s="620">
        <v>698</v>
      </c>
      <c r="I7" s="620">
        <v>1605</v>
      </c>
      <c r="J7" s="620">
        <v>13031</v>
      </c>
      <c r="K7" s="620">
        <v>591</v>
      </c>
      <c r="L7" s="620">
        <v>1607</v>
      </c>
      <c r="M7" s="620">
        <v>14208</v>
      </c>
      <c r="N7" s="620">
        <v>756</v>
      </c>
      <c r="O7" s="620">
        <v>2726</v>
      </c>
      <c r="P7" s="620">
        <v>31331</v>
      </c>
      <c r="Q7" s="620">
        <v>493</v>
      </c>
      <c r="R7" s="620">
        <v>3070</v>
      </c>
      <c r="S7" s="620">
        <v>48459</v>
      </c>
      <c r="T7" s="620">
        <v>239</v>
      </c>
      <c r="U7" s="620">
        <v>3308</v>
      </c>
      <c r="V7" s="620">
        <v>63825</v>
      </c>
      <c r="W7" s="620">
        <v>12</v>
      </c>
      <c r="X7" s="620">
        <v>561</v>
      </c>
      <c r="Y7" s="620">
        <v>13743</v>
      </c>
      <c r="Z7" s="620">
        <v>10</v>
      </c>
      <c r="AA7" s="620">
        <v>927</v>
      </c>
      <c r="AB7" s="620">
        <v>27860</v>
      </c>
      <c r="AC7" s="620">
        <v>112</v>
      </c>
      <c r="AD7" s="620">
        <v>1348</v>
      </c>
      <c r="AE7" s="620">
        <v>70996</v>
      </c>
    </row>
    <row r="8" spans="1:31" s="93" customFormat="1" ht="16.5" customHeight="1">
      <c r="A8" s="632" t="s">
        <v>2080</v>
      </c>
      <c r="B8" s="620">
        <v>2742</v>
      </c>
      <c r="C8" s="620">
        <v>14548</v>
      </c>
      <c r="D8" s="620">
        <v>253297</v>
      </c>
      <c r="E8" s="620">
        <v>158</v>
      </c>
      <c r="F8" s="620">
        <v>496</v>
      </c>
      <c r="G8" s="620">
        <v>3271</v>
      </c>
      <c r="H8" s="620">
        <v>619</v>
      </c>
      <c r="I8" s="620">
        <v>1487</v>
      </c>
      <c r="J8" s="620">
        <v>11222</v>
      </c>
      <c r="K8" s="620">
        <v>553</v>
      </c>
      <c r="L8" s="620">
        <v>1580</v>
      </c>
      <c r="M8" s="620">
        <v>12307</v>
      </c>
      <c r="N8" s="620">
        <v>656</v>
      </c>
      <c r="O8" s="620">
        <v>2400</v>
      </c>
      <c r="P8" s="620">
        <v>30246</v>
      </c>
      <c r="Q8" s="620">
        <v>479</v>
      </c>
      <c r="R8" s="620">
        <v>3003</v>
      </c>
      <c r="S8" s="620">
        <v>44109</v>
      </c>
      <c r="T8" s="620">
        <v>228</v>
      </c>
      <c r="U8" s="620">
        <v>3028</v>
      </c>
      <c r="V8" s="620">
        <v>53091</v>
      </c>
      <c r="W8" s="620">
        <v>10</v>
      </c>
      <c r="X8" s="620">
        <v>552</v>
      </c>
      <c r="Y8" s="620">
        <v>13075</v>
      </c>
      <c r="Z8" s="620">
        <v>11</v>
      </c>
      <c r="AA8" s="620">
        <v>1058</v>
      </c>
      <c r="AB8" s="620">
        <v>30366</v>
      </c>
      <c r="AC8" s="620">
        <v>28</v>
      </c>
      <c r="AD8" s="620">
        <v>944</v>
      </c>
      <c r="AE8" s="620">
        <v>55611</v>
      </c>
    </row>
    <row r="9" spans="1:31" s="93" customFormat="1" ht="16.5" customHeight="1">
      <c r="A9" s="632" t="s">
        <v>2079</v>
      </c>
      <c r="B9" s="620">
        <v>2711</v>
      </c>
      <c r="C9" s="620">
        <v>15803</v>
      </c>
      <c r="D9" s="620">
        <v>297054</v>
      </c>
      <c r="E9" s="620">
        <v>156</v>
      </c>
      <c r="F9" s="620">
        <v>312</v>
      </c>
      <c r="G9" s="620">
        <v>2859</v>
      </c>
      <c r="H9" s="620">
        <v>529</v>
      </c>
      <c r="I9" s="620">
        <v>1273</v>
      </c>
      <c r="J9" s="620">
        <v>8651</v>
      </c>
      <c r="K9" s="620">
        <v>485</v>
      </c>
      <c r="L9" s="620">
        <v>1219</v>
      </c>
      <c r="M9" s="620">
        <v>10743</v>
      </c>
      <c r="N9" s="620">
        <v>615</v>
      </c>
      <c r="O9" s="620">
        <v>2221</v>
      </c>
      <c r="P9" s="620">
        <v>29391</v>
      </c>
      <c r="Q9" s="620">
        <v>460</v>
      </c>
      <c r="R9" s="620">
        <v>2969</v>
      </c>
      <c r="S9" s="620">
        <v>41047</v>
      </c>
      <c r="T9" s="620">
        <v>249</v>
      </c>
      <c r="U9" s="620">
        <v>3391</v>
      </c>
      <c r="V9" s="620">
        <v>57186</v>
      </c>
      <c r="W9" s="620">
        <v>17</v>
      </c>
      <c r="X9" s="620">
        <v>835</v>
      </c>
      <c r="Y9" s="620">
        <v>19027</v>
      </c>
      <c r="Z9" s="620">
        <v>12</v>
      </c>
      <c r="AA9" s="620">
        <v>1127</v>
      </c>
      <c r="AB9" s="620">
        <v>33520</v>
      </c>
      <c r="AC9" s="620">
        <v>188</v>
      </c>
      <c r="AD9" s="620">
        <v>2456</v>
      </c>
      <c r="AE9" s="620">
        <v>94631</v>
      </c>
    </row>
    <row r="10" spans="1:31" s="93" customFormat="1" ht="16.5" customHeight="1" thickBot="1">
      <c r="A10" s="631" t="s">
        <v>2078</v>
      </c>
      <c r="B10" s="622">
        <v>2289</v>
      </c>
      <c r="C10" s="622">
        <v>13777</v>
      </c>
      <c r="D10" s="622">
        <v>297307</v>
      </c>
      <c r="E10" s="622">
        <v>151</v>
      </c>
      <c r="F10" s="622">
        <v>402</v>
      </c>
      <c r="G10" s="622">
        <v>3621</v>
      </c>
      <c r="H10" s="622">
        <v>423</v>
      </c>
      <c r="I10" s="622">
        <v>1078</v>
      </c>
      <c r="J10" s="622">
        <v>8566</v>
      </c>
      <c r="K10" s="622">
        <v>375</v>
      </c>
      <c r="L10" s="622">
        <v>1155</v>
      </c>
      <c r="M10" s="622">
        <v>8105</v>
      </c>
      <c r="N10" s="622">
        <v>549</v>
      </c>
      <c r="O10" s="622">
        <v>2201</v>
      </c>
      <c r="P10" s="622">
        <v>25055</v>
      </c>
      <c r="Q10" s="622">
        <v>339</v>
      </c>
      <c r="R10" s="622">
        <v>2125</v>
      </c>
      <c r="S10" s="622">
        <v>36030</v>
      </c>
      <c r="T10" s="622">
        <v>260</v>
      </c>
      <c r="U10" s="622">
        <v>2860</v>
      </c>
      <c r="V10" s="622">
        <v>59669</v>
      </c>
      <c r="W10" s="622">
        <v>19</v>
      </c>
      <c r="X10" s="622">
        <v>742</v>
      </c>
      <c r="Y10" s="622">
        <v>19710</v>
      </c>
      <c r="Z10" s="622">
        <v>15</v>
      </c>
      <c r="AA10" s="622">
        <v>1146</v>
      </c>
      <c r="AB10" s="622">
        <v>32936</v>
      </c>
      <c r="AC10" s="622">
        <v>158</v>
      </c>
      <c r="AD10" s="622">
        <v>2068</v>
      </c>
      <c r="AE10" s="622">
        <v>103616</v>
      </c>
    </row>
    <row r="11" spans="1:31" s="93" customFormat="1" ht="16.5" customHeight="1">
      <c r="A11" s="84" t="s">
        <v>2143</v>
      </c>
      <c r="B11" s="620"/>
      <c r="C11" s="620"/>
      <c r="D11" s="620"/>
      <c r="E11" s="620"/>
      <c r="F11" s="620"/>
      <c r="G11" s="620"/>
      <c r="H11" s="620"/>
      <c r="I11" s="620"/>
      <c r="J11" s="620"/>
      <c r="K11" s="620"/>
      <c r="L11" s="620"/>
      <c r="M11" s="620"/>
      <c r="N11" s="629"/>
      <c r="O11" s="629"/>
      <c r="P11" s="553"/>
      <c r="Q11" s="553"/>
      <c r="R11" s="553"/>
      <c r="S11" s="553"/>
      <c r="T11" s="553"/>
      <c r="U11" s="553"/>
      <c r="V11" s="553"/>
      <c r="W11" s="553"/>
      <c r="X11" s="553"/>
      <c r="Y11" s="553"/>
      <c r="Z11" s="553"/>
      <c r="AA11" s="553"/>
      <c r="AB11" s="553"/>
      <c r="AC11" s="553"/>
      <c r="AD11" s="553"/>
      <c r="AE11" s="553"/>
    </row>
    <row r="12" spans="1:9" s="93" customFormat="1" ht="16.5" customHeight="1">
      <c r="A12" s="81" t="s">
        <v>2115</v>
      </c>
      <c r="H12" s="554"/>
      <c r="I12" s="554"/>
    </row>
    <row r="13" s="93" customFormat="1" ht="16.5" customHeight="1">
      <c r="A13" s="81"/>
    </row>
  </sheetData>
  <sheetProtection/>
  <mergeCells count="11">
    <mergeCell ref="AC3:AE3"/>
    <mergeCell ref="Q3:S3"/>
    <mergeCell ref="T3:V3"/>
    <mergeCell ref="W3:Y3"/>
    <mergeCell ref="Z3:AB3"/>
    <mergeCell ref="N3:P3"/>
    <mergeCell ref="A3:A4"/>
    <mergeCell ref="B3:D3"/>
    <mergeCell ref="E3:G3"/>
    <mergeCell ref="H3:J3"/>
    <mergeCell ref="K3:M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sheetPr>
    <tabColor rgb="FFFFFF00"/>
  </sheetPr>
  <dimension ref="A1:AA76"/>
  <sheetViews>
    <sheetView zoomScalePageLayoutView="0" workbookViewId="0" topLeftCell="A1">
      <pane ySplit="5" topLeftCell="A6" activePane="bottomLeft" state="frozen"/>
      <selection pane="topLeft" activeCell="C11" sqref="C11"/>
      <selection pane="bottomLeft" activeCell="A2" sqref="A2"/>
    </sheetView>
  </sheetViews>
  <sheetFormatPr defaultColWidth="11.00390625" defaultRowHeight="16.5" customHeight="1"/>
  <cols>
    <col min="1" max="1" width="11.00390625" style="636" bestFit="1" customWidth="1"/>
    <col min="2" max="8" width="11.125" style="635" bestFit="1" customWidth="1"/>
    <col min="9" max="9" width="11.50390625" style="635" bestFit="1" customWidth="1"/>
    <col min="10" max="16" width="11.125" style="635" bestFit="1" customWidth="1"/>
    <col min="17" max="17" width="11.50390625" style="635" bestFit="1" customWidth="1"/>
    <col min="18" max="25" width="11.125" style="635" bestFit="1" customWidth="1"/>
    <col min="26" max="16384" width="11.00390625" style="635" customWidth="1"/>
  </cols>
  <sheetData>
    <row r="1" spans="1:27" ht="16.5" customHeight="1">
      <c r="A1" s="22" t="s">
        <v>2231</v>
      </c>
      <c r="B1" s="664"/>
      <c r="C1" s="664"/>
      <c r="D1" s="559"/>
      <c r="E1" s="559"/>
      <c r="F1" s="559"/>
      <c r="G1" s="559"/>
      <c r="H1" s="559"/>
      <c r="I1" s="559"/>
      <c r="J1" s="559"/>
      <c r="K1" s="559"/>
      <c r="M1" s="23"/>
      <c r="N1" s="23"/>
      <c r="O1" s="23"/>
      <c r="P1" s="23"/>
      <c r="Q1" s="23"/>
      <c r="R1" s="23"/>
      <c r="S1" s="23"/>
      <c r="T1" s="664"/>
      <c r="U1" s="664"/>
      <c r="V1" s="664"/>
      <c r="W1" s="664"/>
      <c r="X1" s="664"/>
      <c r="Y1" s="664"/>
      <c r="Z1" s="664"/>
      <c r="AA1" s="664"/>
    </row>
    <row r="2" spans="1:27" s="663" customFormat="1" ht="16.5" customHeight="1" thickBot="1">
      <c r="A2" s="884" t="str">
        <f>HYPERLINK("#目次!A41","目次に戻る")</f>
        <v>目次に戻る</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row>
    <row r="3" spans="1:26" s="659" customFormat="1" ht="16.5" customHeight="1">
      <c r="A3" s="1140" t="s">
        <v>2230</v>
      </c>
      <c r="B3" s="1146" t="s">
        <v>2065</v>
      </c>
      <c r="C3" s="1147"/>
      <c r="D3" s="1147"/>
      <c r="E3" s="1147"/>
      <c r="F3" s="1147"/>
      <c r="G3" s="1147"/>
      <c r="H3" s="1147"/>
      <c r="I3" s="1148"/>
      <c r="J3" s="1146" t="s">
        <v>2100</v>
      </c>
      <c r="K3" s="1147"/>
      <c r="L3" s="1147"/>
      <c r="M3" s="1147"/>
      <c r="N3" s="1147"/>
      <c r="O3" s="1147"/>
      <c r="P3" s="1147"/>
      <c r="Q3" s="1148"/>
      <c r="R3" s="1146" t="s">
        <v>2039</v>
      </c>
      <c r="S3" s="1147"/>
      <c r="T3" s="1147"/>
      <c r="U3" s="1147"/>
      <c r="V3" s="1147"/>
      <c r="W3" s="1147"/>
      <c r="X3" s="1147"/>
      <c r="Y3" s="1147"/>
      <c r="Z3" s="662"/>
    </row>
    <row r="4" spans="1:25" s="659" customFormat="1" ht="16.5" customHeight="1">
      <c r="A4" s="1141"/>
      <c r="B4" s="1143" t="s">
        <v>2228</v>
      </c>
      <c r="C4" s="1144"/>
      <c r="D4" s="1144"/>
      <c r="E4" s="1145"/>
      <c r="F4" s="1138" t="s">
        <v>2067</v>
      </c>
      <c r="G4" s="1138" t="s">
        <v>2227</v>
      </c>
      <c r="H4" s="1138" t="s">
        <v>2226</v>
      </c>
      <c r="I4" s="1138" t="s">
        <v>2225</v>
      </c>
      <c r="J4" s="1143" t="s">
        <v>2229</v>
      </c>
      <c r="K4" s="1144"/>
      <c r="L4" s="1144"/>
      <c r="M4" s="1145"/>
      <c r="N4" s="1138" t="s">
        <v>2103</v>
      </c>
      <c r="O4" s="1138" t="s">
        <v>2227</v>
      </c>
      <c r="P4" s="1138" t="s">
        <v>2226</v>
      </c>
      <c r="Q4" s="1138" t="s">
        <v>2225</v>
      </c>
      <c r="R4" s="1143" t="s">
        <v>2228</v>
      </c>
      <c r="S4" s="1144"/>
      <c r="T4" s="1144"/>
      <c r="U4" s="1145"/>
      <c r="V4" s="1138" t="s">
        <v>2067</v>
      </c>
      <c r="W4" s="1138" t="s">
        <v>2227</v>
      </c>
      <c r="X4" s="1138" t="s">
        <v>2226</v>
      </c>
      <c r="Y4" s="1149" t="s">
        <v>2225</v>
      </c>
    </row>
    <row r="5" spans="1:27" s="658" customFormat="1" ht="16.5" customHeight="1">
      <c r="A5" s="1142"/>
      <c r="B5" s="660" t="s">
        <v>2224</v>
      </c>
      <c r="C5" s="660" t="s">
        <v>2223</v>
      </c>
      <c r="D5" s="660" t="s">
        <v>2222</v>
      </c>
      <c r="E5" s="660" t="s">
        <v>2221</v>
      </c>
      <c r="F5" s="1139"/>
      <c r="G5" s="1139"/>
      <c r="H5" s="1139"/>
      <c r="I5" s="1139"/>
      <c r="J5" s="660" t="s">
        <v>2224</v>
      </c>
      <c r="K5" s="660" t="s">
        <v>2223</v>
      </c>
      <c r="L5" s="661" t="s">
        <v>2222</v>
      </c>
      <c r="M5" s="661" t="s">
        <v>2221</v>
      </c>
      <c r="N5" s="1139"/>
      <c r="O5" s="1139"/>
      <c r="P5" s="1139"/>
      <c r="Q5" s="1139"/>
      <c r="R5" s="661" t="s">
        <v>2224</v>
      </c>
      <c r="S5" s="660" t="s">
        <v>2223</v>
      </c>
      <c r="T5" s="660" t="s">
        <v>2222</v>
      </c>
      <c r="U5" s="660" t="s">
        <v>2221</v>
      </c>
      <c r="V5" s="1139"/>
      <c r="W5" s="1139"/>
      <c r="X5" s="1139"/>
      <c r="Y5" s="1150"/>
      <c r="Z5" s="659"/>
      <c r="AA5" s="659"/>
    </row>
    <row r="6" spans="1:27" s="648" customFormat="1" ht="16.5" customHeight="1">
      <c r="A6" s="657"/>
      <c r="B6" s="656" t="s">
        <v>2085</v>
      </c>
      <c r="C6" s="656" t="s">
        <v>2085</v>
      </c>
      <c r="D6" s="656" t="s">
        <v>2085</v>
      </c>
      <c r="E6" s="656" t="s">
        <v>2085</v>
      </c>
      <c r="F6" s="656" t="s">
        <v>2220</v>
      </c>
      <c r="G6" s="656" t="s">
        <v>2220</v>
      </c>
      <c r="H6" s="656" t="s">
        <v>2220</v>
      </c>
      <c r="I6" s="656" t="s">
        <v>2083</v>
      </c>
      <c r="J6" s="656" t="s">
        <v>2085</v>
      </c>
      <c r="K6" s="656" t="s">
        <v>2085</v>
      </c>
      <c r="L6" s="656" t="s">
        <v>2085</v>
      </c>
      <c r="M6" s="656" t="s">
        <v>2085</v>
      </c>
      <c r="N6" s="656" t="s">
        <v>2220</v>
      </c>
      <c r="O6" s="656" t="s">
        <v>2220</v>
      </c>
      <c r="P6" s="656" t="s">
        <v>2220</v>
      </c>
      <c r="Q6" s="656" t="s">
        <v>2083</v>
      </c>
      <c r="R6" s="656" t="s">
        <v>2085</v>
      </c>
      <c r="S6" s="656" t="s">
        <v>2085</v>
      </c>
      <c r="T6" s="656" t="s">
        <v>2085</v>
      </c>
      <c r="U6" s="656" t="s">
        <v>2085</v>
      </c>
      <c r="V6" s="656" t="s">
        <v>2220</v>
      </c>
      <c r="W6" s="656" t="s">
        <v>2220</v>
      </c>
      <c r="X6" s="656" t="s">
        <v>2220</v>
      </c>
      <c r="Y6" s="656" t="s">
        <v>2083</v>
      </c>
      <c r="Z6" s="655"/>
      <c r="AA6" s="655"/>
    </row>
    <row r="7" spans="1:27" ht="16.5" customHeight="1">
      <c r="A7" s="650" t="s">
        <v>2065</v>
      </c>
      <c r="B7" s="648">
        <v>149965</v>
      </c>
      <c r="C7" s="648">
        <v>94835</v>
      </c>
      <c r="D7" s="648">
        <v>10924</v>
      </c>
      <c r="E7" s="648">
        <v>44206</v>
      </c>
      <c r="F7" s="648">
        <v>1574020</v>
      </c>
      <c r="G7" s="648">
        <v>27120</v>
      </c>
      <c r="H7" s="648">
        <v>118535</v>
      </c>
      <c r="I7" s="648">
        <v>182211327</v>
      </c>
      <c r="J7" s="648">
        <v>47270</v>
      </c>
      <c r="K7" s="648">
        <v>29763</v>
      </c>
      <c r="L7" s="648">
        <v>6931</v>
      </c>
      <c r="M7" s="648">
        <v>10576</v>
      </c>
      <c r="N7" s="648">
        <v>795902</v>
      </c>
      <c r="O7" s="648">
        <v>12286</v>
      </c>
      <c r="P7" s="648">
        <v>26205</v>
      </c>
      <c r="Q7" s="648">
        <v>164932421</v>
      </c>
      <c r="R7" s="648">
        <v>102695</v>
      </c>
      <c r="S7" s="648">
        <v>65072</v>
      </c>
      <c r="T7" s="648">
        <v>3993</v>
      </c>
      <c r="U7" s="648">
        <v>33630</v>
      </c>
      <c r="V7" s="648">
        <v>778118</v>
      </c>
      <c r="W7" s="648">
        <v>14834</v>
      </c>
      <c r="X7" s="648">
        <v>92330</v>
      </c>
      <c r="Y7" s="648">
        <v>17278905</v>
      </c>
      <c r="Z7" s="648"/>
      <c r="AA7" s="648"/>
    </row>
    <row r="8" spans="1:27" s="648" customFormat="1" ht="16.5" customHeight="1">
      <c r="A8" s="652"/>
      <c r="B8" s="635"/>
      <c r="C8" s="635"/>
      <c r="D8" s="635"/>
      <c r="E8" s="635"/>
      <c r="F8" s="635"/>
      <c r="G8" s="635"/>
      <c r="H8" s="635"/>
      <c r="I8" s="635"/>
      <c r="J8" s="635"/>
      <c r="K8" s="635"/>
      <c r="L8" s="635"/>
      <c r="M8" s="651"/>
      <c r="N8" s="651"/>
      <c r="O8" s="651"/>
      <c r="P8" s="651"/>
      <c r="Q8" s="651"/>
      <c r="R8" s="651"/>
      <c r="S8" s="651"/>
      <c r="T8" s="651"/>
      <c r="U8" s="651"/>
      <c r="V8" s="651"/>
      <c r="W8" s="651"/>
      <c r="X8" s="651"/>
      <c r="Y8" s="651"/>
      <c r="Z8" s="635"/>
      <c r="AA8" s="635"/>
    </row>
    <row r="9" spans="1:27" ht="16.5" customHeight="1">
      <c r="A9" s="650" t="s">
        <v>2219</v>
      </c>
      <c r="B9" s="649">
        <v>119223</v>
      </c>
      <c r="C9" s="649">
        <v>76007</v>
      </c>
      <c r="D9" s="649">
        <v>9573</v>
      </c>
      <c r="E9" s="649">
        <v>33643</v>
      </c>
      <c r="F9" s="649">
        <v>1309590</v>
      </c>
      <c r="G9" s="649">
        <v>21845</v>
      </c>
      <c r="H9" s="649">
        <v>100595</v>
      </c>
      <c r="I9" s="649">
        <v>174539013</v>
      </c>
      <c r="J9" s="649">
        <v>41921</v>
      </c>
      <c r="K9" s="649">
        <v>26311</v>
      </c>
      <c r="L9" s="649">
        <v>6527</v>
      </c>
      <c r="M9" s="649">
        <v>9083</v>
      </c>
      <c r="N9" s="649">
        <v>747804</v>
      </c>
      <c r="O9" s="649">
        <v>11375</v>
      </c>
      <c r="P9" s="649">
        <v>25445</v>
      </c>
      <c r="Q9" s="649">
        <v>161215209</v>
      </c>
      <c r="R9" s="649">
        <v>77302</v>
      </c>
      <c r="S9" s="649">
        <v>49696</v>
      </c>
      <c r="T9" s="649">
        <v>3046</v>
      </c>
      <c r="U9" s="649">
        <v>24560</v>
      </c>
      <c r="V9" s="649">
        <v>561786</v>
      </c>
      <c r="W9" s="649">
        <v>10470</v>
      </c>
      <c r="X9" s="649">
        <v>75150</v>
      </c>
      <c r="Y9" s="649">
        <v>13323804</v>
      </c>
      <c r="Z9" s="648"/>
      <c r="AA9" s="648"/>
    </row>
    <row r="10" spans="1:25" ht="16.5" customHeight="1">
      <c r="A10" s="647" t="s">
        <v>2218</v>
      </c>
      <c r="B10" s="645">
        <v>6684</v>
      </c>
      <c r="C10" s="645">
        <v>3042</v>
      </c>
      <c r="D10" s="645">
        <v>1037</v>
      </c>
      <c r="E10" s="645">
        <v>2605</v>
      </c>
      <c r="F10" s="645">
        <v>124399</v>
      </c>
      <c r="G10" s="645">
        <v>1404</v>
      </c>
      <c r="H10" s="645">
        <v>7552</v>
      </c>
      <c r="I10" s="645">
        <v>42649974</v>
      </c>
      <c r="J10" s="645">
        <v>3627</v>
      </c>
      <c r="K10" s="645">
        <v>1796</v>
      </c>
      <c r="L10" s="645">
        <v>838</v>
      </c>
      <c r="M10" s="645">
        <v>993</v>
      </c>
      <c r="N10" s="645">
        <v>98614</v>
      </c>
      <c r="O10" s="645">
        <v>904</v>
      </c>
      <c r="P10" s="645">
        <v>2992</v>
      </c>
      <c r="Q10" s="645">
        <v>41759844</v>
      </c>
      <c r="R10" s="645">
        <v>3057</v>
      </c>
      <c r="S10" s="645">
        <v>1246</v>
      </c>
      <c r="T10" s="645">
        <v>199</v>
      </c>
      <c r="U10" s="645">
        <v>1612</v>
      </c>
      <c r="V10" s="645">
        <v>25785</v>
      </c>
      <c r="W10" s="645">
        <v>500</v>
      </c>
      <c r="X10" s="645">
        <v>4560</v>
      </c>
      <c r="Y10" s="645">
        <v>890130</v>
      </c>
    </row>
    <row r="11" spans="1:25" ht="16.5" customHeight="1">
      <c r="A11" s="647" t="s">
        <v>2217</v>
      </c>
      <c r="B11" s="645">
        <v>10299</v>
      </c>
      <c r="C11" s="645">
        <v>5256</v>
      </c>
      <c r="D11" s="645">
        <v>1586</v>
      </c>
      <c r="E11" s="645">
        <v>3457</v>
      </c>
      <c r="F11" s="645">
        <v>192756</v>
      </c>
      <c r="G11" s="645">
        <v>2215</v>
      </c>
      <c r="H11" s="645">
        <v>15451</v>
      </c>
      <c r="I11" s="645">
        <v>42262766</v>
      </c>
      <c r="J11" s="645">
        <v>7240</v>
      </c>
      <c r="K11" s="645">
        <v>3688</v>
      </c>
      <c r="L11" s="645">
        <v>1356</v>
      </c>
      <c r="M11" s="645">
        <v>2196</v>
      </c>
      <c r="N11" s="645">
        <v>161568</v>
      </c>
      <c r="O11" s="645">
        <v>1688</v>
      </c>
      <c r="P11" s="645">
        <v>5051</v>
      </c>
      <c r="Q11" s="645">
        <v>40789724</v>
      </c>
      <c r="R11" s="645">
        <v>3059</v>
      </c>
      <c r="S11" s="645">
        <v>1568</v>
      </c>
      <c r="T11" s="645">
        <v>230</v>
      </c>
      <c r="U11" s="645">
        <v>1261</v>
      </c>
      <c r="V11" s="645">
        <v>31188</v>
      </c>
      <c r="W11" s="645">
        <v>527</v>
      </c>
      <c r="X11" s="645">
        <v>10400</v>
      </c>
      <c r="Y11" s="645">
        <v>1473042</v>
      </c>
    </row>
    <row r="12" spans="1:25" ht="16.5" customHeight="1">
      <c r="A12" s="647" t="s">
        <v>2216</v>
      </c>
      <c r="B12" s="645">
        <v>6789</v>
      </c>
      <c r="C12" s="645">
        <v>3318</v>
      </c>
      <c r="D12" s="645">
        <v>916</v>
      </c>
      <c r="E12" s="645">
        <v>2555</v>
      </c>
      <c r="F12" s="645">
        <v>141969</v>
      </c>
      <c r="G12" s="645">
        <v>1409</v>
      </c>
      <c r="H12" s="645">
        <v>4980</v>
      </c>
      <c r="I12" s="645">
        <v>37179155</v>
      </c>
      <c r="J12" s="645">
        <v>3196</v>
      </c>
      <c r="K12" s="645">
        <v>1634</v>
      </c>
      <c r="L12" s="645">
        <v>728</v>
      </c>
      <c r="M12" s="645">
        <v>834</v>
      </c>
      <c r="N12" s="645">
        <v>111012</v>
      </c>
      <c r="O12" s="645">
        <v>915</v>
      </c>
      <c r="P12" s="645">
        <v>4113</v>
      </c>
      <c r="Q12" s="645">
        <v>36458425</v>
      </c>
      <c r="R12" s="645">
        <v>3593</v>
      </c>
      <c r="S12" s="645">
        <v>1684</v>
      </c>
      <c r="T12" s="645">
        <v>188</v>
      </c>
      <c r="U12" s="645">
        <v>1721</v>
      </c>
      <c r="V12" s="645">
        <v>30957</v>
      </c>
      <c r="W12" s="645">
        <v>494</v>
      </c>
      <c r="X12" s="645">
        <v>867</v>
      </c>
      <c r="Y12" s="645">
        <v>720730</v>
      </c>
    </row>
    <row r="13" spans="1:25" ht="16.5" customHeight="1">
      <c r="A13" s="647" t="s">
        <v>2215</v>
      </c>
      <c r="B13" s="645">
        <v>5294</v>
      </c>
      <c r="C13" s="645">
        <v>2925</v>
      </c>
      <c r="D13" s="645">
        <v>431</v>
      </c>
      <c r="E13" s="645">
        <v>1938</v>
      </c>
      <c r="F13" s="645">
        <v>72056</v>
      </c>
      <c r="G13" s="645">
        <v>1004</v>
      </c>
      <c r="H13" s="645">
        <v>13705</v>
      </c>
      <c r="I13" s="645">
        <v>5307428</v>
      </c>
      <c r="J13" s="645">
        <v>1559</v>
      </c>
      <c r="K13" s="645">
        <v>981</v>
      </c>
      <c r="L13" s="645">
        <v>269</v>
      </c>
      <c r="M13" s="645">
        <v>309</v>
      </c>
      <c r="N13" s="645">
        <v>34580</v>
      </c>
      <c r="O13" s="645">
        <v>331</v>
      </c>
      <c r="P13" s="645">
        <v>853</v>
      </c>
      <c r="Q13" s="645">
        <v>3958130</v>
      </c>
      <c r="R13" s="645">
        <v>3735</v>
      </c>
      <c r="S13" s="645">
        <v>1944</v>
      </c>
      <c r="T13" s="645">
        <v>162</v>
      </c>
      <c r="U13" s="645">
        <v>1629</v>
      </c>
      <c r="V13" s="645">
        <v>37476</v>
      </c>
      <c r="W13" s="645">
        <v>673</v>
      </c>
      <c r="X13" s="645">
        <v>12852</v>
      </c>
      <c r="Y13" s="645">
        <v>1349297</v>
      </c>
    </row>
    <row r="14" spans="1:25" ht="16.5" customHeight="1">
      <c r="A14" s="647" t="s">
        <v>2214</v>
      </c>
      <c r="B14" s="645">
        <v>3254</v>
      </c>
      <c r="C14" s="645">
        <v>2289</v>
      </c>
      <c r="D14" s="645">
        <v>299</v>
      </c>
      <c r="E14" s="645">
        <v>666</v>
      </c>
      <c r="F14" s="645">
        <v>32189</v>
      </c>
      <c r="G14" s="645">
        <v>720</v>
      </c>
      <c r="H14" s="645">
        <v>615</v>
      </c>
      <c r="I14" s="645">
        <v>2490874</v>
      </c>
      <c r="J14" s="645">
        <v>1356</v>
      </c>
      <c r="K14" s="645">
        <v>887</v>
      </c>
      <c r="L14" s="645">
        <v>219</v>
      </c>
      <c r="M14" s="645">
        <v>250</v>
      </c>
      <c r="N14" s="645">
        <v>20638</v>
      </c>
      <c r="O14" s="645">
        <v>519</v>
      </c>
      <c r="P14" s="645">
        <v>541</v>
      </c>
      <c r="Q14" s="645">
        <v>2306012</v>
      </c>
      <c r="R14" s="645">
        <v>1898</v>
      </c>
      <c r="S14" s="645">
        <v>1402</v>
      </c>
      <c r="T14" s="645">
        <v>80</v>
      </c>
      <c r="U14" s="645">
        <v>416</v>
      </c>
      <c r="V14" s="645">
        <v>11551</v>
      </c>
      <c r="W14" s="645">
        <v>201</v>
      </c>
      <c r="X14" s="645">
        <v>74</v>
      </c>
      <c r="Y14" s="645">
        <v>184862</v>
      </c>
    </row>
    <row r="15" spans="1:25" ht="16.5" customHeight="1">
      <c r="A15" s="647" t="s">
        <v>2213</v>
      </c>
      <c r="B15" s="645">
        <v>7812</v>
      </c>
      <c r="C15" s="645">
        <v>5499</v>
      </c>
      <c r="D15" s="645">
        <v>751</v>
      </c>
      <c r="E15" s="645">
        <v>1562</v>
      </c>
      <c r="F15" s="645">
        <v>71971</v>
      </c>
      <c r="G15" s="645">
        <v>1117</v>
      </c>
      <c r="H15" s="645">
        <v>4009</v>
      </c>
      <c r="I15" s="645">
        <v>4934625</v>
      </c>
      <c r="J15" s="645">
        <v>4160</v>
      </c>
      <c r="K15" s="645">
        <v>2871</v>
      </c>
      <c r="L15" s="645">
        <v>542</v>
      </c>
      <c r="M15" s="645">
        <v>747</v>
      </c>
      <c r="N15" s="645">
        <v>49832</v>
      </c>
      <c r="O15" s="645">
        <v>586</v>
      </c>
      <c r="P15" s="645">
        <v>1035</v>
      </c>
      <c r="Q15" s="645">
        <v>4425246</v>
      </c>
      <c r="R15" s="645">
        <v>3652</v>
      </c>
      <c r="S15" s="645">
        <v>2628</v>
      </c>
      <c r="T15" s="645">
        <v>209</v>
      </c>
      <c r="U15" s="645">
        <v>815</v>
      </c>
      <c r="V15" s="645">
        <v>22139</v>
      </c>
      <c r="W15" s="645">
        <v>531</v>
      </c>
      <c r="X15" s="645">
        <v>2974</v>
      </c>
      <c r="Y15" s="645">
        <v>509379</v>
      </c>
    </row>
    <row r="16" spans="1:25" ht="16.5" customHeight="1">
      <c r="A16" s="647" t="s">
        <v>2212</v>
      </c>
      <c r="B16" s="645">
        <v>4583</v>
      </c>
      <c r="C16" s="645">
        <v>3423</v>
      </c>
      <c r="D16" s="645">
        <v>325</v>
      </c>
      <c r="E16" s="645">
        <v>835</v>
      </c>
      <c r="F16" s="645">
        <v>37604</v>
      </c>
      <c r="G16" s="645">
        <v>1423</v>
      </c>
      <c r="H16" s="645">
        <v>2159</v>
      </c>
      <c r="I16" s="645">
        <v>2273374</v>
      </c>
      <c r="J16" s="645">
        <v>2084</v>
      </c>
      <c r="K16" s="645">
        <v>1536</v>
      </c>
      <c r="L16" s="645">
        <v>251</v>
      </c>
      <c r="M16" s="645">
        <v>297</v>
      </c>
      <c r="N16" s="645">
        <v>23088</v>
      </c>
      <c r="O16" s="645">
        <v>1161</v>
      </c>
      <c r="P16" s="645">
        <v>646</v>
      </c>
      <c r="Q16" s="645">
        <v>1988362</v>
      </c>
      <c r="R16" s="645">
        <v>2499</v>
      </c>
      <c r="S16" s="645">
        <v>1887</v>
      </c>
      <c r="T16" s="645">
        <v>74</v>
      </c>
      <c r="U16" s="645">
        <v>538</v>
      </c>
      <c r="V16" s="645">
        <v>14516</v>
      </c>
      <c r="W16" s="645">
        <v>262</v>
      </c>
      <c r="X16" s="645">
        <v>1513</v>
      </c>
      <c r="Y16" s="645">
        <v>285012</v>
      </c>
    </row>
    <row r="17" spans="1:25" ht="16.5" customHeight="1">
      <c r="A17" s="647" t="s">
        <v>2211</v>
      </c>
      <c r="B17" s="645">
        <v>4550</v>
      </c>
      <c r="C17" s="645">
        <v>2793</v>
      </c>
      <c r="D17" s="645">
        <v>362</v>
      </c>
      <c r="E17" s="645">
        <v>1395</v>
      </c>
      <c r="F17" s="645">
        <v>52973</v>
      </c>
      <c r="G17" s="645">
        <v>895</v>
      </c>
      <c r="H17" s="645">
        <v>2960</v>
      </c>
      <c r="I17" s="645">
        <v>4663713</v>
      </c>
      <c r="J17" s="645">
        <v>1572</v>
      </c>
      <c r="K17" s="645">
        <v>978</v>
      </c>
      <c r="L17" s="645">
        <v>253</v>
      </c>
      <c r="M17" s="645">
        <v>341</v>
      </c>
      <c r="N17" s="645">
        <v>27708</v>
      </c>
      <c r="O17" s="645">
        <v>363</v>
      </c>
      <c r="P17" s="645">
        <v>2520</v>
      </c>
      <c r="Q17" s="645">
        <v>4148333</v>
      </c>
      <c r="R17" s="645">
        <v>2978</v>
      </c>
      <c r="S17" s="645">
        <v>1815</v>
      </c>
      <c r="T17" s="645">
        <v>109</v>
      </c>
      <c r="U17" s="645">
        <v>1054</v>
      </c>
      <c r="V17" s="645">
        <v>25265</v>
      </c>
      <c r="W17" s="645">
        <v>532</v>
      </c>
      <c r="X17" s="645">
        <v>440</v>
      </c>
      <c r="Y17" s="645">
        <v>515381</v>
      </c>
    </row>
    <row r="18" spans="1:25" ht="16.5" customHeight="1">
      <c r="A18" s="647" t="s">
        <v>2210</v>
      </c>
      <c r="B18" s="645">
        <v>4441</v>
      </c>
      <c r="C18" s="645">
        <v>2800</v>
      </c>
      <c r="D18" s="645">
        <v>346</v>
      </c>
      <c r="E18" s="645">
        <v>1295</v>
      </c>
      <c r="F18" s="645">
        <v>58193</v>
      </c>
      <c r="G18" s="645">
        <v>706</v>
      </c>
      <c r="H18" s="645">
        <v>1681</v>
      </c>
      <c r="I18" s="645">
        <v>6169327</v>
      </c>
      <c r="J18" s="645">
        <v>1545</v>
      </c>
      <c r="K18" s="645">
        <v>858</v>
      </c>
      <c r="L18" s="645">
        <v>255</v>
      </c>
      <c r="M18" s="645">
        <v>432</v>
      </c>
      <c r="N18" s="645">
        <v>38099</v>
      </c>
      <c r="O18" s="645">
        <v>412</v>
      </c>
      <c r="P18" s="645">
        <v>1128</v>
      </c>
      <c r="Q18" s="645">
        <v>5701017</v>
      </c>
      <c r="R18" s="645">
        <v>2896</v>
      </c>
      <c r="S18" s="645">
        <v>1942</v>
      </c>
      <c r="T18" s="645">
        <v>91</v>
      </c>
      <c r="U18" s="645">
        <v>863</v>
      </c>
      <c r="V18" s="645">
        <v>20094</v>
      </c>
      <c r="W18" s="645">
        <v>294</v>
      </c>
      <c r="X18" s="645">
        <v>553</v>
      </c>
      <c r="Y18" s="645">
        <v>468310</v>
      </c>
    </row>
    <row r="19" spans="1:25" ht="16.5" customHeight="1">
      <c r="A19" s="647" t="s">
        <v>2209</v>
      </c>
      <c r="B19" s="645">
        <v>2850</v>
      </c>
      <c r="C19" s="645">
        <v>1852</v>
      </c>
      <c r="D19" s="645">
        <v>194</v>
      </c>
      <c r="E19" s="645">
        <v>804</v>
      </c>
      <c r="F19" s="645">
        <v>24211</v>
      </c>
      <c r="G19" s="645">
        <v>1797</v>
      </c>
      <c r="H19" s="645">
        <v>477</v>
      </c>
      <c r="I19" s="645">
        <v>1052208</v>
      </c>
      <c r="J19" s="645">
        <v>578</v>
      </c>
      <c r="K19" s="645">
        <v>397</v>
      </c>
      <c r="L19" s="645">
        <v>92</v>
      </c>
      <c r="M19" s="645">
        <v>89</v>
      </c>
      <c r="N19" s="645">
        <v>8773</v>
      </c>
      <c r="O19" s="645">
        <v>1338</v>
      </c>
      <c r="P19" s="645">
        <v>255</v>
      </c>
      <c r="Q19" s="645">
        <v>779641</v>
      </c>
      <c r="R19" s="645">
        <v>2272</v>
      </c>
      <c r="S19" s="645">
        <v>1455</v>
      </c>
      <c r="T19" s="645">
        <v>102</v>
      </c>
      <c r="U19" s="645">
        <v>715</v>
      </c>
      <c r="V19" s="645">
        <v>15438</v>
      </c>
      <c r="W19" s="645">
        <v>459</v>
      </c>
      <c r="X19" s="645">
        <v>222</v>
      </c>
      <c r="Y19" s="645">
        <v>272567</v>
      </c>
    </row>
    <row r="20" spans="1:25" ht="16.5" customHeight="1">
      <c r="A20" s="647" t="s">
        <v>2208</v>
      </c>
      <c r="B20" s="645">
        <v>6947</v>
      </c>
      <c r="C20" s="645">
        <v>4908</v>
      </c>
      <c r="D20" s="645">
        <v>360</v>
      </c>
      <c r="E20" s="645">
        <v>1679</v>
      </c>
      <c r="F20" s="645">
        <v>60718</v>
      </c>
      <c r="G20" s="645">
        <v>1156</v>
      </c>
      <c r="H20" s="645">
        <v>4303</v>
      </c>
      <c r="I20" s="645">
        <v>5549182</v>
      </c>
      <c r="J20" s="645">
        <v>1903</v>
      </c>
      <c r="K20" s="645">
        <v>1363</v>
      </c>
      <c r="L20" s="645">
        <v>219</v>
      </c>
      <c r="M20" s="645">
        <v>321</v>
      </c>
      <c r="N20" s="645">
        <v>28747</v>
      </c>
      <c r="O20" s="645">
        <v>381</v>
      </c>
      <c r="P20" s="645">
        <v>2971</v>
      </c>
      <c r="Q20" s="645">
        <v>4958524</v>
      </c>
      <c r="R20" s="645">
        <v>5044</v>
      </c>
      <c r="S20" s="645">
        <v>3545</v>
      </c>
      <c r="T20" s="645">
        <v>141</v>
      </c>
      <c r="U20" s="645">
        <v>1358</v>
      </c>
      <c r="V20" s="645">
        <v>31971</v>
      </c>
      <c r="W20" s="645">
        <v>775</v>
      </c>
      <c r="X20" s="645">
        <v>1332</v>
      </c>
      <c r="Y20" s="645">
        <v>590658</v>
      </c>
    </row>
    <row r="21" spans="1:25" ht="16.5" customHeight="1">
      <c r="A21" s="647" t="s">
        <v>2207</v>
      </c>
      <c r="B21" s="645">
        <v>6498</v>
      </c>
      <c r="C21" s="645">
        <v>4303</v>
      </c>
      <c r="D21" s="645">
        <v>278</v>
      </c>
      <c r="E21" s="645">
        <v>1917</v>
      </c>
      <c r="F21" s="645">
        <v>50004</v>
      </c>
      <c r="G21" s="645">
        <v>750</v>
      </c>
      <c r="H21" s="645">
        <v>2360</v>
      </c>
      <c r="I21" s="645">
        <v>1569968</v>
      </c>
      <c r="J21" s="645">
        <v>1028</v>
      </c>
      <c r="K21" s="645">
        <v>719</v>
      </c>
      <c r="L21" s="645">
        <v>110</v>
      </c>
      <c r="M21" s="645">
        <v>199</v>
      </c>
      <c r="N21" s="645">
        <v>11942</v>
      </c>
      <c r="O21" s="645">
        <v>174</v>
      </c>
      <c r="P21" s="645">
        <v>145</v>
      </c>
      <c r="Q21" s="645">
        <v>833824</v>
      </c>
      <c r="R21" s="645">
        <v>5470</v>
      </c>
      <c r="S21" s="645">
        <v>3584</v>
      </c>
      <c r="T21" s="645">
        <v>168</v>
      </c>
      <c r="U21" s="645">
        <v>1718</v>
      </c>
      <c r="V21" s="645">
        <v>38062</v>
      </c>
      <c r="W21" s="645">
        <v>576</v>
      </c>
      <c r="X21" s="645">
        <v>2215</v>
      </c>
      <c r="Y21" s="645">
        <v>736143</v>
      </c>
    </row>
    <row r="22" spans="1:27" s="648" customFormat="1" ht="16.5" customHeight="1">
      <c r="A22" s="647" t="s">
        <v>2206</v>
      </c>
      <c r="B22" s="645">
        <v>5895</v>
      </c>
      <c r="C22" s="645">
        <v>2685</v>
      </c>
      <c r="D22" s="645">
        <v>623</v>
      </c>
      <c r="E22" s="645">
        <v>2587</v>
      </c>
      <c r="F22" s="645">
        <v>74189</v>
      </c>
      <c r="G22" s="645">
        <v>887</v>
      </c>
      <c r="H22" s="645">
        <v>14640</v>
      </c>
      <c r="I22" s="645">
        <v>5890925</v>
      </c>
      <c r="J22" s="645">
        <v>1906</v>
      </c>
      <c r="K22" s="645">
        <v>1083</v>
      </c>
      <c r="L22" s="645">
        <v>392</v>
      </c>
      <c r="M22" s="645">
        <v>431</v>
      </c>
      <c r="N22" s="645">
        <v>37634</v>
      </c>
      <c r="O22" s="645">
        <v>291</v>
      </c>
      <c r="P22" s="645">
        <v>1077</v>
      </c>
      <c r="Q22" s="645">
        <v>4745582</v>
      </c>
      <c r="R22" s="645">
        <v>3989</v>
      </c>
      <c r="S22" s="645">
        <v>1602</v>
      </c>
      <c r="T22" s="645">
        <v>231</v>
      </c>
      <c r="U22" s="645">
        <v>2156</v>
      </c>
      <c r="V22" s="645">
        <v>36555</v>
      </c>
      <c r="W22" s="645">
        <v>596</v>
      </c>
      <c r="X22" s="645">
        <v>13563</v>
      </c>
      <c r="Y22" s="645">
        <v>1145343</v>
      </c>
      <c r="Z22" s="635"/>
      <c r="AA22" s="635"/>
    </row>
    <row r="23" spans="1:27" ht="16.5" customHeight="1">
      <c r="A23" s="654" t="s">
        <v>2205</v>
      </c>
      <c r="B23" s="649">
        <v>2865</v>
      </c>
      <c r="C23" s="649">
        <v>2127</v>
      </c>
      <c r="D23" s="649">
        <v>107</v>
      </c>
      <c r="E23" s="649">
        <v>631</v>
      </c>
      <c r="F23" s="649">
        <v>19576</v>
      </c>
      <c r="G23" s="649">
        <v>437</v>
      </c>
      <c r="H23" s="649">
        <v>462</v>
      </c>
      <c r="I23" s="649">
        <v>1186136</v>
      </c>
      <c r="J23" s="649">
        <v>576</v>
      </c>
      <c r="K23" s="649">
        <v>436</v>
      </c>
      <c r="L23" s="649">
        <v>56</v>
      </c>
      <c r="M23" s="649">
        <v>84</v>
      </c>
      <c r="N23" s="649">
        <v>5799</v>
      </c>
      <c r="O23" s="649">
        <v>122</v>
      </c>
      <c r="P23" s="649">
        <v>114</v>
      </c>
      <c r="Q23" s="649">
        <v>888829</v>
      </c>
      <c r="R23" s="649">
        <v>2289</v>
      </c>
      <c r="S23" s="649">
        <v>1691</v>
      </c>
      <c r="T23" s="649">
        <v>51</v>
      </c>
      <c r="U23" s="649">
        <v>547</v>
      </c>
      <c r="V23" s="649">
        <v>13777</v>
      </c>
      <c r="W23" s="649">
        <v>315</v>
      </c>
      <c r="X23" s="649">
        <v>348</v>
      </c>
      <c r="Y23" s="649">
        <v>297307</v>
      </c>
      <c r="Z23" s="648"/>
      <c r="AA23" s="648"/>
    </row>
    <row r="24" spans="1:25" ht="16.5" customHeight="1">
      <c r="A24" s="647" t="s">
        <v>2204</v>
      </c>
      <c r="B24" s="645">
        <v>4764</v>
      </c>
      <c r="C24" s="645">
        <v>3364</v>
      </c>
      <c r="D24" s="645">
        <v>213</v>
      </c>
      <c r="E24" s="645">
        <v>1187</v>
      </c>
      <c r="F24" s="645">
        <v>31896</v>
      </c>
      <c r="G24" s="645">
        <v>659</v>
      </c>
      <c r="H24" s="645">
        <v>486</v>
      </c>
      <c r="I24" s="645">
        <v>1081659</v>
      </c>
      <c r="J24" s="645">
        <v>797</v>
      </c>
      <c r="K24" s="645">
        <v>576</v>
      </c>
      <c r="L24" s="645">
        <v>77</v>
      </c>
      <c r="M24" s="645">
        <v>144</v>
      </c>
      <c r="N24" s="645">
        <v>8008</v>
      </c>
      <c r="O24" s="645">
        <v>147</v>
      </c>
      <c r="P24" s="645">
        <v>92</v>
      </c>
      <c r="Q24" s="645">
        <v>683928</v>
      </c>
      <c r="R24" s="645">
        <v>3967</v>
      </c>
      <c r="S24" s="645">
        <v>2788</v>
      </c>
      <c r="T24" s="645">
        <v>136</v>
      </c>
      <c r="U24" s="645">
        <v>1043</v>
      </c>
      <c r="V24" s="645">
        <v>23888</v>
      </c>
      <c r="W24" s="645">
        <v>512</v>
      </c>
      <c r="X24" s="645">
        <v>394</v>
      </c>
      <c r="Y24" s="645">
        <v>397732</v>
      </c>
    </row>
    <row r="25" spans="1:25" ht="16.5" customHeight="1">
      <c r="A25" s="647" t="s">
        <v>2203</v>
      </c>
      <c r="B25" s="645">
        <v>4043</v>
      </c>
      <c r="C25" s="645">
        <v>2448</v>
      </c>
      <c r="D25" s="645">
        <v>250</v>
      </c>
      <c r="E25" s="645">
        <v>1345</v>
      </c>
      <c r="F25" s="645">
        <v>39001</v>
      </c>
      <c r="G25" s="645">
        <v>1543</v>
      </c>
      <c r="H25" s="645">
        <v>18700</v>
      </c>
      <c r="I25" s="645">
        <v>1954756</v>
      </c>
      <c r="J25" s="645">
        <v>1035</v>
      </c>
      <c r="K25" s="645">
        <v>699</v>
      </c>
      <c r="L25" s="645">
        <v>143</v>
      </c>
      <c r="M25" s="645">
        <v>193</v>
      </c>
      <c r="N25" s="645">
        <v>13429</v>
      </c>
      <c r="O25" s="645">
        <v>855</v>
      </c>
      <c r="P25" s="645">
        <v>322</v>
      </c>
      <c r="Q25" s="645">
        <v>1181994</v>
      </c>
      <c r="R25" s="645">
        <v>3008</v>
      </c>
      <c r="S25" s="645">
        <v>1749</v>
      </c>
      <c r="T25" s="645">
        <v>107</v>
      </c>
      <c r="U25" s="645">
        <v>1152</v>
      </c>
      <c r="V25" s="645">
        <v>25572</v>
      </c>
      <c r="W25" s="645">
        <v>688</v>
      </c>
      <c r="X25" s="645">
        <v>18378</v>
      </c>
      <c r="Y25" s="645">
        <v>772762</v>
      </c>
    </row>
    <row r="26" spans="1:25" ht="16.5" customHeight="1">
      <c r="A26" s="647" t="s">
        <v>2202</v>
      </c>
      <c r="B26" s="645">
        <v>3578</v>
      </c>
      <c r="C26" s="645">
        <v>2672</v>
      </c>
      <c r="D26" s="645">
        <v>172</v>
      </c>
      <c r="E26" s="645">
        <v>734</v>
      </c>
      <c r="F26" s="645">
        <v>23232</v>
      </c>
      <c r="G26" s="645">
        <v>455</v>
      </c>
      <c r="H26" s="645">
        <v>719</v>
      </c>
      <c r="I26" s="645">
        <v>976709</v>
      </c>
      <c r="J26" s="645">
        <v>831</v>
      </c>
      <c r="K26" s="645">
        <v>602</v>
      </c>
      <c r="L26" s="645">
        <v>88</v>
      </c>
      <c r="M26" s="645">
        <v>141</v>
      </c>
      <c r="N26" s="645">
        <v>7259</v>
      </c>
      <c r="O26" s="645">
        <v>109</v>
      </c>
      <c r="P26" s="645">
        <v>480</v>
      </c>
      <c r="Q26" s="645">
        <v>739630</v>
      </c>
      <c r="R26" s="645">
        <v>2747</v>
      </c>
      <c r="S26" s="645">
        <v>2070</v>
      </c>
      <c r="T26" s="645">
        <v>84</v>
      </c>
      <c r="U26" s="645">
        <v>593</v>
      </c>
      <c r="V26" s="645">
        <v>15973</v>
      </c>
      <c r="W26" s="645">
        <v>346</v>
      </c>
      <c r="X26" s="645">
        <v>239</v>
      </c>
      <c r="Y26" s="645">
        <v>237078</v>
      </c>
    </row>
    <row r="27" spans="1:25" ht="16.5" customHeight="1">
      <c r="A27" s="647" t="s">
        <v>2201</v>
      </c>
      <c r="B27" s="645">
        <v>2702</v>
      </c>
      <c r="C27" s="645">
        <v>2157</v>
      </c>
      <c r="D27" s="645">
        <v>162</v>
      </c>
      <c r="E27" s="645">
        <v>383</v>
      </c>
      <c r="F27" s="645">
        <v>15894</v>
      </c>
      <c r="G27" s="645">
        <v>320</v>
      </c>
      <c r="H27" s="645">
        <v>115</v>
      </c>
      <c r="I27" s="645">
        <v>544830</v>
      </c>
      <c r="J27" s="645">
        <v>832</v>
      </c>
      <c r="K27" s="645">
        <v>655</v>
      </c>
      <c r="L27" s="645">
        <v>100</v>
      </c>
      <c r="M27" s="645">
        <v>77</v>
      </c>
      <c r="N27" s="645">
        <v>6541</v>
      </c>
      <c r="O27" s="645">
        <v>150</v>
      </c>
      <c r="P27" s="645">
        <v>66</v>
      </c>
      <c r="Q27" s="645">
        <v>407834</v>
      </c>
      <c r="R27" s="645">
        <v>1870</v>
      </c>
      <c r="S27" s="645">
        <v>1502</v>
      </c>
      <c r="T27" s="645">
        <v>62</v>
      </c>
      <c r="U27" s="645">
        <v>306</v>
      </c>
      <c r="V27" s="645">
        <v>9353</v>
      </c>
      <c r="W27" s="645">
        <v>170</v>
      </c>
      <c r="X27" s="645">
        <v>49</v>
      </c>
      <c r="Y27" s="645">
        <v>136996</v>
      </c>
    </row>
    <row r="28" spans="1:25" ht="16.5" customHeight="1">
      <c r="A28" s="647" t="s">
        <v>2200</v>
      </c>
      <c r="B28" s="645">
        <v>4580</v>
      </c>
      <c r="C28" s="645">
        <v>3219</v>
      </c>
      <c r="D28" s="645">
        <v>219</v>
      </c>
      <c r="E28" s="645">
        <v>1142</v>
      </c>
      <c r="F28" s="645">
        <v>35621</v>
      </c>
      <c r="G28" s="645">
        <v>496</v>
      </c>
      <c r="H28" s="645">
        <v>800</v>
      </c>
      <c r="I28" s="645">
        <v>1410442</v>
      </c>
      <c r="J28" s="645">
        <v>1144</v>
      </c>
      <c r="K28" s="645">
        <v>805</v>
      </c>
      <c r="L28" s="645">
        <v>125</v>
      </c>
      <c r="M28" s="645">
        <v>214</v>
      </c>
      <c r="N28" s="645">
        <v>12014</v>
      </c>
      <c r="O28" s="645">
        <v>164</v>
      </c>
      <c r="P28" s="645">
        <v>357</v>
      </c>
      <c r="Q28" s="645">
        <v>999513</v>
      </c>
      <c r="R28" s="645">
        <v>3436</v>
      </c>
      <c r="S28" s="645">
        <v>2414</v>
      </c>
      <c r="T28" s="645">
        <v>94</v>
      </c>
      <c r="U28" s="645">
        <v>928</v>
      </c>
      <c r="V28" s="645">
        <v>23607</v>
      </c>
      <c r="W28" s="645">
        <v>332</v>
      </c>
      <c r="X28" s="645">
        <v>443</v>
      </c>
      <c r="Y28" s="645">
        <v>410929</v>
      </c>
    </row>
    <row r="29" spans="1:25" ht="16.5" customHeight="1">
      <c r="A29" s="647" t="s">
        <v>2199</v>
      </c>
      <c r="B29" s="645">
        <v>4704</v>
      </c>
      <c r="C29" s="645">
        <v>3378</v>
      </c>
      <c r="D29" s="645">
        <v>171</v>
      </c>
      <c r="E29" s="645">
        <v>1155</v>
      </c>
      <c r="F29" s="645">
        <v>36620</v>
      </c>
      <c r="G29" s="645">
        <v>723</v>
      </c>
      <c r="H29" s="645">
        <v>931</v>
      </c>
      <c r="I29" s="645">
        <v>1092534</v>
      </c>
      <c r="J29" s="645">
        <v>1071</v>
      </c>
      <c r="K29" s="645">
        <v>833</v>
      </c>
      <c r="L29" s="645">
        <v>72</v>
      </c>
      <c r="M29" s="645">
        <v>166</v>
      </c>
      <c r="N29" s="645">
        <v>9376</v>
      </c>
      <c r="O29" s="645">
        <v>190</v>
      </c>
      <c r="P29" s="645">
        <v>147</v>
      </c>
      <c r="Q29" s="645">
        <v>608257</v>
      </c>
      <c r="R29" s="645">
        <v>3633</v>
      </c>
      <c r="S29" s="645">
        <v>2545</v>
      </c>
      <c r="T29" s="645">
        <v>99</v>
      </c>
      <c r="U29" s="645">
        <v>989</v>
      </c>
      <c r="V29" s="645">
        <v>27244</v>
      </c>
      <c r="W29" s="645">
        <v>533</v>
      </c>
      <c r="X29" s="645">
        <v>784</v>
      </c>
      <c r="Y29" s="645">
        <v>484278</v>
      </c>
    </row>
    <row r="30" spans="1:25" ht="16.5" customHeight="1">
      <c r="A30" s="647" t="s">
        <v>2198</v>
      </c>
      <c r="B30" s="645">
        <v>6503</v>
      </c>
      <c r="C30" s="645">
        <v>4701</v>
      </c>
      <c r="D30" s="645">
        <v>302</v>
      </c>
      <c r="E30" s="645">
        <v>1500</v>
      </c>
      <c r="F30" s="645">
        <v>45786</v>
      </c>
      <c r="G30" s="645">
        <v>686</v>
      </c>
      <c r="H30" s="645">
        <v>2396</v>
      </c>
      <c r="I30" s="645">
        <v>1880295</v>
      </c>
      <c r="J30" s="645">
        <v>1734</v>
      </c>
      <c r="K30" s="645">
        <v>1296</v>
      </c>
      <c r="L30" s="645">
        <v>139</v>
      </c>
      <c r="M30" s="645">
        <v>299</v>
      </c>
      <c r="N30" s="645">
        <v>13879</v>
      </c>
      <c r="O30" s="645">
        <v>274</v>
      </c>
      <c r="P30" s="645">
        <v>155</v>
      </c>
      <c r="Q30" s="645">
        <v>1280519</v>
      </c>
      <c r="R30" s="645">
        <v>4769</v>
      </c>
      <c r="S30" s="645">
        <v>3405</v>
      </c>
      <c r="T30" s="645">
        <v>163</v>
      </c>
      <c r="U30" s="645">
        <v>1201</v>
      </c>
      <c r="V30" s="645">
        <v>31907</v>
      </c>
      <c r="W30" s="645">
        <v>412</v>
      </c>
      <c r="X30" s="645">
        <v>2241</v>
      </c>
      <c r="Y30" s="645">
        <v>599776</v>
      </c>
    </row>
    <row r="31" spans="1:25" ht="16.5" customHeight="1">
      <c r="A31" s="647" t="s">
        <v>2197</v>
      </c>
      <c r="B31" s="645">
        <v>4437</v>
      </c>
      <c r="C31" s="645">
        <v>3344</v>
      </c>
      <c r="D31" s="645">
        <v>191</v>
      </c>
      <c r="E31" s="645">
        <v>902</v>
      </c>
      <c r="F31" s="645">
        <v>28697</v>
      </c>
      <c r="G31" s="645">
        <v>423</v>
      </c>
      <c r="H31" s="645">
        <v>273</v>
      </c>
      <c r="I31" s="645">
        <v>740336</v>
      </c>
      <c r="J31" s="645">
        <v>934</v>
      </c>
      <c r="K31" s="645">
        <v>736</v>
      </c>
      <c r="L31" s="645">
        <v>77</v>
      </c>
      <c r="M31" s="645">
        <v>121</v>
      </c>
      <c r="N31" s="645">
        <v>7225</v>
      </c>
      <c r="O31" s="645">
        <v>143</v>
      </c>
      <c r="P31" s="645">
        <v>99</v>
      </c>
      <c r="Q31" s="645">
        <v>400915</v>
      </c>
      <c r="R31" s="645">
        <v>3503</v>
      </c>
      <c r="S31" s="645">
        <v>2608</v>
      </c>
      <c r="T31" s="645">
        <v>114</v>
      </c>
      <c r="U31" s="645">
        <v>781</v>
      </c>
      <c r="V31" s="645">
        <v>21472</v>
      </c>
      <c r="W31" s="645">
        <v>280</v>
      </c>
      <c r="X31" s="645">
        <v>174</v>
      </c>
      <c r="Y31" s="645">
        <v>339420</v>
      </c>
    </row>
    <row r="32" spans="1:25" ht="16.5" customHeight="1">
      <c r="A32" s="647" t="s">
        <v>2196</v>
      </c>
      <c r="B32" s="645">
        <v>4969</v>
      </c>
      <c r="C32" s="645">
        <v>3445</v>
      </c>
      <c r="D32" s="645">
        <v>264</v>
      </c>
      <c r="E32" s="645">
        <v>1260</v>
      </c>
      <c r="F32" s="645">
        <v>38000</v>
      </c>
      <c r="G32" s="645">
        <v>605</v>
      </c>
      <c r="H32" s="645">
        <v>340</v>
      </c>
      <c r="I32" s="645">
        <v>1217896</v>
      </c>
      <c r="J32" s="645">
        <v>1194</v>
      </c>
      <c r="K32" s="645">
        <v>878</v>
      </c>
      <c r="L32" s="645">
        <v>118</v>
      </c>
      <c r="M32" s="645">
        <v>198</v>
      </c>
      <c r="N32" s="645">
        <v>10950</v>
      </c>
      <c r="O32" s="645">
        <v>158</v>
      </c>
      <c r="P32" s="645">
        <v>145</v>
      </c>
      <c r="Q32" s="645">
        <v>733434</v>
      </c>
      <c r="R32" s="645">
        <v>3775</v>
      </c>
      <c r="S32" s="645">
        <v>2567</v>
      </c>
      <c r="T32" s="645">
        <v>146</v>
      </c>
      <c r="U32" s="645">
        <v>1062</v>
      </c>
      <c r="V32" s="645">
        <v>27050</v>
      </c>
      <c r="W32" s="645">
        <v>447</v>
      </c>
      <c r="X32" s="645">
        <v>195</v>
      </c>
      <c r="Y32" s="645">
        <v>484462</v>
      </c>
    </row>
    <row r="33" spans="1:25" ht="16.5" customHeight="1">
      <c r="A33" s="647" t="s">
        <v>2195</v>
      </c>
      <c r="B33" s="645">
        <v>182</v>
      </c>
      <c r="C33" s="645">
        <v>59</v>
      </c>
      <c r="D33" s="645">
        <v>14</v>
      </c>
      <c r="E33" s="645">
        <v>109</v>
      </c>
      <c r="F33" s="645">
        <v>2035</v>
      </c>
      <c r="G33" s="645">
        <v>15</v>
      </c>
      <c r="H33" s="645">
        <v>481</v>
      </c>
      <c r="I33" s="645">
        <v>459902</v>
      </c>
      <c r="J33" s="645">
        <v>19</v>
      </c>
      <c r="K33" s="645">
        <v>4</v>
      </c>
      <c r="L33" s="645">
        <v>8</v>
      </c>
      <c r="M33" s="645">
        <v>7</v>
      </c>
      <c r="N33" s="645">
        <v>1089</v>
      </c>
      <c r="O33" s="645">
        <v>0</v>
      </c>
      <c r="P33" s="645">
        <v>141</v>
      </c>
      <c r="Q33" s="645">
        <v>437690</v>
      </c>
      <c r="R33" s="645">
        <v>163</v>
      </c>
      <c r="S33" s="645">
        <v>55</v>
      </c>
      <c r="T33" s="645">
        <v>6</v>
      </c>
      <c r="U33" s="645">
        <v>102</v>
      </c>
      <c r="V33" s="645">
        <v>946</v>
      </c>
      <c r="W33" s="645">
        <v>15</v>
      </c>
      <c r="X33" s="645">
        <v>340</v>
      </c>
      <c r="Y33" s="645">
        <v>22212</v>
      </c>
    </row>
    <row r="34" spans="1:27" s="648" customFormat="1" ht="16.5" customHeight="1">
      <c r="A34" s="653"/>
      <c r="B34" s="635"/>
      <c r="C34" s="635"/>
      <c r="D34" s="635"/>
      <c r="E34" s="635"/>
      <c r="F34" s="635"/>
      <c r="G34" s="635"/>
      <c r="H34" s="635"/>
      <c r="I34" s="635"/>
      <c r="J34" s="635"/>
      <c r="K34" s="635"/>
      <c r="L34" s="635"/>
      <c r="M34" s="651"/>
      <c r="N34" s="651"/>
      <c r="O34" s="651"/>
      <c r="P34" s="651"/>
      <c r="Q34" s="651"/>
      <c r="R34" s="651"/>
      <c r="S34" s="651"/>
      <c r="T34" s="651"/>
      <c r="U34" s="651"/>
      <c r="V34" s="651"/>
      <c r="W34" s="651"/>
      <c r="X34" s="651"/>
      <c r="Y34" s="651"/>
      <c r="Z34" s="635"/>
      <c r="AA34" s="635"/>
    </row>
    <row r="35" spans="1:27" ht="16.5" customHeight="1">
      <c r="A35" s="650" t="s">
        <v>2194</v>
      </c>
      <c r="B35" s="649">
        <v>29598</v>
      </c>
      <c r="C35" s="649">
        <v>17905</v>
      </c>
      <c r="D35" s="649">
        <v>1324</v>
      </c>
      <c r="E35" s="649">
        <v>10369</v>
      </c>
      <c r="F35" s="649">
        <v>257723</v>
      </c>
      <c r="G35" s="649">
        <v>5015</v>
      </c>
      <c r="H35" s="649">
        <v>17898</v>
      </c>
      <c r="I35" s="649">
        <v>7520831</v>
      </c>
      <c r="J35" s="649">
        <v>5167</v>
      </c>
      <c r="K35" s="649">
        <v>3319</v>
      </c>
      <c r="L35" s="649">
        <v>400</v>
      </c>
      <c r="M35" s="649">
        <v>1448</v>
      </c>
      <c r="N35" s="649">
        <v>46688</v>
      </c>
      <c r="O35" s="649">
        <v>851</v>
      </c>
      <c r="P35" s="649">
        <v>751</v>
      </c>
      <c r="Q35" s="649">
        <v>3649172</v>
      </c>
      <c r="R35" s="649">
        <v>24431</v>
      </c>
      <c r="S35" s="649">
        <v>14586</v>
      </c>
      <c r="T35" s="649">
        <v>924</v>
      </c>
      <c r="U35" s="649">
        <v>8921</v>
      </c>
      <c r="V35" s="649">
        <v>211035</v>
      </c>
      <c r="W35" s="649">
        <v>4164</v>
      </c>
      <c r="X35" s="649">
        <v>17147</v>
      </c>
      <c r="Y35" s="649">
        <v>3871659</v>
      </c>
      <c r="Z35" s="648"/>
      <c r="AA35" s="648"/>
    </row>
    <row r="36" spans="1:25" ht="16.5" customHeight="1">
      <c r="A36" s="647" t="s">
        <v>2193</v>
      </c>
      <c r="B36" s="645">
        <v>4285</v>
      </c>
      <c r="C36" s="645">
        <v>2553</v>
      </c>
      <c r="D36" s="645">
        <v>188</v>
      </c>
      <c r="E36" s="645">
        <v>1544</v>
      </c>
      <c r="F36" s="645">
        <v>39184</v>
      </c>
      <c r="G36" s="645">
        <v>647</v>
      </c>
      <c r="H36" s="645">
        <v>2385</v>
      </c>
      <c r="I36" s="645">
        <v>1142466</v>
      </c>
      <c r="J36" s="645">
        <v>941</v>
      </c>
      <c r="K36" s="645">
        <v>577</v>
      </c>
      <c r="L36" s="645">
        <v>60</v>
      </c>
      <c r="M36" s="645">
        <v>304</v>
      </c>
      <c r="N36" s="645">
        <v>8628</v>
      </c>
      <c r="O36" s="645">
        <v>93</v>
      </c>
      <c r="P36" s="645">
        <v>118</v>
      </c>
      <c r="Q36" s="645">
        <v>573892</v>
      </c>
      <c r="R36" s="645">
        <v>3344</v>
      </c>
      <c r="S36" s="645">
        <v>1976</v>
      </c>
      <c r="T36" s="645">
        <v>128</v>
      </c>
      <c r="U36" s="645">
        <v>1240</v>
      </c>
      <c r="V36" s="645">
        <v>30556</v>
      </c>
      <c r="W36" s="645">
        <v>554</v>
      </c>
      <c r="X36" s="645">
        <v>2267</v>
      </c>
      <c r="Y36" s="645">
        <v>568574</v>
      </c>
    </row>
    <row r="37" spans="1:25" ht="16.5" customHeight="1">
      <c r="A37" s="647" t="s">
        <v>2192</v>
      </c>
      <c r="B37" s="645">
        <v>1760</v>
      </c>
      <c r="C37" s="645">
        <v>863</v>
      </c>
      <c r="D37" s="645">
        <v>81</v>
      </c>
      <c r="E37" s="645">
        <v>816</v>
      </c>
      <c r="F37" s="645">
        <v>17841</v>
      </c>
      <c r="G37" s="645">
        <v>217</v>
      </c>
      <c r="H37" s="645">
        <v>3770</v>
      </c>
      <c r="I37" s="645">
        <v>876460</v>
      </c>
      <c r="J37" s="645">
        <v>428</v>
      </c>
      <c r="K37" s="645">
        <v>176</v>
      </c>
      <c r="L37" s="645">
        <v>29</v>
      </c>
      <c r="M37" s="645">
        <v>223</v>
      </c>
      <c r="N37" s="645">
        <v>4829</v>
      </c>
      <c r="O37" s="645">
        <v>59</v>
      </c>
      <c r="P37" s="645">
        <v>128</v>
      </c>
      <c r="Q37" s="645">
        <v>581286</v>
      </c>
      <c r="R37" s="645">
        <v>1332</v>
      </c>
      <c r="S37" s="645">
        <v>687</v>
      </c>
      <c r="T37" s="645">
        <v>52</v>
      </c>
      <c r="U37" s="645">
        <v>593</v>
      </c>
      <c r="V37" s="645">
        <v>13012</v>
      </c>
      <c r="W37" s="645">
        <v>158</v>
      </c>
      <c r="X37" s="645">
        <v>3642</v>
      </c>
      <c r="Y37" s="645">
        <v>295174</v>
      </c>
    </row>
    <row r="38" spans="1:25" ht="16.5" customHeight="1">
      <c r="A38" s="647" t="s">
        <v>2191</v>
      </c>
      <c r="B38" s="645">
        <v>1911</v>
      </c>
      <c r="C38" s="645">
        <v>990</v>
      </c>
      <c r="D38" s="645">
        <v>95</v>
      </c>
      <c r="E38" s="645">
        <v>826</v>
      </c>
      <c r="F38" s="645">
        <v>16121</v>
      </c>
      <c r="G38" s="645">
        <v>348</v>
      </c>
      <c r="H38" s="645">
        <v>2956</v>
      </c>
      <c r="I38" s="645">
        <v>560216</v>
      </c>
      <c r="J38" s="645">
        <v>224</v>
      </c>
      <c r="K38" s="645">
        <v>160</v>
      </c>
      <c r="L38" s="645">
        <v>25</v>
      </c>
      <c r="M38" s="645">
        <v>39</v>
      </c>
      <c r="N38" s="645">
        <v>1949</v>
      </c>
      <c r="O38" s="645">
        <v>32</v>
      </c>
      <c r="P38" s="645">
        <v>30</v>
      </c>
      <c r="Q38" s="645">
        <v>278740</v>
      </c>
      <c r="R38" s="645">
        <v>1687</v>
      </c>
      <c r="S38" s="645">
        <v>830</v>
      </c>
      <c r="T38" s="645">
        <v>70</v>
      </c>
      <c r="U38" s="645">
        <v>787</v>
      </c>
      <c r="V38" s="645">
        <v>14172</v>
      </c>
      <c r="W38" s="645">
        <v>316</v>
      </c>
      <c r="X38" s="645">
        <v>2926</v>
      </c>
      <c r="Y38" s="645">
        <v>281475</v>
      </c>
    </row>
    <row r="39" spans="1:25" ht="16.5" customHeight="1">
      <c r="A39" s="647" t="s">
        <v>2190</v>
      </c>
      <c r="B39" s="645">
        <v>1009</v>
      </c>
      <c r="C39" s="645">
        <v>700</v>
      </c>
      <c r="D39" s="645">
        <v>33</v>
      </c>
      <c r="E39" s="645">
        <v>276</v>
      </c>
      <c r="F39" s="645">
        <v>8476</v>
      </c>
      <c r="G39" s="645">
        <v>161</v>
      </c>
      <c r="H39" s="645">
        <v>102</v>
      </c>
      <c r="I39" s="645">
        <v>211172</v>
      </c>
      <c r="J39" s="645">
        <v>193</v>
      </c>
      <c r="K39" s="645">
        <v>142</v>
      </c>
      <c r="L39" s="645">
        <v>15</v>
      </c>
      <c r="M39" s="645">
        <v>36</v>
      </c>
      <c r="N39" s="645">
        <v>1716</v>
      </c>
      <c r="O39" s="645">
        <v>15</v>
      </c>
      <c r="P39" s="645">
        <v>9</v>
      </c>
      <c r="Q39" s="645">
        <v>82120</v>
      </c>
      <c r="R39" s="645">
        <v>816</v>
      </c>
      <c r="S39" s="645">
        <v>558</v>
      </c>
      <c r="T39" s="645">
        <v>18</v>
      </c>
      <c r="U39" s="645">
        <v>240</v>
      </c>
      <c r="V39" s="645">
        <v>6760</v>
      </c>
      <c r="W39" s="645">
        <v>146</v>
      </c>
      <c r="X39" s="645">
        <v>93</v>
      </c>
      <c r="Y39" s="645">
        <v>129052</v>
      </c>
    </row>
    <row r="40" spans="1:25" ht="16.5" customHeight="1">
      <c r="A40" s="647" t="s">
        <v>2189</v>
      </c>
      <c r="B40" s="645">
        <v>1128</v>
      </c>
      <c r="C40" s="645">
        <v>780</v>
      </c>
      <c r="D40" s="645">
        <v>49</v>
      </c>
      <c r="E40" s="645">
        <v>299</v>
      </c>
      <c r="F40" s="645">
        <v>8337</v>
      </c>
      <c r="G40" s="645">
        <v>179</v>
      </c>
      <c r="H40" s="645">
        <v>295</v>
      </c>
      <c r="I40" s="645">
        <v>179180</v>
      </c>
      <c r="J40" s="645">
        <v>176</v>
      </c>
      <c r="K40" s="645">
        <v>134</v>
      </c>
      <c r="L40" s="645">
        <v>10</v>
      </c>
      <c r="M40" s="645">
        <v>32</v>
      </c>
      <c r="N40" s="645">
        <v>1325</v>
      </c>
      <c r="O40" s="645">
        <v>32</v>
      </c>
      <c r="P40" s="645">
        <v>61</v>
      </c>
      <c r="Q40" s="645">
        <v>66088</v>
      </c>
      <c r="R40" s="645">
        <v>952</v>
      </c>
      <c r="S40" s="645">
        <v>646</v>
      </c>
      <c r="T40" s="645">
        <v>39</v>
      </c>
      <c r="U40" s="645">
        <v>267</v>
      </c>
      <c r="V40" s="645">
        <v>7012</v>
      </c>
      <c r="W40" s="645">
        <v>147</v>
      </c>
      <c r="X40" s="645">
        <v>234</v>
      </c>
      <c r="Y40" s="645">
        <v>113092</v>
      </c>
    </row>
    <row r="41" spans="1:25" ht="16.5" customHeight="1">
      <c r="A41" s="647" t="s">
        <v>2188</v>
      </c>
      <c r="B41" s="645">
        <v>1703</v>
      </c>
      <c r="C41" s="645">
        <v>1074</v>
      </c>
      <c r="D41" s="645">
        <v>92</v>
      </c>
      <c r="E41" s="645">
        <v>537</v>
      </c>
      <c r="F41" s="645">
        <v>15558</v>
      </c>
      <c r="G41" s="645">
        <v>309</v>
      </c>
      <c r="H41" s="645">
        <v>956</v>
      </c>
      <c r="I41" s="645">
        <v>567281</v>
      </c>
      <c r="J41" s="645">
        <v>374</v>
      </c>
      <c r="K41" s="645">
        <v>228</v>
      </c>
      <c r="L41" s="645">
        <v>35</v>
      </c>
      <c r="M41" s="645">
        <v>111</v>
      </c>
      <c r="N41" s="645">
        <v>3920</v>
      </c>
      <c r="O41" s="645">
        <v>55</v>
      </c>
      <c r="P41" s="645">
        <v>56</v>
      </c>
      <c r="Q41" s="645">
        <v>337484</v>
      </c>
      <c r="R41" s="645">
        <v>1329</v>
      </c>
      <c r="S41" s="645">
        <v>846</v>
      </c>
      <c r="T41" s="645">
        <v>57</v>
      </c>
      <c r="U41" s="645">
        <v>426</v>
      </c>
      <c r="V41" s="645">
        <v>11638</v>
      </c>
      <c r="W41" s="645">
        <v>254</v>
      </c>
      <c r="X41" s="645">
        <v>900</v>
      </c>
      <c r="Y41" s="645">
        <v>229797</v>
      </c>
    </row>
    <row r="42" spans="1:25" ht="16.5" customHeight="1">
      <c r="A42" s="647" t="s">
        <v>2187</v>
      </c>
      <c r="B42" s="645">
        <v>953</v>
      </c>
      <c r="C42" s="645">
        <v>565</v>
      </c>
      <c r="D42" s="645">
        <v>41</v>
      </c>
      <c r="E42" s="645">
        <v>347</v>
      </c>
      <c r="F42" s="645">
        <v>9502</v>
      </c>
      <c r="G42" s="645">
        <v>113</v>
      </c>
      <c r="H42" s="645">
        <v>31</v>
      </c>
      <c r="I42" s="645">
        <v>315794</v>
      </c>
      <c r="J42" s="645">
        <v>199</v>
      </c>
      <c r="K42" s="645">
        <v>107</v>
      </c>
      <c r="L42" s="645">
        <v>20</v>
      </c>
      <c r="M42" s="645">
        <v>72</v>
      </c>
      <c r="N42" s="645">
        <v>2207</v>
      </c>
      <c r="O42" s="645">
        <v>24</v>
      </c>
      <c r="P42" s="645">
        <v>11</v>
      </c>
      <c r="Q42" s="645">
        <v>195919</v>
      </c>
      <c r="R42" s="645">
        <v>754</v>
      </c>
      <c r="S42" s="645">
        <v>458</v>
      </c>
      <c r="T42" s="645">
        <v>21</v>
      </c>
      <c r="U42" s="645">
        <v>275</v>
      </c>
      <c r="V42" s="645">
        <v>7295</v>
      </c>
      <c r="W42" s="645">
        <v>89</v>
      </c>
      <c r="X42" s="645">
        <v>20</v>
      </c>
      <c r="Y42" s="645">
        <v>119875</v>
      </c>
    </row>
    <row r="43" spans="1:25" ht="16.5" customHeight="1">
      <c r="A43" s="647" t="s">
        <v>2186</v>
      </c>
      <c r="B43" s="645">
        <v>1645</v>
      </c>
      <c r="C43" s="645">
        <v>961</v>
      </c>
      <c r="D43" s="645">
        <v>74</v>
      </c>
      <c r="E43" s="645">
        <v>610</v>
      </c>
      <c r="F43" s="645">
        <v>15504</v>
      </c>
      <c r="G43" s="645">
        <v>309</v>
      </c>
      <c r="H43" s="645">
        <v>202</v>
      </c>
      <c r="I43" s="645">
        <v>457859</v>
      </c>
      <c r="J43" s="645">
        <v>314</v>
      </c>
      <c r="K43" s="645">
        <v>205</v>
      </c>
      <c r="L43" s="645">
        <v>33</v>
      </c>
      <c r="M43" s="645">
        <v>76</v>
      </c>
      <c r="N43" s="645">
        <v>3553</v>
      </c>
      <c r="O43" s="645">
        <v>106</v>
      </c>
      <c r="P43" s="645">
        <v>50</v>
      </c>
      <c r="Q43" s="645">
        <v>261468</v>
      </c>
      <c r="R43" s="645">
        <v>1331</v>
      </c>
      <c r="S43" s="645">
        <v>756</v>
      </c>
      <c r="T43" s="645">
        <v>41</v>
      </c>
      <c r="U43" s="645">
        <v>534</v>
      </c>
      <c r="V43" s="645">
        <v>11951</v>
      </c>
      <c r="W43" s="645">
        <v>203</v>
      </c>
      <c r="X43" s="645">
        <v>152</v>
      </c>
      <c r="Y43" s="645">
        <v>196391</v>
      </c>
    </row>
    <row r="44" spans="1:25" ht="16.5" customHeight="1">
      <c r="A44" s="647" t="s">
        <v>2185</v>
      </c>
      <c r="B44" s="645">
        <v>2842</v>
      </c>
      <c r="C44" s="645">
        <v>1548</v>
      </c>
      <c r="D44" s="645">
        <v>104</v>
      </c>
      <c r="E44" s="645">
        <v>1190</v>
      </c>
      <c r="F44" s="645">
        <v>26897</v>
      </c>
      <c r="G44" s="645">
        <v>463</v>
      </c>
      <c r="H44" s="645">
        <v>3869</v>
      </c>
      <c r="I44" s="645">
        <v>809656</v>
      </c>
      <c r="J44" s="645">
        <v>392</v>
      </c>
      <c r="K44" s="645">
        <v>262</v>
      </c>
      <c r="L44" s="645">
        <v>30</v>
      </c>
      <c r="M44" s="645">
        <v>100</v>
      </c>
      <c r="N44" s="645">
        <v>3271</v>
      </c>
      <c r="O44" s="645">
        <v>66</v>
      </c>
      <c r="P44" s="645">
        <v>65</v>
      </c>
      <c r="Q44" s="645">
        <v>304816</v>
      </c>
      <c r="R44" s="645">
        <v>2450</v>
      </c>
      <c r="S44" s="645">
        <v>1286</v>
      </c>
      <c r="T44" s="645">
        <v>74</v>
      </c>
      <c r="U44" s="645">
        <v>1090</v>
      </c>
      <c r="V44" s="645">
        <v>23626</v>
      </c>
      <c r="W44" s="645">
        <v>397</v>
      </c>
      <c r="X44" s="645">
        <v>3804</v>
      </c>
      <c r="Y44" s="645">
        <v>504840</v>
      </c>
    </row>
    <row r="45" spans="1:25" ht="16.5" customHeight="1">
      <c r="A45" s="647" t="s">
        <v>2184</v>
      </c>
      <c r="B45" s="645">
        <v>695</v>
      </c>
      <c r="C45" s="645">
        <v>458</v>
      </c>
      <c r="D45" s="645">
        <v>50</v>
      </c>
      <c r="E45" s="645">
        <v>187</v>
      </c>
      <c r="F45" s="645">
        <v>5448</v>
      </c>
      <c r="G45" s="645">
        <v>118</v>
      </c>
      <c r="H45" s="645">
        <v>26</v>
      </c>
      <c r="I45" s="645">
        <v>100055</v>
      </c>
      <c r="J45" s="645">
        <v>102</v>
      </c>
      <c r="K45" s="645">
        <v>69</v>
      </c>
      <c r="L45" s="645">
        <v>16</v>
      </c>
      <c r="M45" s="645">
        <v>17</v>
      </c>
      <c r="N45" s="645">
        <v>908</v>
      </c>
      <c r="O45" s="645">
        <v>9</v>
      </c>
      <c r="P45" s="645">
        <v>3</v>
      </c>
      <c r="Q45" s="645">
        <v>31894</v>
      </c>
      <c r="R45" s="645">
        <v>593</v>
      </c>
      <c r="S45" s="645">
        <v>389</v>
      </c>
      <c r="T45" s="645">
        <v>34</v>
      </c>
      <c r="U45" s="645">
        <v>170</v>
      </c>
      <c r="V45" s="645">
        <v>4540</v>
      </c>
      <c r="W45" s="645">
        <v>109</v>
      </c>
      <c r="X45" s="645">
        <v>23</v>
      </c>
      <c r="Y45" s="645">
        <v>68161</v>
      </c>
    </row>
    <row r="46" spans="1:25" ht="16.5" customHeight="1">
      <c r="A46" s="647" t="s">
        <v>2183</v>
      </c>
      <c r="B46" s="645">
        <v>1155</v>
      </c>
      <c r="C46" s="645">
        <v>800</v>
      </c>
      <c r="D46" s="645">
        <v>37</v>
      </c>
      <c r="E46" s="645">
        <v>318</v>
      </c>
      <c r="F46" s="645">
        <v>9307</v>
      </c>
      <c r="G46" s="645">
        <v>266</v>
      </c>
      <c r="H46" s="645">
        <v>122</v>
      </c>
      <c r="I46" s="645">
        <v>234813</v>
      </c>
      <c r="J46" s="645">
        <v>189</v>
      </c>
      <c r="K46" s="645">
        <v>136</v>
      </c>
      <c r="L46" s="645">
        <v>9</v>
      </c>
      <c r="M46" s="645">
        <v>44</v>
      </c>
      <c r="N46" s="645">
        <v>1653</v>
      </c>
      <c r="O46" s="645">
        <v>51</v>
      </c>
      <c r="P46" s="645">
        <v>13</v>
      </c>
      <c r="Q46" s="645">
        <v>102394</v>
      </c>
      <c r="R46" s="645">
        <v>966</v>
      </c>
      <c r="S46" s="645">
        <v>664</v>
      </c>
      <c r="T46" s="645">
        <v>28</v>
      </c>
      <c r="U46" s="645">
        <v>274</v>
      </c>
      <c r="V46" s="645">
        <v>7654</v>
      </c>
      <c r="W46" s="645">
        <v>215</v>
      </c>
      <c r="X46" s="645">
        <v>109</v>
      </c>
      <c r="Y46" s="645">
        <v>132419</v>
      </c>
    </row>
    <row r="47" spans="1:25" ht="16.5" customHeight="1">
      <c r="A47" s="647" t="s">
        <v>2182</v>
      </c>
      <c r="B47" s="645">
        <v>896</v>
      </c>
      <c r="C47" s="645">
        <v>558</v>
      </c>
      <c r="D47" s="645">
        <v>44</v>
      </c>
      <c r="E47" s="645">
        <v>294</v>
      </c>
      <c r="F47" s="645">
        <v>7363</v>
      </c>
      <c r="G47" s="645">
        <v>183</v>
      </c>
      <c r="H47" s="645">
        <v>133</v>
      </c>
      <c r="I47" s="645">
        <v>182982</v>
      </c>
      <c r="J47" s="645">
        <v>150</v>
      </c>
      <c r="K47" s="645">
        <v>95</v>
      </c>
      <c r="L47" s="645">
        <v>12</v>
      </c>
      <c r="M47" s="645">
        <v>43</v>
      </c>
      <c r="N47" s="645">
        <v>1031</v>
      </c>
      <c r="O47" s="645">
        <v>27</v>
      </c>
      <c r="P47" s="645">
        <v>15</v>
      </c>
      <c r="Q47" s="645">
        <v>83910</v>
      </c>
      <c r="R47" s="645">
        <v>746</v>
      </c>
      <c r="S47" s="645">
        <v>463</v>
      </c>
      <c r="T47" s="645">
        <v>32</v>
      </c>
      <c r="U47" s="645">
        <v>251</v>
      </c>
      <c r="V47" s="645">
        <v>6332</v>
      </c>
      <c r="W47" s="645">
        <v>156</v>
      </c>
      <c r="X47" s="645">
        <v>118</v>
      </c>
      <c r="Y47" s="645">
        <v>99072</v>
      </c>
    </row>
    <row r="48" spans="1:25" ht="16.5" customHeight="1">
      <c r="A48" s="647" t="s">
        <v>2181</v>
      </c>
      <c r="B48" s="645">
        <v>946</v>
      </c>
      <c r="C48" s="645">
        <v>633</v>
      </c>
      <c r="D48" s="645">
        <v>53</v>
      </c>
      <c r="E48" s="645">
        <v>260</v>
      </c>
      <c r="F48" s="645">
        <v>6971</v>
      </c>
      <c r="G48" s="645">
        <v>214</v>
      </c>
      <c r="H48" s="645">
        <v>155</v>
      </c>
      <c r="I48" s="645">
        <v>150231</v>
      </c>
      <c r="J48" s="645">
        <v>149</v>
      </c>
      <c r="K48" s="645">
        <v>116</v>
      </c>
      <c r="L48" s="645">
        <v>8</v>
      </c>
      <c r="M48" s="645">
        <v>25</v>
      </c>
      <c r="N48" s="645">
        <v>1016</v>
      </c>
      <c r="O48" s="645">
        <v>29</v>
      </c>
      <c r="P48" s="645">
        <v>29</v>
      </c>
      <c r="Q48" s="645">
        <v>52122</v>
      </c>
      <c r="R48" s="645">
        <v>797</v>
      </c>
      <c r="S48" s="645">
        <v>517</v>
      </c>
      <c r="T48" s="645">
        <v>45</v>
      </c>
      <c r="U48" s="645">
        <v>235</v>
      </c>
      <c r="V48" s="645">
        <v>5955</v>
      </c>
      <c r="W48" s="645">
        <v>185</v>
      </c>
      <c r="X48" s="645">
        <v>126</v>
      </c>
      <c r="Y48" s="645">
        <v>98109</v>
      </c>
    </row>
    <row r="49" spans="1:25" ht="16.5" customHeight="1">
      <c r="A49" s="647" t="s">
        <v>2180</v>
      </c>
      <c r="B49" s="645">
        <v>808</v>
      </c>
      <c r="C49" s="645">
        <v>534</v>
      </c>
      <c r="D49" s="645">
        <v>22</v>
      </c>
      <c r="E49" s="645">
        <v>252</v>
      </c>
      <c r="F49" s="645">
        <v>6280</v>
      </c>
      <c r="G49" s="645">
        <v>156</v>
      </c>
      <c r="H49" s="645">
        <v>1320</v>
      </c>
      <c r="I49" s="645">
        <v>154572</v>
      </c>
      <c r="J49" s="645">
        <v>154</v>
      </c>
      <c r="K49" s="645">
        <v>103</v>
      </c>
      <c r="L49" s="645">
        <v>4</v>
      </c>
      <c r="M49" s="645">
        <v>47</v>
      </c>
      <c r="N49" s="645">
        <v>1007</v>
      </c>
      <c r="O49" s="645">
        <v>36</v>
      </c>
      <c r="P49" s="645">
        <v>20</v>
      </c>
      <c r="Q49" s="645">
        <v>57022</v>
      </c>
      <c r="R49" s="645">
        <v>654</v>
      </c>
      <c r="S49" s="645">
        <v>431</v>
      </c>
      <c r="T49" s="645">
        <v>18</v>
      </c>
      <c r="U49" s="645">
        <v>205</v>
      </c>
      <c r="V49" s="645">
        <v>5273</v>
      </c>
      <c r="W49" s="645">
        <v>120</v>
      </c>
      <c r="X49" s="645">
        <v>1300</v>
      </c>
      <c r="Y49" s="645">
        <v>97550</v>
      </c>
    </row>
    <row r="50" spans="1:25" ht="16.5" customHeight="1">
      <c r="A50" s="647" t="s">
        <v>2179</v>
      </c>
      <c r="B50" s="645">
        <v>629</v>
      </c>
      <c r="C50" s="645">
        <v>393</v>
      </c>
      <c r="D50" s="645">
        <v>38</v>
      </c>
      <c r="E50" s="645">
        <v>198</v>
      </c>
      <c r="F50" s="645">
        <v>5435</v>
      </c>
      <c r="G50" s="645">
        <v>180</v>
      </c>
      <c r="H50" s="645">
        <v>22</v>
      </c>
      <c r="I50" s="645">
        <v>187486</v>
      </c>
      <c r="J50" s="645">
        <v>107</v>
      </c>
      <c r="K50" s="645">
        <v>48</v>
      </c>
      <c r="L50" s="645">
        <v>11</v>
      </c>
      <c r="M50" s="645">
        <v>48</v>
      </c>
      <c r="N50" s="645">
        <v>1387</v>
      </c>
      <c r="O50" s="645">
        <v>65</v>
      </c>
      <c r="P50" s="645">
        <v>12</v>
      </c>
      <c r="Q50" s="645">
        <v>132451</v>
      </c>
      <c r="R50" s="645">
        <v>522</v>
      </c>
      <c r="S50" s="645">
        <v>345</v>
      </c>
      <c r="T50" s="645">
        <v>27</v>
      </c>
      <c r="U50" s="645">
        <v>150</v>
      </c>
      <c r="V50" s="645">
        <v>4048</v>
      </c>
      <c r="W50" s="645">
        <v>115</v>
      </c>
      <c r="X50" s="645">
        <v>10</v>
      </c>
      <c r="Y50" s="645">
        <v>55034</v>
      </c>
    </row>
    <row r="51" spans="1:25" ht="16.5" customHeight="1">
      <c r="A51" s="647" t="s">
        <v>2178</v>
      </c>
      <c r="B51" s="645">
        <v>577</v>
      </c>
      <c r="C51" s="645">
        <v>394</v>
      </c>
      <c r="D51" s="645">
        <v>34</v>
      </c>
      <c r="E51" s="645">
        <v>149</v>
      </c>
      <c r="F51" s="645">
        <v>3725</v>
      </c>
      <c r="G51" s="645">
        <v>53</v>
      </c>
      <c r="H51" s="645">
        <v>571</v>
      </c>
      <c r="I51" s="645">
        <v>103164</v>
      </c>
      <c r="J51" s="645">
        <v>78</v>
      </c>
      <c r="K51" s="645">
        <v>53</v>
      </c>
      <c r="L51" s="645">
        <v>4</v>
      </c>
      <c r="M51" s="645">
        <v>21</v>
      </c>
      <c r="N51" s="645">
        <v>517</v>
      </c>
      <c r="O51" s="645">
        <v>12</v>
      </c>
      <c r="P51" s="645">
        <v>19</v>
      </c>
      <c r="Q51" s="645">
        <v>46245</v>
      </c>
      <c r="R51" s="645">
        <v>499</v>
      </c>
      <c r="S51" s="645">
        <v>341</v>
      </c>
      <c r="T51" s="645">
        <v>30</v>
      </c>
      <c r="U51" s="645">
        <v>128</v>
      </c>
      <c r="V51" s="645">
        <v>3208</v>
      </c>
      <c r="W51" s="645">
        <v>41</v>
      </c>
      <c r="X51" s="645">
        <v>552</v>
      </c>
      <c r="Y51" s="645">
        <v>56919</v>
      </c>
    </row>
    <row r="52" spans="1:25" ht="16.5" customHeight="1">
      <c r="A52" s="647" t="s">
        <v>2177</v>
      </c>
      <c r="B52" s="645">
        <v>493</v>
      </c>
      <c r="C52" s="645">
        <v>349</v>
      </c>
      <c r="D52" s="645">
        <v>28</v>
      </c>
      <c r="E52" s="645">
        <v>116</v>
      </c>
      <c r="F52" s="645">
        <v>3277</v>
      </c>
      <c r="G52" s="645">
        <v>179</v>
      </c>
      <c r="H52" s="645">
        <v>15</v>
      </c>
      <c r="I52" s="645">
        <v>69063</v>
      </c>
      <c r="J52" s="645">
        <v>91</v>
      </c>
      <c r="K52" s="645">
        <v>71</v>
      </c>
      <c r="L52" s="645">
        <v>11</v>
      </c>
      <c r="M52" s="645">
        <v>9</v>
      </c>
      <c r="N52" s="645">
        <v>670</v>
      </c>
      <c r="O52" s="645">
        <v>8</v>
      </c>
      <c r="P52" s="645">
        <v>3</v>
      </c>
      <c r="Q52" s="645">
        <v>28409</v>
      </c>
      <c r="R52" s="645">
        <v>402</v>
      </c>
      <c r="S52" s="645">
        <v>278</v>
      </c>
      <c r="T52" s="645">
        <v>17</v>
      </c>
      <c r="U52" s="645">
        <v>107</v>
      </c>
      <c r="V52" s="645">
        <v>2607</v>
      </c>
      <c r="W52" s="645">
        <v>171</v>
      </c>
      <c r="X52" s="645">
        <v>12</v>
      </c>
      <c r="Y52" s="645">
        <v>40655</v>
      </c>
    </row>
    <row r="53" spans="1:25" ht="16.5" customHeight="1">
      <c r="A53" s="647" t="s">
        <v>2176</v>
      </c>
      <c r="B53" s="645">
        <v>636</v>
      </c>
      <c r="C53" s="645">
        <v>408</v>
      </c>
      <c r="D53" s="645">
        <v>31</v>
      </c>
      <c r="E53" s="645">
        <v>197</v>
      </c>
      <c r="F53" s="645">
        <v>5680</v>
      </c>
      <c r="G53" s="645">
        <v>135</v>
      </c>
      <c r="H53" s="645">
        <v>81</v>
      </c>
      <c r="I53" s="645">
        <v>124327</v>
      </c>
      <c r="J53" s="645">
        <v>94</v>
      </c>
      <c r="K53" s="645">
        <v>62</v>
      </c>
      <c r="L53" s="645">
        <v>8</v>
      </c>
      <c r="M53" s="645">
        <v>24</v>
      </c>
      <c r="N53" s="645">
        <v>957</v>
      </c>
      <c r="O53" s="645">
        <v>11</v>
      </c>
      <c r="P53" s="645">
        <v>17</v>
      </c>
      <c r="Q53" s="645">
        <v>38684</v>
      </c>
      <c r="R53" s="645">
        <v>542</v>
      </c>
      <c r="S53" s="645">
        <v>346</v>
      </c>
      <c r="T53" s="645">
        <v>23</v>
      </c>
      <c r="U53" s="645">
        <v>173</v>
      </c>
      <c r="V53" s="645">
        <v>4723</v>
      </c>
      <c r="W53" s="645">
        <v>124</v>
      </c>
      <c r="X53" s="645">
        <v>64</v>
      </c>
      <c r="Y53" s="645">
        <v>85644</v>
      </c>
    </row>
    <row r="54" spans="1:25" ht="16.5" customHeight="1">
      <c r="A54" s="647" t="s">
        <v>2175</v>
      </c>
      <c r="B54" s="645">
        <v>491</v>
      </c>
      <c r="C54" s="645">
        <v>371</v>
      </c>
      <c r="D54" s="645">
        <v>15</v>
      </c>
      <c r="E54" s="645">
        <v>105</v>
      </c>
      <c r="F54" s="645">
        <v>3040</v>
      </c>
      <c r="G54" s="645">
        <v>39</v>
      </c>
      <c r="H54" s="645">
        <v>6</v>
      </c>
      <c r="I54" s="645">
        <v>54910</v>
      </c>
      <c r="J54" s="645">
        <v>68</v>
      </c>
      <c r="K54" s="645">
        <v>53</v>
      </c>
      <c r="L54" s="645">
        <v>6</v>
      </c>
      <c r="M54" s="645">
        <v>9</v>
      </c>
      <c r="N54" s="645">
        <v>376</v>
      </c>
      <c r="O54" s="645">
        <v>18</v>
      </c>
      <c r="P54" s="646">
        <v>3</v>
      </c>
      <c r="Q54" s="645">
        <v>17298</v>
      </c>
      <c r="R54" s="645">
        <v>423</v>
      </c>
      <c r="S54" s="645">
        <v>318</v>
      </c>
      <c r="T54" s="645">
        <v>9</v>
      </c>
      <c r="U54" s="645">
        <v>96</v>
      </c>
      <c r="V54" s="645">
        <v>2664</v>
      </c>
      <c r="W54" s="645">
        <v>21</v>
      </c>
      <c r="X54" s="645">
        <v>3</v>
      </c>
      <c r="Y54" s="645">
        <v>37612</v>
      </c>
    </row>
    <row r="55" spans="1:25" ht="16.5" customHeight="1">
      <c r="A55" s="647" t="s">
        <v>2174</v>
      </c>
      <c r="B55" s="645">
        <v>684</v>
      </c>
      <c r="C55" s="645">
        <v>411</v>
      </c>
      <c r="D55" s="645">
        <v>34</v>
      </c>
      <c r="E55" s="645">
        <v>239</v>
      </c>
      <c r="F55" s="645">
        <v>6273</v>
      </c>
      <c r="G55" s="645">
        <v>120</v>
      </c>
      <c r="H55" s="645">
        <v>63</v>
      </c>
      <c r="I55" s="645">
        <v>166997</v>
      </c>
      <c r="J55" s="645">
        <v>136</v>
      </c>
      <c r="K55" s="645">
        <v>79</v>
      </c>
      <c r="L55" s="645">
        <v>9</v>
      </c>
      <c r="M55" s="645">
        <v>48</v>
      </c>
      <c r="N55" s="645">
        <v>1214</v>
      </c>
      <c r="O55" s="645">
        <v>9</v>
      </c>
      <c r="P55" s="645">
        <v>16</v>
      </c>
      <c r="Q55" s="645">
        <v>71410</v>
      </c>
      <c r="R55" s="645">
        <v>548</v>
      </c>
      <c r="S55" s="645">
        <v>332</v>
      </c>
      <c r="T55" s="645">
        <v>25</v>
      </c>
      <c r="U55" s="645">
        <v>191</v>
      </c>
      <c r="V55" s="645">
        <v>5059</v>
      </c>
      <c r="W55" s="645">
        <v>111</v>
      </c>
      <c r="X55" s="645">
        <v>47</v>
      </c>
      <c r="Y55" s="645">
        <v>95587</v>
      </c>
    </row>
    <row r="56" spans="1:25" ht="16.5" customHeight="1">
      <c r="A56" s="647" t="s">
        <v>2173</v>
      </c>
      <c r="B56" s="645">
        <v>683</v>
      </c>
      <c r="C56" s="645">
        <v>371</v>
      </c>
      <c r="D56" s="645">
        <v>20</v>
      </c>
      <c r="E56" s="645">
        <v>292</v>
      </c>
      <c r="F56" s="645">
        <v>5942</v>
      </c>
      <c r="G56" s="645">
        <v>98</v>
      </c>
      <c r="H56" s="645">
        <v>480</v>
      </c>
      <c r="I56" s="645">
        <v>124404</v>
      </c>
      <c r="J56" s="645">
        <v>120</v>
      </c>
      <c r="K56" s="645">
        <v>82</v>
      </c>
      <c r="L56" s="645">
        <v>7</v>
      </c>
      <c r="M56" s="645">
        <v>31</v>
      </c>
      <c r="N56" s="645">
        <v>952</v>
      </c>
      <c r="O56" s="645">
        <v>16</v>
      </c>
      <c r="P56" s="645">
        <v>15</v>
      </c>
      <c r="Q56" s="645">
        <v>53272</v>
      </c>
      <c r="R56" s="645">
        <v>563</v>
      </c>
      <c r="S56" s="645">
        <v>289</v>
      </c>
      <c r="T56" s="645">
        <v>13</v>
      </c>
      <c r="U56" s="645">
        <v>261</v>
      </c>
      <c r="V56" s="645">
        <v>4990</v>
      </c>
      <c r="W56" s="645">
        <v>82</v>
      </c>
      <c r="X56" s="645">
        <v>465</v>
      </c>
      <c r="Y56" s="645">
        <v>71132</v>
      </c>
    </row>
    <row r="57" spans="1:25" ht="16.5" customHeight="1">
      <c r="A57" s="647" t="s">
        <v>2172</v>
      </c>
      <c r="B57" s="645">
        <v>841</v>
      </c>
      <c r="C57" s="645">
        <v>366</v>
      </c>
      <c r="D57" s="645">
        <v>35</v>
      </c>
      <c r="E57" s="645">
        <v>440</v>
      </c>
      <c r="F57" s="645">
        <v>9910</v>
      </c>
      <c r="G57" s="645">
        <v>111</v>
      </c>
      <c r="H57" s="645">
        <v>76</v>
      </c>
      <c r="I57" s="645">
        <v>238644</v>
      </c>
      <c r="J57" s="645">
        <v>105</v>
      </c>
      <c r="K57" s="645">
        <v>74</v>
      </c>
      <c r="L57" s="645">
        <v>10</v>
      </c>
      <c r="M57" s="645">
        <v>21</v>
      </c>
      <c r="N57" s="645">
        <v>1054</v>
      </c>
      <c r="O57" s="645">
        <v>1</v>
      </c>
      <c r="P57" s="645">
        <v>20</v>
      </c>
      <c r="Q57" s="645">
        <v>62433</v>
      </c>
      <c r="R57" s="645">
        <v>736</v>
      </c>
      <c r="S57" s="645">
        <v>292</v>
      </c>
      <c r="T57" s="645">
        <v>25</v>
      </c>
      <c r="U57" s="645">
        <v>419</v>
      </c>
      <c r="V57" s="645">
        <v>8856</v>
      </c>
      <c r="W57" s="645">
        <v>110</v>
      </c>
      <c r="X57" s="645">
        <v>56</v>
      </c>
      <c r="Y57" s="645">
        <v>176210</v>
      </c>
    </row>
    <row r="58" spans="1:25" ht="16.5" customHeight="1">
      <c r="A58" s="647" t="s">
        <v>2171</v>
      </c>
      <c r="B58" s="645">
        <v>395</v>
      </c>
      <c r="C58" s="645">
        <v>249</v>
      </c>
      <c r="D58" s="645">
        <v>19</v>
      </c>
      <c r="E58" s="645">
        <v>127</v>
      </c>
      <c r="F58" s="645">
        <v>3764</v>
      </c>
      <c r="G58" s="645">
        <v>88</v>
      </c>
      <c r="H58" s="645">
        <v>33</v>
      </c>
      <c r="I58" s="645">
        <v>58729</v>
      </c>
      <c r="J58" s="645">
        <v>65</v>
      </c>
      <c r="K58" s="645">
        <v>51</v>
      </c>
      <c r="L58" s="645">
        <v>4</v>
      </c>
      <c r="M58" s="645">
        <v>10</v>
      </c>
      <c r="N58" s="645">
        <v>355</v>
      </c>
      <c r="O58" s="645">
        <v>10</v>
      </c>
      <c r="P58" s="645">
        <v>6</v>
      </c>
      <c r="Q58" s="645">
        <v>9216</v>
      </c>
      <c r="R58" s="645">
        <v>330</v>
      </c>
      <c r="S58" s="645">
        <v>198</v>
      </c>
      <c r="T58" s="645">
        <v>15</v>
      </c>
      <c r="U58" s="645">
        <v>117</v>
      </c>
      <c r="V58" s="645">
        <v>3409</v>
      </c>
      <c r="W58" s="645">
        <v>78</v>
      </c>
      <c r="X58" s="645">
        <v>27</v>
      </c>
      <c r="Y58" s="645">
        <v>49513</v>
      </c>
    </row>
    <row r="59" spans="1:25" ht="16.5" customHeight="1">
      <c r="A59" s="647" t="s">
        <v>2170</v>
      </c>
      <c r="B59" s="645">
        <v>473</v>
      </c>
      <c r="C59" s="645">
        <v>273</v>
      </c>
      <c r="D59" s="645">
        <v>27</v>
      </c>
      <c r="E59" s="645">
        <v>173</v>
      </c>
      <c r="F59" s="645">
        <v>3701</v>
      </c>
      <c r="G59" s="645">
        <v>37</v>
      </c>
      <c r="H59" s="645">
        <v>136</v>
      </c>
      <c r="I59" s="645">
        <v>125055</v>
      </c>
      <c r="J59" s="645">
        <v>72</v>
      </c>
      <c r="K59" s="645">
        <v>47</v>
      </c>
      <c r="L59" s="645">
        <v>5</v>
      </c>
      <c r="M59" s="645">
        <v>20</v>
      </c>
      <c r="N59" s="645">
        <v>523</v>
      </c>
      <c r="O59" s="645">
        <v>14</v>
      </c>
      <c r="P59" s="645">
        <v>25</v>
      </c>
      <c r="Q59" s="645">
        <v>57022</v>
      </c>
      <c r="R59" s="645">
        <v>401</v>
      </c>
      <c r="S59" s="645">
        <v>226</v>
      </c>
      <c r="T59" s="645">
        <v>22</v>
      </c>
      <c r="U59" s="645">
        <v>153</v>
      </c>
      <c r="V59" s="645">
        <v>3178</v>
      </c>
      <c r="W59" s="645">
        <v>23</v>
      </c>
      <c r="X59" s="645">
        <v>111</v>
      </c>
      <c r="Y59" s="645">
        <v>68033</v>
      </c>
    </row>
    <row r="60" spans="1:25" ht="16.5" customHeight="1">
      <c r="A60" s="647" t="s">
        <v>2169</v>
      </c>
      <c r="B60" s="645">
        <v>637</v>
      </c>
      <c r="C60" s="645">
        <v>431</v>
      </c>
      <c r="D60" s="645">
        <v>22</v>
      </c>
      <c r="E60" s="645">
        <v>184</v>
      </c>
      <c r="F60" s="645">
        <v>4459</v>
      </c>
      <c r="G60" s="645">
        <v>143</v>
      </c>
      <c r="H60" s="645">
        <v>33</v>
      </c>
      <c r="I60" s="645">
        <v>82095</v>
      </c>
      <c r="J60" s="645">
        <v>62</v>
      </c>
      <c r="K60" s="645">
        <v>46</v>
      </c>
      <c r="L60" s="645">
        <v>5</v>
      </c>
      <c r="M60" s="645">
        <v>11</v>
      </c>
      <c r="N60" s="645">
        <v>391</v>
      </c>
      <c r="O60" s="645">
        <v>21</v>
      </c>
      <c r="P60" s="646">
        <v>5</v>
      </c>
      <c r="Q60" s="645">
        <v>11421</v>
      </c>
      <c r="R60" s="645">
        <v>575</v>
      </c>
      <c r="S60" s="645">
        <v>385</v>
      </c>
      <c r="T60" s="645">
        <v>17</v>
      </c>
      <c r="U60" s="645">
        <v>173</v>
      </c>
      <c r="V60" s="645">
        <v>4068</v>
      </c>
      <c r="W60" s="645">
        <v>122</v>
      </c>
      <c r="X60" s="645">
        <v>28</v>
      </c>
      <c r="Y60" s="645">
        <v>70674</v>
      </c>
    </row>
    <row r="61" spans="1:25" ht="16.5" customHeight="1">
      <c r="A61" s="647" t="s">
        <v>2168</v>
      </c>
      <c r="B61" s="645">
        <v>1323</v>
      </c>
      <c r="C61" s="645">
        <v>872</v>
      </c>
      <c r="D61" s="645">
        <v>58</v>
      </c>
      <c r="E61" s="645">
        <v>393</v>
      </c>
      <c r="F61" s="645">
        <v>9728</v>
      </c>
      <c r="G61" s="645">
        <v>149</v>
      </c>
      <c r="H61" s="645">
        <v>60</v>
      </c>
      <c r="I61" s="645">
        <v>243221</v>
      </c>
      <c r="J61" s="645">
        <v>184</v>
      </c>
      <c r="K61" s="645">
        <v>143</v>
      </c>
      <c r="L61" s="645">
        <v>14</v>
      </c>
      <c r="M61" s="645">
        <v>27</v>
      </c>
      <c r="N61" s="645">
        <v>1279</v>
      </c>
      <c r="O61" s="645">
        <v>32</v>
      </c>
      <c r="P61" s="645">
        <v>2</v>
      </c>
      <c r="Q61" s="645">
        <v>112157</v>
      </c>
      <c r="R61" s="645">
        <v>1139</v>
      </c>
      <c r="S61" s="645">
        <v>729</v>
      </c>
      <c r="T61" s="645">
        <v>44</v>
      </c>
      <c r="U61" s="645">
        <v>366</v>
      </c>
      <c r="V61" s="645">
        <v>8449</v>
      </c>
      <c r="W61" s="645">
        <v>117</v>
      </c>
      <c r="X61" s="645">
        <v>58</v>
      </c>
      <c r="Y61" s="645">
        <v>131064</v>
      </c>
    </row>
    <row r="62" spans="1:25" ht="16.5" customHeight="1">
      <c r="A62" s="652"/>
      <c r="M62" s="651"/>
      <c r="N62" s="651"/>
      <c r="O62" s="651"/>
      <c r="P62" s="651"/>
      <c r="Q62" s="651"/>
      <c r="R62" s="651"/>
      <c r="S62" s="651"/>
      <c r="T62" s="651"/>
      <c r="U62" s="651"/>
      <c r="V62" s="651"/>
      <c r="W62" s="651"/>
      <c r="X62" s="651"/>
      <c r="Y62" s="651"/>
    </row>
    <row r="63" spans="1:25" s="648" customFormat="1" ht="16.5" customHeight="1">
      <c r="A63" s="650" t="s">
        <v>2167</v>
      </c>
      <c r="B63" s="649">
        <v>604</v>
      </c>
      <c r="C63" s="649">
        <v>433</v>
      </c>
      <c r="D63" s="649">
        <v>13</v>
      </c>
      <c r="E63" s="649">
        <v>158</v>
      </c>
      <c r="F63" s="649">
        <v>4545</v>
      </c>
      <c r="G63" s="649">
        <v>115</v>
      </c>
      <c r="H63" s="649">
        <v>39</v>
      </c>
      <c r="I63" s="649">
        <v>122533</v>
      </c>
      <c r="J63" s="649">
        <v>130</v>
      </c>
      <c r="K63" s="649">
        <v>85</v>
      </c>
      <c r="L63" s="649">
        <v>3</v>
      </c>
      <c r="M63" s="649">
        <v>42</v>
      </c>
      <c r="N63" s="649">
        <v>1172</v>
      </c>
      <c r="O63" s="649">
        <v>17</v>
      </c>
      <c r="P63" s="649">
        <v>8</v>
      </c>
      <c r="Q63" s="649">
        <v>63080</v>
      </c>
      <c r="R63" s="649">
        <v>474</v>
      </c>
      <c r="S63" s="649">
        <v>348</v>
      </c>
      <c r="T63" s="649">
        <v>10</v>
      </c>
      <c r="U63" s="649">
        <v>116</v>
      </c>
      <c r="V63" s="649">
        <v>3373</v>
      </c>
      <c r="W63" s="649">
        <v>98</v>
      </c>
      <c r="X63" s="649">
        <v>31</v>
      </c>
      <c r="Y63" s="649">
        <v>59453</v>
      </c>
    </row>
    <row r="64" spans="1:25" ht="16.5" customHeight="1">
      <c r="A64" s="647" t="s">
        <v>2166</v>
      </c>
      <c r="B64" s="645">
        <v>363</v>
      </c>
      <c r="C64" s="645">
        <v>230</v>
      </c>
      <c r="D64" s="645">
        <v>5</v>
      </c>
      <c r="E64" s="645">
        <v>128</v>
      </c>
      <c r="F64" s="645">
        <v>3420</v>
      </c>
      <c r="G64" s="645">
        <v>87</v>
      </c>
      <c r="H64" s="645">
        <v>25</v>
      </c>
      <c r="I64" s="645">
        <v>103661</v>
      </c>
      <c r="J64" s="645">
        <v>89</v>
      </c>
      <c r="K64" s="645">
        <v>51</v>
      </c>
      <c r="L64" s="645">
        <v>2</v>
      </c>
      <c r="M64" s="645">
        <v>36</v>
      </c>
      <c r="N64" s="645">
        <v>950</v>
      </c>
      <c r="O64" s="645">
        <v>15</v>
      </c>
      <c r="P64" s="645">
        <v>8</v>
      </c>
      <c r="Q64" s="645">
        <v>54441</v>
      </c>
      <c r="R64" s="645">
        <v>274</v>
      </c>
      <c r="S64" s="645">
        <v>179</v>
      </c>
      <c r="T64" s="645">
        <v>3</v>
      </c>
      <c r="U64" s="645">
        <v>92</v>
      </c>
      <c r="V64" s="645">
        <v>2470</v>
      </c>
      <c r="W64" s="645">
        <v>72</v>
      </c>
      <c r="X64" s="645">
        <v>17</v>
      </c>
      <c r="Y64" s="645">
        <v>49220</v>
      </c>
    </row>
    <row r="65" spans="1:25" ht="16.5" customHeight="1">
      <c r="A65" s="647" t="s">
        <v>2165</v>
      </c>
      <c r="B65" s="645">
        <v>109</v>
      </c>
      <c r="C65" s="645">
        <v>82</v>
      </c>
      <c r="D65" s="645">
        <v>3</v>
      </c>
      <c r="E65" s="645">
        <v>24</v>
      </c>
      <c r="F65" s="645">
        <v>670</v>
      </c>
      <c r="G65" s="645">
        <v>14</v>
      </c>
      <c r="H65" s="645">
        <v>14</v>
      </c>
      <c r="I65" s="645">
        <v>15039</v>
      </c>
      <c r="J65" s="645">
        <v>25</v>
      </c>
      <c r="K65" s="645">
        <v>19</v>
      </c>
      <c r="L65" s="646" t="s">
        <v>513</v>
      </c>
      <c r="M65" s="645">
        <v>6</v>
      </c>
      <c r="N65" s="645">
        <v>160</v>
      </c>
      <c r="O65" s="645">
        <v>2</v>
      </c>
      <c r="P65" s="645">
        <v>0</v>
      </c>
      <c r="Q65" s="645">
        <v>8130</v>
      </c>
      <c r="R65" s="645">
        <v>84</v>
      </c>
      <c r="S65" s="645">
        <v>63</v>
      </c>
      <c r="T65" s="645">
        <v>3</v>
      </c>
      <c r="U65" s="645">
        <v>18</v>
      </c>
      <c r="V65" s="645">
        <v>510</v>
      </c>
      <c r="W65" s="645">
        <v>12</v>
      </c>
      <c r="X65" s="645">
        <v>14</v>
      </c>
      <c r="Y65" s="645">
        <v>6909</v>
      </c>
    </row>
    <row r="66" spans="1:25" ht="16.5" customHeight="1">
      <c r="A66" s="647" t="s">
        <v>2164</v>
      </c>
      <c r="B66" s="645">
        <v>45</v>
      </c>
      <c r="C66" s="645">
        <v>42</v>
      </c>
      <c r="D66" s="645">
        <v>3</v>
      </c>
      <c r="E66" s="646" t="s">
        <v>513</v>
      </c>
      <c r="F66" s="645">
        <v>115</v>
      </c>
      <c r="G66" s="645">
        <v>2</v>
      </c>
      <c r="H66" s="646">
        <v>0</v>
      </c>
      <c r="I66" s="645">
        <v>697</v>
      </c>
      <c r="J66" s="645">
        <v>10</v>
      </c>
      <c r="K66" s="645">
        <v>9</v>
      </c>
      <c r="L66" s="645">
        <v>1</v>
      </c>
      <c r="M66" s="646" t="s">
        <v>513</v>
      </c>
      <c r="N66" s="645">
        <v>28</v>
      </c>
      <c r="O66" s="645">
        <v>0</v>
      </c>
      <c r="P66" s="646">
        <v>0</v>
      </c>
      <c r="Q66" s="645">
        <v>90</v>
      </c>
      <c r="R66" s="645">
        <v>35</v>
      </c>
      <c r="S66" s="645">
        <v>33</v>
      </c>
      <c r="T66" s="645">
        <v>2</v>
      </c>
      <c r="U66" s="646" t="s">
        <v>513</v>
      </c>
      <c r="V66" s="645">
        <v>87</v>
      </c>
      <c r="W66" s="645">
        <v>2</v>
      </c>
      <c r="X66" s="646">
        <v>0</v>
      </c>
      <c r="Y66" s="645">
        <v>607</v>
      </c>
    </row>
    <row r="67" spans="1:25" ht="16.5" customHeight="1">
      <c r="A67" s="647" t="s">
        <v>2163</v>
      </c>
      <c r="B67" s="645">
        <v>87</v>
      </c>
      <c r="C67" s="645">
        <v>79</v>
      </c>
      <c r="D67" s="645">
        <v>2</v>
      </c>
      <c r="E67" s="645">
        <v>6</v>
      </c>
      <c r="F67" s="645">
        <v>340</v>
      </c>
      <c r="G67" s="645">
        <v>12</v>
      </c>
      <c r="H67" s="645">
        <v>0</v>
      </c>
      <c r="I67" s="645">
        <v>3137</v>
      </c>
      <c r="J67" s="645">
        <v>6</v>
      </c>
      <c r="K67" s="645">
        <v>6</v>
      </c>
      <c r="L67" s="646" t="s">
        <v>513</v>
      </c>
      <c r="M67" s="646" t="s">
        <v>513</v>
      </c>
      <c r="N67" s="645">
        <v>34</v>
      </c>
      <c r="O67" s="645">
        <v>0</v>
      </c>
      <c r="P67" s="646">
        <v>0</v>
      </c>
      <c r="Q67" s="645">
        <v>419</v>
      </c>
      <c r="R67" s="645">
        <v>81</v>
      </c>
      <c r="S67" s="645">
        <v>73</v>
      </c>
      <c r="T67" s="645">
        <v>2</v>
      </c>
      <c r="U67" s="645">
        <v>6</v>
      </c>
      <c r="V67" s="645">
        <v>306</v>
      </c>
      <c r="W67" s="645">
        <v>12</v>
      </c>
      <c r="X67" s="645">
        <v>0</v>
      </c>
      <c r="Y67" s="645">
        <v>2717</v>
      </c>
    </row>
    <row r="68" spans="1:25" ht="16.5" customHeight="1">
      <c r="A68" s="652"/>
      <c r="M68" s="651"/>
      <c r="N68" s="651"/>
      <c r="O68" s="651"/>
      <c r="P68" s="651"/>
      <c r="Q68" s="651"/>
      <c r="R68" s="651"/>
      <c r="S68" s="651"/>
      <c r="T68" s="651"/>
      <c r="U68" s="651"/>
      <c r="V68" s="651"/>
      <c r="W68" s="651"/>
      <c r="X68" s="651"/>
      <c r="Y68" s="651"/>
    </row>
    <row r="69" spans="1:25" s="648" customFormat="1" ht="16.5" customHeight="1">
      <c r="A69" s="650" t="s">
        <v>2162</v>
      </c>
      <c r="B69" s="649">
        <v>540</v>
      </c>
      <c r="C69" s="649">
        <v>490</v>
      </c>
      <c r="D69" s="649">
        <v>14</v>
      </c>
      <c r="E69" s="649">
        <v>36</v>
      </c>
      <c r="F69" s="649">
        <v>2162</v>
      </c>
      <c r="G69" s="649">
        <v>145</v>
      </c>
      <c r="H69" s="649">
        <v>3</v>
      </c>
      <c r="I69" s="649">
        <v>28950</v>
      </c>
      <c r="J69" s="649">
        <v>52</v>
      </c>
      <c r="K69" s="649">
        <v>48</v>
      </c>
      <c r="L69" s="649">
        <v>1</v>
      </c>
      <c r="M69" s="649">
        <v>3</v>
      </c>
      <c r="N69" s="649">
        <v>238</v>
      </c>
      <c r="O69" s="649">
        <v>43</v>
      </c>
      <c r="P69" s="649">
        <v>1</v>
      </c>
      <c r="Q69" s="649">
        <v>4960</v>
      </c>
      <c r="R69" s="649">
        <v>488</v>
      </c>
      <c r="S69" s="649">
        <v>442</v>
      </c>
      <c r="T69" s="649">
        <v>13</v>
      </c>
      <c r="U69" s="649">
        <v>33</v>
      </c>
      <c r="V69" s="649">
        <v>1924</v>
      </c>
      <c r="W69" s="649">
        <v>102</v>
      </c>
      <c r="X69" s="649">
        <v>2</v>
      </c>
      <c r="Y69" s="649">
        <v>23990</v>
      </c>
    </row>
    <row r="70" spans="1:25" ht="16.5" customHeight="1">
      <c r="A70" s="647" t="s">
        <v>2161</v>
      </c>
      <c r="B70" s="645">
        <v>331</v>
      </c>
      <c r="C70" s="645">
        <v>304</v>
      </c>
      <c r="D70" s="645">
        <v>6</v>
      </c>
      <c r="E70" s="645">
        <v>21</v>
      </c>
      <c r="F70" s="645">
        <v>1157</v>
      </c>
      <c r="G70" s="645">
        <v>79</v>
      </c>
      <c r="H70" s="645">
        <v>3</v>
      </c>
      <c r="I70" s="645">
        <v>15035</v>
      </c>
      <c r="J70" s="645">
        <v>31</v>
      </c>
      <c r="K70" s="645">
        <v>28</v>
      </c>
      <c r="L70" s="645">
        <v>1</v>
      </c>
      <c r="M70" s="645">
        <v>2</v>
      </c>
      <c r="N70" s="645">
        <v>141</v>
      </c>
      <c r="O70" s="645">
        <v>33</v>
      </c>
      <c r="P70" s="645">
        <v>1</v>
      </c>
      <c r="Q70" s="645">
        <v>2949</v>
      </c>
      <c r="R70" s="645">
        <v>300</v>
      </c>
      <c r="S70" s="645">
        <v>276</v>
      </c>
      <c r="T70" s="645">
        <v>5</v>
      </c>
      <c r="U70" s="645">
        <v>19</v>
      </c>
      <c r="V70" s="645">
        <v>1016</v>
      </c>
      <c r="W70" s="645">
        <v>46</v>
      </c>
      <c r="X70" s="645">
        <v>2</v>
      </c>
      <c r="Y70" s="645">
        <v>12086</v>
      </c>
    </row>
    <row r="71" spans="1:25" ht="16.5" customHeight="1">
      <c r="A71" s="647" t="s">
        <v>2160</v>
      </c>
      <c r="B71" s="645">
        <v>41</v>
      </c>
      <c r="C71" s="645">
        <v>39</v>
      </c>
      <c r="D71" s="646">
        <v>1</v>
      </c>
      <c r="E71" s="645">
        <v>1</v>
      </c>
      <c r="F71" s="645">
        <v>169</v>
      </c>
      <c r="G71" s="645">
        <v>18</v>
      </c>
      <c r="H71" s="645">
        <v>0</v>
      </c>
      <c r="I71" s="645">
        <v>3052</v>
      </c>
      <c r="J71" s="646">
        <v>4</v>
      </c>
      <c r="K71" s="646">
        <v>4</v>
      </c>
      <c r="L71" s="646" t="s">
        <v>513</v>
      </c>
      <c r="M71" s="646" t="s">
        <v>513</v>
      </c>
      <c r="N71" s="646">
        <v>22</v>
      </c>
      <c r="O71" s="646">
        <v>3</v>
      </c>
      <c r="P71" s="646">
        <v>0</v>
      </c>
      <c r="Q71" s="646" t="s">
        <v>2157</v>
      </c>
      <c r="R71" s="645">
        <v>37</v>
      </c>
      <c r="S71" s="645">
        <v>35</v>
      </c>
      <c r="T71" s="646">
        <v>1</v>
      </c>
      <c r="U71" s="645">
        <v>1</v>
      </c>
      <c r="V71" s="645">
        <v>147</v>
      </c>
      <c r="W71" s="645">
        <v>15</v>
      </c>
      <c r="X71" s="645">
        <v>0</v>
      </c>
      <c r="Y71" s="646" t="s">
        <v>2157</v>
      </c>
    </row>
    <row r="72" spans="1:25" ht="16.5" customHeight="1">
      <c r="A72" s="647" t="s">
        <v>2159</v>
      </c>
      <c r="B72" s="645">
        <v>136</v>
      </c>
      <c r="C72" s="645">
        <v>119</v>
      </c>
      <c r="D72" s="645">
        <v>6</v>
      </c>
      <c r="E72" s="645">
        <v>11</v>
      </c>
      <c r="F72" s="645">
        <v>680</v>
      </c>
      <c r="G72" s="645">
        <v>33</v>
      </c>
      <c r="H72" s="645">
        <v>0</v>
      </c>
      <c r="I72" s="645">
        <v>9015</v>
      </c>
      <c r="J72" s="645">
        <v>16</v>
      </c>
      <c r="K72" s="645">
        <v>15</v>
      </c>
      <c r="L72" s="646" t="s">
        <v>513</v>
      </c>
      <c r="M72" s="645">
        <v>1</v>
      </c>
      <c r="N72" s="645">
        <v>66</v>
      </c>
      <c r="O72" s="645">
        <v>5</v>
      </c>
      <c r="P72" s="645">
        <v>0</v>
      </c>
      <c r="Q72" s="645">
        <v>1055</v>
      </c>
      <c r="R72" s="645">
        <v>120</v>
      </c>
      <c r="S72" s="645">
        <v>104</v>
      </c>
      <c r="T72" s="645">
        <v>6</v>
      </c>
      <c r="U72" s="645">
        <v>10</v>
      </c>
      <c r="V72" s="645">
        <v>614</v>
      </c>
      <c r="W72" s="645">
        <v>28</v>
      </c>
      <c r="X72" s="645">
        <v>0</v>
      </c>
      <c r="Y72" s="645">
        <v>7960</v>
      </c>
    </row>
    <row r="73" spans="1:25" ht="16.5" customHeight="1" thickBot="1">
      <c r="A73" s="644" t="s">
        <v>2158</v>
      </c>
      <c r="B73" s="643">
        <v>32</v>
      </c>
      <c r="C73" s="643">
        <v>28</v>
      </c>
      <c r="D73" s="643">
        <v>1</v>
      </c>
      <c r="E73" s="643">
        <v>3</v>
      </c>
      <c r="F73" s="643">
        <v>156</v>
      </c>
      <c r="G73" s="643">
        <v>15</v>
      </c>
      <c r="H73" s="643">
        <v>0</v>
      </c>
      <c r="I73" s="643">
        <v>1848</v>
      </c>
      <c r="J73" s="643">
        <v>1</v>
      </c>
      <c r="K73" s="643">
        <v>1</v>
      </c>
      <c r="L73" s="642" t="s">
        <v>513</v>
      </c>
      <c r="M73" s="642" t="s">
        <v>513</v>
      </c>
      <c r="N73" s="643">
        <v>9</v>
      </c>
      <c r="O73" s="643">
        <v>2</v>
      </c>
      <c r="P73" s="643">
        <v>0</v>
      </c>
      <c r="Q73" s="642" t="s">
        <v>2157</v>
      </c>
      <c r="R73" s="643">
        <v>31</v>
      </c>
      <c r="S73" s="643">
        <v>27</v>
      </c>
      <c r="T73" s="643">
        <v>1</v>
      </c>
      <c r="U73" s="643">
        <v>3</v>
      </c>
      <c r="V73" s="643">
        <v>147</v>
      </c>
      <c r="W73" s="643">
        <v>13</v>
      </c>
      <c r="X73" s="642">
        <v>0</v>
      </c>
      <c r="Y73" s="642" t="s">
        <v>2157</v>
      </c>
    </row>
    <row r="74" spans="1:16" ht="16.5" customHeight="1">
      <c r="A74" s="640" t="s">
        <v>2156</v>
      </c>
      <c r="B74" s="639"/>
      <c r="C74" s="639"/>
      <c r="D74" s="639"/>
      <c r="E74" s="639"/>
      <c r="F74" s="639"/>
      <c r="G74" s="637"/>
      <c r="M74" s="641"/>
      <c r="N74" s="641"/>
      <c r="O74" s="637"/>
      <c r="P74" s="637"/>
    </row>
    <row r="75" spans="1:17" ht="16.5" customHeight="1">
      <c r="A75" s="640" t="s">
        <v>2155</v>
      </c>
      <c r="B75" s="639"/>
      <c r="C75" s="639"/>
      <c r="D75" s="639"/>
      <c r="E75" s="639"/>
      <c r="F75" s="639"/>
      <c r="G75" s="637"/>
      <c r="M75" s="637"/>
      <c r="N75" s="637"/>
      <c r="O75" s="637"/>
      <c r="P75" s="637"/>
      <c r="Q75" s="637"/>
    </row>
    <row r="76" spans="1:8" ht="16.5" customHeight="1">
      <c r="A76" s="638" t="s">
        <v>2154</v>
      </c>
      <c r="B76" s="637"/>
      <c r="C76" s="637"/>
      <c r="D76" s="637"/>
      <c r="E76" s="637"/>
      <c r="F76" s="637"/>
      <c r="G76" s="637"/>
      <c r="H76" s="637"/>
    </row>
  </sheetData>
  <sheetProtection/>
  <mergeCells count="19">
    <mergeCell ref="Q4:Q5"/>
    <mergeCell ref="J3:Q3"/>
    <mergeCell ref="R3:Y3"/>
    <mergeCell ref="R4:U4"/>
    <mergeCell ref="V4:V5"/>
    <mergeCell ref="W4:W5"/>
    <mergeCell ref="X4:X5"/>
    <mergeCell ref="Y4:Y5"/>
    <mergeCell ref="J4:M4"/>
    <mergeCell ref="N4:N5"/>
    <mergeCell ref="O4:O5"/>
    <mergeCell ref="P4:P5"/>
    <mergeCell ref="A3:A5"/>
    <mergeCell ref="B4:E4"/>
    <mergeCell ref="B3:I3"/>
    <mergeCell ref="F4:F5"/>
    <mergeCell ref="G4:G5"/>
    <mergeCell ref="H4:H5"/>
    <mergeCell ref="I4:I5"/>
  </mergeCells>
  <printOptions/>
  <pageMargins left="0.1968503937007874" right="0.1968503937007874" top="0.5905511811023623" bottom="0.5905511811023623"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tabColor rgb="FFFFFF00"/>
  </sheetPr>
  <dimension ref="A1:P103"/>
  <sheetViews>
    <sheetView zoomScalePageLayoutView="0" workbookViewId="0" topLeftCell="A1">
      <pane ySplit="5" topLeftCell="A6" activePane="bottomLeft" state="frozen"/>
      <selection pane="topLeft" activeCell="C11" sqref="C11"/>
      <selection pane="bottomLeft" activeCell="A2" sqref="A2"/>
    </sheetView>
  </sheetViews>
  <sheetFormatPr defaultColWidth="9.00390625" defaultRowHeight="16.5" customHeight="1"/>
  <cols>
    <col min="1" max="1" width="36.625" style="667" customWidth="1"/>
    <col min="2" max="6" width="8.875" style="55" customWidth="1"/>
    <col min="7" max="10" width="8.875" style="666" customWidth="1"/>
    <col min="11" max="11" width="17.875" style="666" customWidth="1"/>
    <col min="12" max="12" width="17.75390625" style="666" customWidth="1"/>
    <col min="13" max="13" width="18.50390625" style="666" customWidth="1"/>
    <col min="14" max="16384" width="9.00390625" style="665" customWidth="1"/>
  </cols>
  <sheetData>
    <row r="1" spans="1:13" ht="16.5" customHeight="1">
      <c r="A1" s="22" t="s">
        <v>2299</v>
      </c>
      <c r="B1" s="23"/>
      <c r="C1" s="23"/>
      <c r="D1" s="23"/>
      <c r="E1" s="23"/>
      <c r="F1" s="23"/>
      <c r="G1" s="23"/>
      <c r="H1" s="23"/>
      <c r="I1" s="23"/>
      <c r="J1" s="23"/>
      <c r="K1" s="23"/>
      <c r="L1" s="23"/>
      <c r="M1" s="663"/>
    </row>
    <row r="2" spans="1:13" ht="16.5" customHeight="1" thickBot="1">
      <c r="A2" s="884" t="str">
        <f>HYPERLINK("#目次!A42","目次に戻る")</f>
        <v>目次に戻る</v>
      </c>
      <c r="B2" s="23"/>
      <c r="C2" s="23"/>
      <c r="D2" s="23"/>
      <c r="E2" s="23"/>
      <c r="F2" s="23"/>
      <c r="G2" s="23"/>
      <c r="H2" s="23"/>
      <c r="I2" s="23"/>
      <c r="J2" s="23"/>
      <c r="K2" s="23"/>
      <c r="L2" s="23"/>
      <c r="M2" s="686"/>
    </row>
    <row r="3" spans="1:13" s="681" customFormat="1" ht="16.5" customHeight="1">
      <c r="A3" s="1151" t="s">
        <v>2074</v>
      </c>
      <c r="B3" s="1160" t="s">
        <v>2229</v>
      </c>
      <c r="C3" s="1161"/>
      <c r="D3" s="1161"/>
      <c r="E3" s="1161"/>
      <c r="F3" s="1161"/>
      <c r="G3" s="1161"/>
      <c r="H3" s="1161"/>
      <c r="I3" s="1161"/>
      <c r="J3" s="903"/>
      <c r="K3" s="1154" t="s">
        <v>2067</v>
      </c>
      <c r="L3" s="1154" t="s">
        <v>2298</v>
      </c>
      <c r="M3" s="1157" t="s">
        <v>2297</v>
      </c>
    </row>
    <row r="4" spans="1:13" s="681" customFormat="1" ht="16.5" customHeight="1">
      <c r="A4" s="1152"/>
      <c r="B4" s="1162" t="s">
        <v>2065</v>
      </c>
      <c r="C4" s="1163" t="s">
        <v>2296</v>
      </c>
      <c r="D4" s="1164"/>
      <c r="E4" s="1164"/>
      <c r="F4" s="1164"/>
      <c r="G4" s="1164"/>
      <c r="H4" s="1164"/>
      <c r="I4" s="1164"/>
      <c r="J4" s="904"/>
      <c r="K4" s="1155"/>
      <c r="L4" s="1155"/>
      <c r="M4" s="1158"/>
    </row>
    <row r="5" spans="1:13" s="681" customFormat="1" ht="16.5" customHeight="1">
      <c r="A5" s="1153"/>
      <c r="B5" s="1156"/>
      <c r="C5" s="684" t="s">
        <v>2295</v>
      </c>
      <c r="D5" s="684" t="s">
        <v>2110</v>
      </c>
      <c r="E5" s="684" t="s">
        <v>2109</v>
      </c>
      <c r="F5" s="684" t="s">
        <v>2108</v>
      </c>
      <c r="G5" s="683" t="s">
        <v>2107</v>
      </c>
      <c r="H5" s="682" t="s">
        <v>2106</v>
      </c>
      <c r="I5" s="682" t="s">
        <v>2105</v>
      </c>
      <c r="J5" s="682" t="s">
        <v>2294</v>
      </c>
      <c r="K5" s="1156"/>
      <c r="L5" s="1156"/>
      <c r="M5" s="1159"/>
    </row>
    <row r="6" spans="1:13" ht="16.5" customHeight="1">
      <c r="A6" s="680"/>
      <c r="B6" s="679" t="s">
        <v>2085</v>
      </c>
      <c r="C6" s="679" t="s">
        <v>2085</v>
      </c>
      <c r="D6" s="679" t="s">
        <v>2085</v>
      </c>
      <c r="E6" s="679" t="s">
        <v>2085</v>
      </c>
      <c r="F6" s="679" t="s">
        <v>2085</v>
      </c>
      <c r="G6" s="679" t="s">
        <v>2085</v>
      </c>
      <c r="H6" s="679" t="s">
        <v>2085</v>
      </c>
      <c r="I6" s="679" t="s">
        <v>2085</v>
      </c>
      <c r="J6" s="679" t="s">
        <v>2085</v>
      </c>
      <c r="K6" s="559" t="s">
        <v>2220</v>
      </c>
      <c r="L6" s="559" t="s">
        <v>2083</v>
      </c>
      <c r="M6" s="559" t="s">
        <v>2293</v>
      </c>
    </row>
    <row r="7" spans="1:16" ht="16.5" customHeight="1">
      <c r="A7" s="675" t="s">
        <v>2292</v>
      </c>
      <c r="B7" s="609">
        <v>2865</v>
      </c>
      <c r="C7" s="609">
        <v>1244</v>
      </c>
      <c r="D7" s="609">
        <v>633</v>
      </c>
      <c r="E7" s="609">
        <v>517</v>
      </c>
      <c r="F7" s="609">
        <v>316</v>
      </c>
      <c r="G7" s="609">
        <v>74</v>
      </c>
      <c r="H7" s="609">
        <v>44</v>
      </c>
      <c r="I7" s="609">
        <v>25</v>
      </c>
      <c r="J7" s="609">
        <v>12</v>
      </c>
      <c r="K7" s="609">
        <v>19576</v>
      </c>
      <c r="L7" s="609">
        <v>1186136</v>
      </c>
      <c r="M7" s="609">
        <v>157709</v>
      </c>
      <c r="N7" s="677"/>
      <c r="O7" s="677"/>
      <c r="P7" s="677"/>
    </row>
    <row r="8" spans="1:16" ht="16.5" customHeight="1">
      <c r="A8" s="675"/>
      <c r="B8" s="609"/>
      <c r="C8" s="609"/>
      <c r="D8" s="609"/>
      <c r="E8" s="609"/>
      <c r="F8" s="609"/>
      <c r="G8" s="609"/>
      <c r="H8" s="609"/>
      <c r="I8" s="609"/>
      <c r="J8" s="609"/>
      <c r="K8" s="609"/>
      <c r="L8" s="609"/>
      <c r="M8" s="609"/>
      <c r="N8" s="677"/>
      <c r="O8" s="677"/>
      <c r="P8" s="677"/>
    </row>
    <row r="9" spans="1:16" ht="16.5" customHeight="1">
      <c r="A9" s="675" t="s">
        <v>2291</v>
      </c>
      <c r="B9" s="609">
        <v>576</v>
      </c>
      <c r="C9" s="609">
        <v>144</v>
      </c>
      <c r="D9" s="609">
        <v>123</v>
      </c>
      <c r="E9" s="609">
        <v>163</v>
      </c>
      <c r="F9" s="609">
        <v>86</v>
      </c>
      <c r="G9" s="609">
        <v>28</v>
      </c>
      <c r="H9" s="609">
        <v>21</v>
      </c>
      <c r="I9" s="609">
        <v>6</v>
      </c>
      <c r="J9" s="609">
        <v>5</v>
      </c>
      <c r="K9" s="609">
        <v>5799</v>
      </c>
      <c r="L9" s="609">
        <v>888829</v>
      </c>
      <c r="M9" s="609">
        <v>0</v>
      </c>
      <c r="N9" s="677"/>
      <c r="O9" s="677"/>
      <c r="P9" s="677"/>
    </row>
    <row r="10" spans="1:16" ht="16.5" customHeight="1">
      <c r="A10" s="675" t="s">
        <v>2290</v>
      </c>
      <c r="B10" s="609">
        <v>2</v>
      </c>
      <c r="C10" s="609">
        <v>2</v>
      </c>
      <c r="D10" s="609">
        <v>0</v>
      </c>
      <c r="E10" s="609">
        <v>0</v>
      </c>
      <c r="F10" s="609">
        <v>0</v>
      </c>
      <c r="G10" s="609">
        <v>0</v>
      </c>
      <c r="H10" s="609">
        <v>0</v>
      </c>
      <c r="I10" s="609">
        <v>0</v>
      </c>
      <c r="J10" s="609">
        <v>0</v>
      </c>
      <c r="K10" s="609">
        <v>3</v>
      </c>
      <c r="L10" s="609" t="s">
        <v>2098</v>
      </c>
      <c r="M10" s="609">
        <v>0</v>
      </c>
      <c r="N10" s="677"/>
      <c r="O10" s="677"/>
      <c r="P10" s="677"/>
    </row>
    <row r="11" spans="1:16" ht="16.5" customHeight="1">
      <c r="A11" s="673" t="s">
        <v>2289</v>
      </c>
      <c r="B11" s="672">
        <v>2</v>
      </c>
      <c r="C11" s="672">
        <v>2</v>
      </c>
      <c r="D11" s="672">
        <v>0</v>
      </c>
      <c r="E11" s="672">
        <v>0</v>
      </c>
      <c r="F11" s="672">
        <v>0</v>
      </c>
      <c r="G11" s="672">
        <v>0</v>
      </c>
      <c r="H11" s="672">
        <v>0</v>
      </c>
      <c r="I11" s="672">
        <v>0</v>
      </c>
      <c r="J11" s="672">
        <v>0</v>
      </c>
      <c r="K11" s="672">
        <v>3</v>
      </c>
      <c r="L11" s="672" t="s">
        <v>2278</v>
      </c>
      <c r="M11" s="672">
        <v>0</v>
      </c>
      <c r="N11" s="677"/>
      <c r="O11" s="677"/>
      <c r="P11" s="677"/>
    </row>
    <row r="12" spans="1:16" ht="16.5" customHeight="1">
      <c r="A12" s="675" t="s">
        <v>2288</v>
      </c>
      <c r="B12" s="609">
        <v>46</v>
      </c>
      <c r="C12" s="609">
        <v>12</v>
      </c>
      <c r="D12" s="609">
        <v>11</v>
      </c>
      <c r="E12" s="609">
        <v>12</v>
      </c>
      <c r="F12" s="609">
        <v>8</v>
      </c>
      <c r="G12" s="609">
        <v>1</v>
      </c>
      <c r="H12" s="674">
        <v>0</v>
      </c>
      <c r="I12" s="609">
        <v>1</v>
      </c>
      <c r="J12" s="609">
        <v>1</v>
      </c>
      <c r="K12" s="609">
        <v>819</v>
      </c>
      <c r="L12" s="609">
        <v>327041</v>
      </c>
      <c r="M12" s="609">
        <v>0</v>
      </c>
      <c r="N12" s="677"/>
      <c r="O12" s="677"/>
      <c r="P12" s="677"/>
    </row>
    <row r="13" spans="1:16" ht="16.5" customHeight="1">
      <c r="A13" s="673" t="s">
        <v>2060</v>
      </c>
      <c r="B13" s="672">
        <v>5</v>
      </c>
      <c r="C13" s="672">
        <v>3</v>
      </c>
      <c r="D13" s="672">
        <v>1</v>
      </c>
      <c r="E13" s="672">
        <v>0</v>
      </c>
      <c r="F13" s="672">
        <v>1</v>
      </c>
      <c r="G13" s="672">
        <v>0</v>
      </c>
      <c r="H13" s="672">
        <v>0</v>
      </c>
      <c r="I13" s="672">
        <v>0</v>
      </c>
      <c r="J13" s="672">
        <v>0</v>
      </c>
      <c r="K13" s="672">
        <v>18</v>
      </c>
      <c r="L13" s="672">
        <v>666</v>
      </c>
      <c r="M13" s="672">
        <v>0</v>
      </c>
      <c r="N13" s="677"/>
      <c r="O13" s="677"/>
      <c r="P13" s="677"/>
    </row>
    <row r="14" spans="1:16" ht="16.5" customHeight="1">
      <c r="A14" s="673" t="s">
        <v>2287</v>
      </c>
      <c r="B14" s="672">
        <v>41</v>
      </c>
      <c r="C14" s="672">
        <v>9</v>
      </c>
      <c r="D14" s="672">
        <v>10</v>
      </c>
      <c r="E14" s="672">
        <v>12</v>
      </c>
      <c r="F14" s="672">
        <v>7</v>
      </c>
      <c r="G14" s="672">
        <v>1</v>
      </c>
      <c r="H14" s="672">
        <v>0</v>
      </c>
      <c r="I14" s="672">
        <v>1</v>
      </c>
      <c r="J14" s="672">
        <v>1</v>
      </c>
      <c r="K14" s="672">
        <v>801</v>
      </c>
      <c r="L14" s="672">
        <v>326375</v>
      </c>
      <c r="M14" s="672">
        <v>0</v>
      </c>
      <c r="N14" s="677"/>
      <c r="O14" s="677"/>
      <c r="P14" s="677"/>
    </row>
    <row r="15" spans="1:16" ht="16.5" customHeight="1">
      <c r="A15" s="675" t="s">
        <v>2286</v>
      </c>
      <c r="B15" s="609">
        <v>123</v>
      </c>
      <c r="C15" s="609">
        <v>28</v>
      </c>
      <c r="D15" s="609">
        <v>28</v>
      </c>
      <c r="E15" s="609">
        <v>39</v>
      </c>
      <c r="F15" s="609">
        <v>15</v>
      </c>
      <c r="G15" s="609">
        <v>7</v>
      </c>
      <c r="H15" s="609">
        <v>3</v>
      </c>
      <c r="I15" s="609">
        <v>3</v>
      </c>
      <c r="J15" s="609">
        <v>0</v>
      </c>
      <c r="K15" s="609">
        <v>1120</v>
      </c>
      <c r="L15" s="609">
        <v>68924</v>
      </c>
      <c r="M15" s="609">
        <v>0</v>
      </c>
      <c r="N15" s="677"/>
      <c r="O15" s="677"/>
      <c r="P15" s="677"/>
    </row>
    <row r="16" spans="1:16" ht="16.5" customHeight="1">
      <c r="A16" s="673" t="s">
        <v>2057</v>
      </c>
      <c r="B16" s="672">
        <v>37</v>
      </c>
      <c r="C16" s="672">
        <v>7</v>
      </c>
      <c r="D16" s="672">
        <v>8</v>
      </c>
      <c r="E16" s="672">
        <v>11</v>
      </c>
      <c r="F16" s="672">
        <v>5</v>
      </c>
      <c r="G16" s="672">
        <v>3</v>
      </c>
      <c r="H16" s="672">
        <v>2</v>
      </c>
      <c r="I16" s="672">
        <v>1</v>
      </c>
      <c r="J16" s="672">
        <v>0</v>
      </c>
      <c r="K16" s="672">
        <v>409</v>
      </c>
      <c r="L16" s="672">
        <v>13770</v>
      </c>
      <c r="M16" s="672">
        <v>0</v>
      </c>
      <c r="N16" s="677"/>
      <c r="O16" s="677"/>
      <c r="P16" s="677"/>
    </row>
    <row r="17" spans="1:16" ht="16.5" customHeight="1">
      <c r="A17" s="673" t="s">
        <v>2285</v>
      </c>
      <c r="B17" s="672">
        <v>4</v>
      </c>
      <c r="C17" s="672">
        <v>3</v>
      </c>
      <c r="D17" s="672">
        <v>1</v>
      </c>
      <c r="E17" s="672">
        <v>0</v>
      </c>
      <c r="F17" s="672">
        <v>0</v>
      </c>
      <c r="G17" s="672">
        <v>0</v>
      </c>
      <c r="H17" s="672">
        <v>0</v>
      </c>
      <c r="I17" s="672">
        <v>0</v>
      </c>
      <c r="J17" s="672">
        <v>0</v>
      </c>
      <c r="K17" s="672">
        <v>9</v>
      </c>
      <c r="L17" s="672">
        <v>452</v>
      </c>
      <c r="M17" s="672">
        <v>0</v>
      </c>
      <c r="N17" s="677"/>
      <c r="O17" s="677"/>
      <c r="P17" s="677"/>
    </row>
    <row r="18" spans="1:16" ht="16.5" customHeight="1">
      <c r="A18" s="673" t="s">
        <v>2284</v>
      </c>
      <c r="B18" s="672">
        <v>11</v>
      </c>
      <c r="C18" s="672">
        <v>1</v>
      </c>
      <c r="D18" s="672">
        <v>3</v>
      </c>
      <c r="E18" s="672">
        <v>4</v>
      </c>
      <c r="F18" s="672">
        <v>3</v>
      </c>
      <c r="G18" s="672">
        <v>0</v>
      </c>
      <c r="H18" s="672">
        <v>0</v>
      </c>
      <c r="I18" s="672">
        <v>0</v>
      </c>
      <c r="J18" s="672">
        <v>0</v>
      </c>
      <c r="K18" s="672">
        <v>84</v>
      </c>
      <c r="L18" s="672">
        <v>1791</v>
      </c>
      <c r="M18" s="672">
        <v>0</v>
      </c>
      <c r="N18" s="677"/>
      <c r="O18" s="677"/>
      <c r="P18" s="677"/>
    </row>
    <row r="19" spans="1:16" ht="16.5" customHeight="1">
      <c r="A19" s="673" t="s">
        <v>2283</v>
      </c>
      <c r="B19" s="672">
        <v>13</v>
      </c>
      <c r="C19" s="672">
        <v>1</v>
      </c>
      <c r="D19" s="672">
        <v>1</v>
      </c>
      <c r="E19" s="672">
        <v>5</v>
      </c>
      <c r="F19" s="672">
        <v>2</v>
      </c>
      <c r="G19" s="672">
        <v>2</v>
      </c>
      <c r="H19" s="672">
        <v>1</v>
      </c>
      <c r="I19" s="672">
        <v>1</v>
      </c>
      <c r="J19" s="672">
        <v>0</v>
      </c>
      <c r="K19" s="672">
        <v>218</v>
      </c>
      <c r="L19" s="672">
        <v>7279</v>
      </c>
      <c r="M19" s="672">
        <v>0</v>
      </c>
      <c r="N19" s="677"/>
      <c r="O19" s="677"/>
      <c r="P19" s="677"/>
    </row>
    <row r="20" spans="1:16" ht="16.5" customHeight="1">
      <c r="A20" s="673" t="s">
        <v>2282</v>
      </c>
      <c r="B20" s="672">
        <v>5</v>
      </c>
      <c r="C20" s="672">
        <v>1</v>
      </c>
      <c r="D20" s="672">
        <v>2</v>
      </c>
      <c r="E20" s="672">
        <v>1</v>
      </c>
      <c r="F20" s="672">
        <v>0</v>
      </c>
      <c r="G20" s="672">
        <v>1</v>
      </c>
      <c r="H20" s="672">
        <v>0</v>
      </c>
      <c r="I20" s="672">
        <v>0</v>
      </c>
      <c r="J20" s="672">
        <v>0</v>
      </c>
      <c r="K20" s="672">
        <v>41</v>
      </c>
      <c r="L20" s="672">
        <v>2389</v>
      </c>
      <c r="M20" s="672">
        <v>0</v>
      </c>
      <c r="N20" s="677"/>
      <c r="O20" s="677"/>
      <c r="P20" s="677"/>
    </row>
    <row r="21" spans="1:16" ht="16.5" customHeight="1">
      <c r="A21" s="673" t="s">
        <v>2281</v>
      </c>
      <c r="B21" s="672">
        <v>4</v>
      </c>
      <c r="C21" s="672">
        <v>1</v>
      </c>
      <c r="D21" s="672">
        <v>1</v>
      </c>
      <c r="E21" s="672">
        <v>1</v>
      </c>
      <c r="F21" s="672">
        <v>0</v>
      </c>
      <c r="G21" s="672">
        <v>0</v>
      </c>
      <c r="H21" s="672">
        <v>1</v>
      </c>
      <c r="I21" s="672">
        <v>0</v>
      </c>
      <c r="J21" s="672">
        <v>0</v>
      </c>
      <c r="K21" s="672">
        <v>57</v>
      </c>
      <c r="L21" s="672" t="s">
        <v>2278</v>
      </c>
      <c r="M21" s="672">
        <v>0</v>
      </c>
      <c r="N21" s="677"/>
      <c r="O21" s="677"/>
      <c r="P21" s="677"/>
    </row>
    <row r="22" spans="1:16" ht="16.5" customHeight="1">
      <c r="A22" s="673" t="s">
        <v>2280</v>
      </c>
      <c r="B22" s="672">
        <v>86</v>
      </c>
      <c r="C22" s="672">
        <v>21</v>
      </c>
      <c r="D22" s="672">
        <v>20</v>
      </c>
      <c r="E22" s="672">
        <v>28</v>
      </c>
      <c r="F22" s="672">
        <v>10</v>
      </c>
      <c r="G22" s="672">
        <v>4</v>
      </c>
      <c r="H22" s="672">
        <v>1</v>
      </c>
      <c r="I22" s="672">
        <v>2</v>
      </c>
      <c r="J22" s="672">
        <v>0</v>
      </c>
      <c r="K22" s="672">
        <v>711</v>
      </c>
      <c r="L22" s="672">
        <v>55154</v>
      </c>
      <c r="M22" s="672">
        <v>0</v>
      </c>
      <c r="N22" s="677"/>
      <c r="O22" s="677"/>
      <c r="P22" s="677"/>
    </row>
    <row r="23" spans="1:16" ht="16.5" customHeight="1">
      <c r="A23" s="675" t="s">
        <v>2279</v>
      </c>
      <c r="B23" s="609">
        <v>119</v>
      </c>
      <c r="C23" s="609">
        <v>32</v>
      </c>
      <c r="D23" s="609">
        <v>29</v>
      </c>
      <c r="E23" s="609">
        <v>35</v>
      </c>
      <c r="F23" s="609">
        <v>14</v>
      </c>
      <c r="G23" s="609">
        <v>4</v>
      </c>
      <c r="H23" s="609">
        <v>3</v>
      </c>
      <c r="I23" s="609">
        <v>1</v>
      </c>
      <c r="J23" s="609">
        <v>1</v>
      </c>
      <c r="K23" s="609">
        <v>1026</v>
      </c>
      <c r="L23" s="609">
        <v>166090</v>
      </c>
      <c r="M23" s="609">
        <v>0</v>
      </c>
      <c r="N23" s="677"/>
      <c r="O23" s="677"/>
      <c r="P23" s="677"/>
    </row>
    <row r="24" spans="1:16" ht="16.5" customHeight="1">
      <c r="A24" s="673" t="s">
        <v>2054</v>
      </c>
      <c r="B24" s="672">
        <v>66</v>
      </c>
      <c r="C24" s="672">
        <v>15</v>
      </c>
      <c r="D24" s="672">
        <v>17</v>
      </c>
      <c r="E24" s="672">
        <v>22</v>
      </c>
      <c r="F24" s="672">
        <v>8</v>
      </c>
      <c r="G24" s="672">
        <v>1</v>
      </c>
      <c r="H24" s="672">
        <v>1</v>
      </c>
      <c r="I24" s="672">
        <v>1</v>
      </c>
      <c r="J24" s="672">
        <v>1</v>
      </c>
      <c r="K24" s="672">
        <v>656</v>
      </c>
      <c r="L24" s="672">
        <v>48294</v>
      </c>
      <c r="M24" s="672">
        <v>0</v>
      </c>
      <c r="N24" s="677"/>
      <c r="O24" s="677"/>
      <c r="P24" s="677"/>
    </row>
    <row r="25" spans="1:16" ht="16.5" customHeight="1">
      <c r="A25" s="673" t="s">
        <v>2053</v>
      </c>
      <c r="B25" s="672">
        <v>27</v>
      </c>
      <c r="C25" s="672">
        <v>9</v>
      </c>
      <c r="D25" s="672">
        <v>6</v>
      </c>
      <c r="E25" s="672">
        <v>8</v>
      </c>
      <c r="F25" s="672">
        <v>4</v>
      </c>
      <c r="G25" s="672">
        <v>0</v>
      </c>
      <c r="H25" s="672">
        <v>0</v>
      </c>
      <c r="I25" s="672">
        <v>0</v>
      </c>
      <c r="J25" s="672">
        <v>0</v>
      </c>
      <c r="K25" s="672">
        <v>141</v>
      </c>
      <c r="L25" s="672">
        <v>4874</v>
      </c>
      <c r="M25" s="672">
        <v>0</v>
      </c>
      <c r="N25" s="677"/>
      <c r="O25" s="677"/>
      <c r="P25" s="677"/>
    </row>
    <row r="26" spans="1:16" ht="16.5" customHeight="1">
      <c r="A26" s="673" t="s">
        <v>2052</v>
      </c>
      <c r="B26" s="672">
        <v>18</v>
      </c>
      <c r="C26" s="672">
        <v>5</v>
      </c>
      <c r="D26" s="672">
        <v>6</v>
      </c>
      <c r="E26" s="672">
        <v>3</v>
      </c>
      <c r="F26" s="672">
        <v>1</v>
      </c>
      <c r="G26" s="672">
        <v>2</v>
      </c>
      <c r="H26" s="672">
        <v>1</v>
      </c>
      <c r="I26" s="672">
        <v>0</v>
      </c>
      <c r="J26" s="672">
        <v>0</v>
      </c>
      <c r="K26" s="672">
        <v>146</v>
      </c>
      <c r="L26" s="672">
        <v>112036</v>
      </c>
      <c r="M26" s="672">
        <v>0</v>
      </c>
      <c r="N26" s="677"/>
      <c r="O26" s="677"/>
      <c r="P26" s="677"/>
    </row>
    <row r="27" spans="1:16" ht="16.5" customHeight="1">
      <c r="A27" s="673" t="s">
        <v>2051</v>
      </c>
      <c r="B27" s="672">
        <v>8</v>
      </c>
      <c r="C27" s="672">
        <v>3</v>
      </c>
      <c r="D27" s="672">
        <v>0</v>
      </c>
      <c r="E27" s="672">
        <v>2</v>
      </c>
      <c r="F27" s="672">
        <v>1</v>
      </c>
      <c r="G27" s="672">
        <v>1</v>
      </c>
      <c r="H27" s="672">
        <v>1</v>
      </c>
      <c r="I27" s="672">
        <v>0</v>
      </c>
      <c r="J27" s="672">
        <v>0</v>
      </c>
      <c r="K27" s="672">
        <v>83</v>
      </c>
      <c r="L27" s="672">
        <v>887</v>
      </c>
      <c r="M27" s="672">
        <v>0</v>
      </c>
      <c r="N27" s="677"/>
      <c r="O27" s="677"/>
      <c r="P27" s="677"/>
    </row>
    <row r="28" spans="1:16" ht="16.5" customHeight="1">
      <c r="A28" s="675" t="s">
        <v>2050</v>
      </c>
      <c r="B28" s="609">
        <v>124</v>
      </c>
      <c r="C28" s="609">
        <v>31</v>
      </c>
      <c r="D28" s="609">
        <v>21</v>
      </c>
      <c r="E28" s="609">
        <v>37</v>
      </c>
      <c r="F28" s="609">
        <v>18</v>
      </c>
      <c r="G28" s="609">
        <v>7</v>
      </c>
      <c r="H28" s="609">
        <v>9</v>
      </c>
      <c r="I28" s="672">
        <v>0</v>
      </c>
      <c r="J28" s="609">
        <v>1</v>
      </c>
      <c r="K28" s="609">
        <v>1230</v>
      </c>
      <c r="L28" s="609">
        <v>220991</v>
      </c>
      <c r="M28" s="609">
        <v>0</v>
      </c>
      <c r="N28" s="677"/>
      <c r="O28" s="677"/>
      <c r="P28" s="677"/>
    </row>
    <row r="29" spans="1:16" ht="16.5" customHeight="1">
      <c r="A29" s="673" t="s">
        <v>2049</v>
      </c>
      <c r="B29" s="672">
        <v>41</v>
      </c>
      <c r="C29" s="672">
        <v>12</v>
      </c>
      <c r="D29" s="672">
        <v>10</v>
      </c>
      <c r="E29" s="672">
        <v>12</v>
      </c>
      <c r="F29" s="672">
        <v>4</v>
      </c>
      <c r="G29" s="672">
        <v>2</v>
      </c>
      <c r="H29" s="672">
        <v>1</v>
      </c>
      <c r="I29" s="672">
        <v>0</v>
      </c>
      <c r="J29" s="672">
        <v>0</v>
      </c>
      <c r="K29" s="672">
        <v>262</v>
      </c>
      <c r="L29" s="672">
        <v>48991</v>
      </c>
      <c r="M29" s="672">
        <v>0</v>
      </c>
      <c r="N29" s="677"/>
      <c r="O29" s="677"/>
      <c r="P29" s="677"/>
    </row>
    <row r="30" spans="1:16" ht="16.5" customHeight="1">
      <c r="A30" s="673" t="s">
        <v>2048</v>
      </c>
      <c r="B30" s="672">
        <v>18</v>
      </c>
      <c r="C30" s="672">
        <v>5</v>
      </c>
      <c r="D30" s="672">
        <v>3</v>
      </c>
      <c r="E30" s="672">
        <v>6</v>
      </c>
      <c r="F30" s="672">
        <v>0</v>
      </c>
      <c r="G30" s="672">
        <v>1</v>
      </c>
      <c r="H30" s="672">
        <v>3</v>
      </c>
      <c r="I30" s="672">
        <v>0</v>
      </c>
      <c r="J30" s="672">
        <v>0</v>
      </c>
      <c r="K30" s="672">
        <v>205</v>
      </c>
      <c r="L30" s="672">
        <v>10140</v>
      </c>
      <c r="M30" s="672">
        <v>0</v>
      </c>
      <c r="N30" s="677"/>
      <c r="O30" s="677"/>
      <c r="P30" s="677"/>
    </row>
    <row r="31" spans="1:16" ht="16.5" customHeight="1">
      <c r="A31" s="673" t="s">
        <v>2047</v>
      </c>
      <c r="B31" s="672">
        <v>39</v>
      </c>
      <c r="C31" s="672">
        <v>10</v>
      </c>
      <c r="D31" s="672">
        <v>5</v>
      </c>
      <c r="E31" s="672">
        <v>10</v>
      </c>
      <c r="F31" s="672">
        <v>9</v>
      </c>
      <c r="G31" s="672">
        <v>2</v>
      </c>
      <c r="H31" s="672">
        <v>2</v>
      </c>
      <c r="I31" s="672">
        <v>0</v>
      </c>
      <c r="J31" s="672">
        <v>1</v>
      </c>
      <c r="K31" s="672">
        <v>469</v>
      </c>
      <c r="L31" s="672">
        <v>38604</v>
      </c>
      <c r="M31" s="672">
        <v>0</v>
      </c>
      <c r="N31" s="677"/>
      <c r="O31" s="677"/>
      <c r="P31" s="677"/>
    </row>
    <row r="32" spans="1:16" ht="16.5" customHeight="1">
      <c r="A32" s="673" t="s">
        <v>2046</v>
      </c>
      <c r="B32" s="672">
        <v>26</v>
      </c>
      <c r="C32" s="672">
        <v>4</v>
      </c>
      <c r="D32" s="672">
        <v>3</v>
      </c>
      <c r="E32" s="672">
        <v>9</v>
      </c>
      <c r="F32" s="672">
        <v>5</v>
      </c>
      <c r="G32" s="672">
        <v>2</v>
      </c>
      <c r="H32" s="672">
        <v>3</v>
      </c>
      <c r="I32" s="672">
        <v>0</v>
      </c>
      <c r="J32" s="672">
        <v>0</v>
      </c>
      <c r="K32" s="672">
        <v>294</v>
      </c>
      <c r="L32" s="672">
        <v>123255</v>
      </c>
      <c r="M32" s="672">
        <v>0</v>
      </c>
      <c r="N32" s="677"/>
      <c r="O32" s="677"/>
      <c r="P32" s="677"/>
    </row>
    <row r="33" spans="1:16" ht="16.5" customHeight="1">
      <c r="A33" s="675" t="s">
        <v>2045</v>
      </c>
      <c r="B33" s="609">
        <v>162</v>
      </c>
      <c r="C33" s="609">
        <v>39</v>
      </c>
      <c r="D33" s="609">
        <v>34</v>
      </c>
      <c r="E33" s="609">
        <v>40</v>
      </c>
      <c r="F33" s="609">
        <v>31</v>
      </c>
      <c r="G33" s="609">
        <v>9</v>
      </c>
      <c r="H33" s="609">
        <v>6</v>
      </c>
      <c r="I33" s="609">
        <v>1</v>
      </c>
      <c r="J33" s="609">
        <v>2</v>
      </c>
      <c r="K33" s="609">
        <v>1601</v>
      </c>
      <c r="L33" s="674" t="s">
        <v>2098</v>
      </c>
      <c r="M33" s="609">
        <v>0</v>
      </c>
      <c r="N33" s="677"/>
      <c r="O33" s="677"/>
      <c r="P33" s="677"/>
    </row>
    <row r="34" spans="1:16" ht="16.5" customHeight="1">
      <c r="A34" s="673" t="s">
        <v>2044</v>
      </c>
      <c r="B34" s="672">
        <v>25</v>
      </c>
      <c r="C34" s="672">
        <v>7</v>
      </c>
      <c r="D34" s="672">
        <v>3</v>
      </c>
      <c r="E34" s="672">
        <v>6</v>
      </c>
      <c r="F34" s="672">
        <v>5</v>
      </c>
      <c r="G34" s="672">
        <v>1</v>
      </c>
      <c r="H34" s="672">
        <v>1</v>
      </c>
      <c r="I34" s="672">
        <v>0</v>
      </c>
      <c r="J34" s="672">
        <v>2</v>
      </c>
      <c r="K34" s="672">
        <v>458</v>
      </c>
      <c r="L34" s="672" t="s">
        <v>2278</v>
      </c>
      <c r="M34" s="672">
        <v>0</v>
      </c>
      <c r="N34" s="677"/>
      <c r="O34" s="677"/>
      <c r="P34" s="677"/>
    </row>
    <row r="35" spans="1:16" ht="16.5" customHeight="1">
      <c r="A35" s="673" t="s">
        <v>2042</v>
      </c>
      <c r="B35" s="672">
        <v>33</v>
      </c>
      <c r="C35" s="672">
        <v>6</v>
      </c>
      <c r="D35" s="672">
        <v>5</v>
      </c>
      <c r="E35" s="672">
        <v>10</v>
      </c>
      <c r="F35" s="672">
        <v>9</v>
      </c>
      <c r="G35" s="672">
        <v>2</v>
      </c>
      <c r="H35" s="672">
        <v>1</v>
      </c>
      <c r="I35" s="672">
        <v>0</v>
      </c>
      <c r="J35" s="672">
        <v>0</v>
      </c>
      <c r="K35" s="672">
        <v>277</v>
      </c>
      <c r="L35" s="672">
        <v>15923</v>
      </c>
      <c r="M35" s="672">
        <v>0</v>
      </c>
      <c r="N35" s="677"/>
      <c r="O35" s="677"/>
      <c r="P35" s="677"/>
    </row>
    <row r="36" spans="1:16" ht="16.5" customHeight="1">
      <c r="A36" s="673" t="s">
        <v>2277</v>
      </c>
      <c r="B36" s="672">
        <v>104</v>
      </c>
      <c r="C36" s="672">
        <v>26</v>
      </c>
      <c r="D36" s="672">
        <v>26</v>
      </c>
      <c r="E36" s="672">
        <v>24</v>
      </c>
      <c r="F36" s="672">
        <v>17</v>
      </c>
      <c r="G36" s="672">
        <v>6</v>
      </c>
      <c r="H36" s="672">
        <v>4</v>
      </c>
      <c r="I36" s="672">
        <v>1</v>
      </c>
      <c r="J36" s="672">
        <v>0</v>
      </c>
      <c r="K36" s="672">
        <v>866</v>
      </c>
      <c r="L36" s="672">
        <v>46671</v>
      </c>
      <c r="M36" s="672">
        <v>0</v>
      </c>
      <c r="N36" s="677"/>
      <c r="O36" s="677"/>
      <c r="P36" s="677"/>
    </row>
    <row r="37" spans="1:16" ht="16.5" customHeight="1">
      <c r="A37" s="673"/>
      <c r="B37" s="672"/>
      <c r="C37" s="672"/>
      <c r="D37" s="672"/>
      <c r="E37" s="672"/>
      <c r="F37" s="672"/>
      <c r="G37" s="672"/>
      <c r="H37" s="672"/>
      <c r="I37" s="672"/>
      <c r="J37" s="672"/>
      <c r="K37" s="672"/>
      <c r="L37" s="672"/>
      <c r="M37" s="678"/>
      <c r="N37" s="677"/>
      <c r="O37" s="677"/>
      <c r="P37" s="677"/>
    </row>
    <row r="38" spans="1:16" ht="16.5" customHeight="1">
      <c r="A38" s="675" t="s">
        <v>2276</v>
      </c>
      <c r="B38" s="609">
        <v>2289</v>
      </c>
      <c r="C38" s="609">
        <v>1100</v>
      </c>
      <c r="D38" s="609">
        <v>510</v>
      </c>
      <c r="E38" s="609">
        <v>354</v>
      </c>
      <c r="F38" s="609">
        <v>230</v>
      </c>
      <c r="G38" s="609">
        <v>46</v>
      </c>
      <c r="H38" s="609">
        <v>23</v>
      </c>
      <c r="I38" s="609">
        <v>19</v>
      </c>
      <c r="J38" s="609">
        <v>7</v>
      </c>
      <c r="K38" s="609">
        <v>13777</v>
      </c>
      <c r="L38" s="609">
        <v>297307</v>
      </c>
      <c r="M38" s="609">
        <v>157709</v>
      </c>
      <c r="N38" s="677"/>
      <c r="O38" s="677"/>
      <c r="P38" s="677"/>
    </row>
    <row r="39" spans="1:16" ht="16.5" customHeight="1">
      <c r="A39" s="675" t="s">
        <v>2038</v>
      </c>
      <c r="B39" s="609">
        <v>3</v>
      </c>
      <c r="C39" s="609">
        <v>0</v>
      </c>
      <c r="D39" s="609">
        <v>0</v>
      </c>
      <c r="E39" s="609">
        <v>0</v>
      </c>
      <c r="F39" s="609">
        <v>0</v>
      </c>
      <c r="G39" s="609">
        <v>0</v>
      </c>
      <c r="H39" s="609">
        <v>0</v>
      </c>
      <c r="I39" s="609">
        <v>1</v>
      </c>
      <c r="J39" s="609">
        <v>2</v>
      </c>
      <c r="K39" s="609">
        <v>997</v>
      </c>
      <c r="L39" s="674">
        <v>70357</v>
      </c>
      <c r="M39" s="674">
        <v>4903</v>
      </c>
      <c r="N39" s="677"/>
      <c r="O39" s="677"/>
      <c r="P39" s="677"/>
    </row>
    <row r="40" spans="1:16" ht="16.5" customHeight="1">
      <c r="A40" s="673" t="s">
        <v>2275</v>
      </c>
      <c r="B40" s="672">
        <v>3</v>
      </c>
      <c r="C40" s="672">
        <v>0</v>
      </c>
      <c r="D40" s="672">
        <v>0</v>
      </c>
      <c r="E40" s="672">
        <v>0</v>
      </c>
      <c r="F40" s="672">
        <v>0</v>
      </c>
      <c r="G40" s="672">
        <v>0</v>
      </c>
      <c r="H40" s="672">
        <v>0</v>
      </c>
      <c r="I40" s="672">
        <v>1</v>
      </c>
      <c r="J40" s="672">
        <v>2</v>
      </c>
      <c r="K40" s="672">
        <v>997</v>
      </c>
      <c r="L40" s="672">
        <v>70357</v>
      </c>
      <c r="M40" s="672">
        <v>4903</v>
      </c>
      <c r="N40" s="677"/>
      <c r="O40" s="677"/>
      <c r="P40" s="677"/>
    </row>
    <row r="41" spans="1:16" ht="16.5" customHeight="1">
      <c r="A41" s="673" t="s">
        <v>2274</v>
      </c>
      <c r="B41" s="672">
        <v>0</v>
      </c>
      <c r="C41" s="672">
        <v>0</v>
      </c>
      <c r="D41" s="672">
        <v>0</v>
      </c>
      <c r="E41" s="672">
        <v>0</v>
      </c>
      <c r="F41" s="672">
        <v>0</v>
      </c>
      <c r="G41" s="672">
        <v>0</v>
      </c>
      <c r="H41" s="672">
        <v>0</v>
      </c>
      <c r="I41" s="672">
        <v>0</v>
      </c>
      <c r="J41" s="672">
        <v>0</v>
      </c>
      <c r="K41" s="672">
        <v>0</v>
      </c>
      <c r="L41" s="672">
        <v>0</v>
      </c>
      <c r="M41" s="672">
        <v>0</v>
      </c>
      <c r="N41" s="677"/>
      <c r="O41" s="677"/>
      <c r="P41" s="677"/>
    </row>
    <row r="42" spans="1:16" ht="16.5" customHeight="1">
      <c r="A42" s="675" t="s">
        <v>2035</v>
      </c>
      <c r="B42" s="609">
        <v>384</v>
      </c>
      <c r="C42" s="609">
        <v>243</v>
      </c>
      <c r="D42" s="609">
        <v>78</v>
      </c>
      <c r="E42" s="609">
        <v>48</v>
      </c>
      <c r="F42" s="609">
        <v>10</v>
      </c>
      <c r="G42" s="674">
        <v>0</v>
      </c>
      <c r="H42" s="609">
        <v>3</v>
      </c>
      <c r="I42" s="674">
        <v>0</v>
      </c>
      <c r="J42" s="609">
        <v>2</v>
      </c>
      <c r="K42" s="609">
        <v>1396</v>
      </c>
      <c r="L42" s="609">
        <v>37360</v>
      </c>
      <c r="M42" s="609">
        <v>32223</v>
      </c>
      <c r="N42" s="677"/>
      <c r="O42" s="677"/>
      <c r="P42" s="677"/>
    </row>
    <row r="43" spans="1:16" ht="16.5" customHeight="1">
      <c r="A43" s="673" t="s">
        <v>2034</v>
      </c>
      <c r="B43" s="672">
        <v>44</v>
      </c>
      <c r="C43" s="672">
        <v>27</v>
      </c>
      <c r="D43" s="672">
        <v>10</v>
      </c>
      <c r="E43" s="672">
        <v>5</v>
      </c>
      <c r="F43" s="672">
        <v>1</v>
      </c>
      <c r="G43" s="672">
        <v>0</v>
      </c>
      <c r="H43" s="672">
        <v>1</v>
      </c>
      <c r="I43" s="672">
        <v>0</v>
      </c>
      <c r="J43" s="672">
        <v>0</v>
      </c>
      <c r="K43" s="672">
        <v>145</v>
      </c>
      <c r="L43" s="672">
        <v>1285</v>
      </c>
      <c r="M43" s="672">
        <v>2064</v>
      </c>
      <c r="N43" s="677"/>
      <c r="O43" s="677"/>
      <c r="P43" s="677"/>
    </row>
    <row r="44" spans="1:16" ht="16.5" customHeight="1">
      <c r="A44" s="673" t="s">
        <v>2033</v>
      </c>
      <c r="B44" s="672">
        <v>50</v>
      </c>
      <c r="C44" s="672">
        <v>25</v>
      </c>
      <c r="D44" s="672">
        <v>14</v>
      </c>
      <c r="E44" s="672">
        <v>10</v>
      </c>
      <c r="F44" s="672">
        <v>1</v>
      </c>
      <c r="G44" s="672">
        <v>0</v>
      </c>
      <c r="H44" s="672">
        <v>0</v>
      </c>
      <c r="I44" s="672">
        <v>0</v>
      </c>
      <c r="J44" s="672">
        <v>0</v>
      </c>
      <c r="K44" s="672">
        <v>160</v>
      </c>
      <c r="L44" s="672">
        <v>2591</v>
      </c>
      <c r="M44" s="672">
        <v>5218</v>
      </c>
      <c r="N44" s="677"/>
      <c r="O44" s="677"/>
      <c r="P44" s="677"/>
    </row>
    <row r="45" spans="1:16" ht="16.5" customHeight="1">
      <c r="A45" s="673" t="s">
        <v>2273</v>
      </c>
      <c r="B45" s="672">
        <v>194</v>
      </c>
      <c r="C45" s="672">
        <v>130</v>
      </c>
      <c r="D45" s="672">
        <v>38</v>
      </c>
      <c r="E45" s="672">
        <v>17</v>
      </c>
      <c r="F45" s="672">
        <v>5</v>
      </c>
      <c r="G45" s="672">
        <v>0</v>
      </c>
      <c r="H45" s="672">
        <v>2</v>
      </c>
      <c r="I45" s="672">
        <v>0</v>
      </c>
      <c r="J45" s="672">
        <v>2</v>
      </c>
      <c r="K45" s="672">
        <v>800</v>
      </c>
      <c r="L45" s="672">
        <v>30574</v>
      </c>
      <c r="M45" s="672">
        <v>19563</v>
      </c>
      <c r="N45" s="677"/>
      <c r="O45" s="677"/>
      <c r="P45" s="677"/>
    </row>
    <row r="46" spans="1:16" ht="16.5" customHeight="1">
      <c r="A46" s="673" t="s">
        <v>2031</v>
      </c>
      <c r="B46" s="672">
        <v>29</v>
      </c>
      <c r="C46" s="672">
        <v>21</v>
      </c>
      <c r="D46" s="672">
        <v>5</v>
      </c>
      <c r="E46" s="672">
        <v>3</v>
      </c>
      <c r="F46" s="672">
        <v>0</v>
      </c>
      <c r="G46" s="672">
        <v>0</v>
      </c>
      <c r="H46" s="672">
        <v>0</v>
      </c>
      <c r="I46" s="672">
        <v>0</v>
      </c>
      <c r="J46" s="672">
        <v>0</v>
      </c>
      <c r="K46" s="672">
        <v>64</v>
      </c>
      <c r="L46" s="672">
        <v>727</v>
      </c>
      <c r="M46" s="672">
        <v>1388</v>
      </c>
      <c r="N46" s="677"/>
      <c r="O46" s="677"/>
      <c r="P46" s="677"/>
    </row>
    <row r="47" spans="1:16" ht="16.5" customHeight="1">
      <c r="A47" s="673" t="s">
        <v>2272</v>
      </c>
      <c r="B47" s="672">
        <v>67</v>
      </c>
      <c r="C47" s="672">
        <v>40</v>
      </c>
      <c r="D47" s="672">
        <v>11</v>
      </c>
      <c r="E47" s="672">
        <v>13</v>
      </c>
      <c r="F47" s="672">
        <v>3</v>
      </c>
      <c r="G47" s="672">
        <v>0</v>
      </c>
      <c r="H47" s="672">
        <v>0</v>
      </c>
      <c r="I47" s="672">
        <v>0</v>
      </c>
      <c r="J47" s="672">
        <v>0</v>
      </c>
      <c r="K47" s="672">
        <v>227</v>
      </c>
      <c r="L47" s="672">
        <v>2184</v>
      </c>
      <c r="M47" s="672">
        <v>3990</v>
      </c>
      <c r="N47" s="677"/>
      <c r="O47" s="677"/>
      <c r="P47" s="677"/>
    </row>
    <row r="48" spans="1:16" ht="16.5" customHeight="1">
      <c r="A48" s="675" t="s">
        <v>2271</v>
      </c>
      <c r="B48" s="609">
        <v>820</v>
      </c>
      <c r="C48" s="609">
        <v>343</v>
      </c>
      <c r="D48" s="609">
        <v>162</v>
      </c>
      <c r="E48" s="609">
        <v>111</v>
      </c>
      <c r="F48" s="609">
        <v>150</v>
      </c>
      <c r="G48" s="609">
        <v>22</v>
      </c>
      <c r="H48" s="609">
        <v>15</v>
      </c>
      <c r="I48" s="609">
        <v>14</v>
      </c>
      <c r="J48" s="609">
        <v>3</v>
      </c>
      <c r="K48" s="609">
        <v>6514</v>
      </c>
      <c r="L48" s="609">
        <v>89865</v>
      </c>
      <c r="M48" s="609">
        <v>60148</v>
      </c>
      <c r="N48" s="677"/>
      <c r="O48" s="677"/>
      <c r="P48" s="677"/>
    </row>
    <row r="49" spans="1:16" ht="16.5" customHeight="1">
      <c r="A49" s="673" t="s">
        <v>2028</v>
      </c>
      <c r="B49" s="672">
        <v>29</v>
      </c>
      <c r="C49" s="672">
        <v>1</v>
      </c>
      <c r="D49" s="672">
        <v>3</v>
      </c>
      <c r="E49" s="672">
        <v>2</v>
      </c>
      <c r="F49" s="672">
        <v>3</v>
      </c>
      <c r="G49" s="672">
        <v>3</v>
      </c>
      <c r="H49" s="672">
        <v>6</v>
      </c>
      <c r="I49" s="672">
        <v>9</v>
      </c>
      <c r="J49" s="672">
        <v>2</v>
      </c>
      <c r="K49" s="672">
        <v>1312</v>
      </c>
      <c r="L49" s="672">
        <v>25754</v>
      </c>
      <c r="M49" s="672">
        <v>17610</v>
      </c>
      <c r="N49" s="677"/>
      <c r="O49" s="677"/>
      <c r="P49" s="677"/>
    </row>
    <row r="50" spans="1:16" ht="16.5" customHeight="1">
      <c r="A50" s="673" t="s">
        <v>2027</v>
      </c>
      <c r="B50" s="672">
        <v>79</v>
      </c>
      <c r="C50" s="672">
        <v>40</v>
      </c>
      <c r="D50" s="672">
        <v>22</v>
      </c>
      <c r="E50" s="672">
        <v>11</v>
      </c>
      <c r="F50" s="672">
        <v>5</v>
      </c>
      <c r="G50" s="672">
        <v>1</v>
      </c>
      <c r="H50" s="672">
        <v>0</v>
      </c>
      <c r="I50" s="672">
        <v>0</v>
      </c>
      <c r="J50" s="672">
        <v>0</v>
      </c>
      <c r="K50" s="672">
        <v>313</v>
      </c>
      <c r="L50" s="672">
        <v>6029</v>
      </c>
      <c r="M50" s="672">
        <v>4145</v>
      </c>
      <c r="N50" s="677"/>
      <c r="O50" s="677"/>
      <c r="P50" s="677"/>
    </row>
    <row r="51" spans="1:16" ht="16.5" customHeight="1">
      <c r="A51" s="673" t="s">
        <v>2026</v>
      </c>
      <c r="B51" s="672">
        <v>40</v>
      </c>
      <c r="C51" s="672">
        <v>25</v>
      </c>
      <c r="D51" s="672">
        <v>9</v>
      </c>
      <c r="E51" s="672">
        <v>4</v>
      </c>
      <c r="F51" s="672">
        <v>1</v>
      </c>
      <c r="G51" s="672">
        <v>1</v>
      </c>
      <c r="H51" s="672">
        <v>0</v>
      </c>
      <c r="I51" s="672">
        <v>0</v>
      </c>
      <c r="J51" s="672">
        <v>0</v>
      </c>
      <c r="K51" s="672">
        <v>143</v>
      </c>
      <c r="L51" s="672">
        <v>1898</v>
      </c>
      <c r="M51" s="672">
        <v>1478</v>
      </c>
      <c r="N51" s="677"/>
      <c r="O51" s="677"/>
      <c r="P51" s="677"/>
    </row>
    <row r="52" spans="1:16" ht="16.5" customHeight="1">
      <c r="A52" s="676" t="s">
        <v>2025</v>
      </c>
      <c r="B52" s="672">
        <v>22</v>
      </c>
      <c r="C52" s="672">
        <v>10</v>
      </c>
      <c r="D52" s="672">
        <v>8</v>
      </c>
      <c r="E52" s="672">
        <v>3</v>
      </c>
      <c r="F52" s="672">
        <v>1</v>
      </c>
      <c r="G52" s="672">
        <v>0</v>
      </c>
      <c r="H52" s="672">
        <v>0</v>
      </c>
      <c r="I52" s="672">
        <v>0</v>
      </c>
      <c r="J52" s="672">
        <v>0</v>
      </c>
      <c r="K52" s="672">
        <v>78</v>
      </c>
      <c r="L52" s="672">
        <v>915</v>
      </c>
      <c r="M52" s="672">
        <v>749</v>
      </c>
      <c r="N52" s="677"/>
      <c r="O52" s="677"/>
      <c r="P52" s="677"/>
    </row>
    <row r="53" spans="1:13" ht="16.5" customHeight="1">
      <c r="A53" s="673" t="s">
        <v>2024</v>
      </c>
      <c r="B53" s="672">
        <v>60</v>
      </c>
      <c r="C53" s="672">
        <v>32</v>
      </c>
      <c r="D53" s="672">
        <v>18</v>
      </c>
      <c r="E53" s="672">
        <v>5</v>
      </c>
      <c r="F53" s="672">
        <v>4</v>
      </c>
      <c r="G53" s="672">
        <v>1</v>
      </c>
      <c r="H53" s="672">
        <v>0</v>
      </c>
      <c r="I53" s="672">
        <v>0</v>
      </c>
      <c r="J53" s="672">
        <v>0</v>
      </c>
      <c r="K53" s="672">
        <v>228</v>
      </c>
      <c r="L53" s="672">
        <v>3014</v>
      </c>
      <c r="M53" s="672">
        <v>2736</v>
      </c>
    </row>
    <row r="54" spans="1:13" ht="16.5" customHeight="1">
      <c r="A54" s="673" t="s">
        <v>2023</v>
      </c>
      <c r="B54" s="672">
        <v>142</v>
      </c>
      <c r="C54" s="672">
        <v>65</v>
      </c>
      <c r="D54" s="672">
        <v>38</v>
      </c>
      <c r="E54" s="672">
        <v>28</v>
      </c>
      <c r="F54" s="672">
        <v>9</v>
      </c>
      <c r="G54" s="672">
        <v>0</v>
      </c>
      <c r="H54" s="672">
        <v>1</v>
      </c>
      <c r="I54" s="672">
        <v>1</v>
      </c>
      <c r="J54" s="672">
        <v>0</v>
      </c>
      <c r="K54" s="672">
        <v>650</v>
      </c>
      <c r="L54" s="672">
        <v>3989</v>
      </c>
      <c r="M54" s="672">
        <v>4501</v>
      </c>
    </row>
    <row r="55" spans="1:13" s="23" customFormat="1" ht="16.5" customHeight="1">
      <c r="A55" s="673" t="s">
        <v>2022</v>
      </c>
      <c r="B55" s="672">
        <v>59</v>
      </c>
      <c r="C55" s="672">
        <v>40</v>
      </c>
      <c r="D55" s="672">
        <v>12</v>
      </c>
      <c r="E55" s="672">
        <v>6</v>
      </c>
      <c r="F55" s="672">
        <v>1</v>
      </c>
      <c r="G55" s="672">
        <v>0</v>
      </c>
      <c r="H55" s="672">
        <v>0</v>
      </c>
      <c r="I55" s="672">
        <v>0</v>
      </c>
      <c r="J55" s="672">
        <v>0</v>
      </c>
      <c r="K55" s="672">
        <v>152</v>
      </c>
      <c r="L55" s="672">
        <v>1355</v>
      </c>
      <c r="M55" s="672">
        <v>2209</v>
      </c>
    </row>
    <row r="56" spans="1:13" s="23" customFormat="1" ht="16.5" customHeight="1">
      <c r="A56" s="673" t="s">
        <v>2270</v>
      </c>
      <c r="B56" s="672">
        <v>389</v>
      </c>
      <c r="C56" s="672">
        <v>130</v>
      </c>
      <c r="D56" s="672">
        <v>52</v>
      </c>
      <c r="E56" s="672">
        <v>52</v>
      </c>
      <c r="F56" s="672">
        <v>126</v>
      </c>
      <c r="G56" s="672">
        <v>16</v>
      </c>
      <c r="H56" s="672">
        <v>8</v>
      </c>
      <c r="I56" s="672">
        <v>4</v>
      </c>
      <c r="J56" s="672">
        <v>1</v>
      </c>
      <c r="K56" s="672">
        <v>3638</v>
      </c>
      <c r="L56" s="672">
        <v>46912</v>
      </c>
      <c r="M56" s="672">
        <v>26720</v>
      </c>
    </row>
    <row r="57" spans="1:13" s="23" customFormat="1" ht="16.5" customHeight="1">
      <c r="A57" s="673" t="s">
        <v>2269</v>
      </c>
      <c r="B57" s="672">
        <v>126</v>
      </c>
      <c r="C57" s="672">
        <v>4</v>
      </c>
      <c r="D57" s="672">
        <v>3</v>
      </c>
      <c r="E57" s="672">
        <v>10</v>
      </c>
      <c r="F57" s="672">
        <v>89</v>
      </c>
      <c r="G57" s="672">
        <v>14</v>
      </c>
      <c r="H57" s="672">
        <v>5</v>
      </c>
      <c r="I57" s="672">
        <v>1</v>
      </c>
      <c r="J57" s="672">
        <v>0</v>
      </c>
      <c r="K57" s="672">
        <v>1926</v>
      </c>
      <c r="L57" s="672">
        <v>23970</v>
      </c>
      <c r="M57" s="672">
        <v>12555</v>
      </c>
    </row>
    <row r="58" spans="1:13" s="53" customFormat="1" ht="16.5" customHeight="1">
      <c r="A58" s="673" t="s">
        <v>2268</v>
      </c>
      <c r="B58" s="672">
        <v>77</v>
      </c>
      <c r="C58" s="672">
        <v>51</v>
      </c>
      <c r="D58" s="672">
        <v>9</v>
      </c>
      <c r="E58" s="672">
        <v>10</v>
      </c>
      <c r="F58" s="672">
        <v>7</v>
      </c>
      <c r="G58" s="672">
        <v>0</v>
      </c>
      <c r="H58" s="672">
        <v>0</v>
      </c>
      <c r="I58" s="672">
        <v>0</v>
      </c>
      <c r="J58" s="672">
        <v>0</v>
      </c>
      <c r="K58" s="672">
        <v>285</v>
      </c>
      <c r="L58" s="672">
        <v>2472</v>
      </c>
      <c r="M58" s="672">
        <v>2155</v>
      </c>
    </row>
    <row r="59" spans="1:13" s="23" customFormat="1" ht="16.5" customHeight="1">
      <c r="A59" s="673" t="s">
        <v>2267</v>
      </c>
      <c r="B59" s="672">
        <v>101</v>
      </c>
      <c r="C59" s="672">
        <v>27</v>
      </c>
      <c r="D59" s="672">
        <v>24</v>
      </c>
      <c r="E59" s="672">
        <v>27</v>
      </c>
      <c r="F59" s="672">
        <v>21</v>
      </c>
      <c r="G59" s="672">
        <v>1</v>
      </c>
      <c r="H59" s="672">
        <v>1</v>
      </c>
      <c r="I59" s="672">
        <v>0</v>
      </c>
      <c r="J59" s="672">
        <v>0</v>
      </c>
      <c r="K59" s="672">
        <v>649</v>
      </c>
      <c r="L59" s="672">
        <v>3301</v>
      </c>
      <c r="M59" s="672">
        <v>2820</v>
      </c>
    </row>
    <row r="60" spans="1:13" s="23" customFormat="1" ht="16.5" customHeight="1">
      <c r="A60" s="676" t="s">
        <v>2266</v>
      </c>
      <c r="B60" s="672">
        <v>42</v>
      </c>
      <c r="C60" s="672">
        <v>15</v>
      </c>
      <c r="D60" s="672">
        <v>8</v>
      </c>
      <c r="E60" s="672">
        <v>4</v>
      </c>
      <c r="F60" s="672">
        <v>8</v>
      </c>
      <c r="G60" s="672">
        <v>1</v>
      </c>
      <c r="H60" s="672">
        <v>2</v>
      </c>
      <c r="I60" s="672">
        <v>3</v>
      </c>
      <c r="J60" s="672">
        <v>1</v>
      </c>
      <c r="K60" s="672">
        <v>667</v>
      </c>
      <c r="L60" s="672">
        <v>16410</v>
      </c>
      <c r="M60" s="672">
        <v>7413</v>
      </c>
    </row>
    <row r="61" spans="1:13" s="23" customFormat="1" ht="16.5" customHeight="1">
      <c r="A61" s="675" t="s">
        <v>2020</v>
      </c>
      <c r="B61" s="609">
        <v>62</v>
      </c>
      <c r="C61" s="609">
        <v>30</v>
      </c>
      <c r="D61" s="609">
        <v>14</v>
      </c>
      <c r="E61" s="609">
        <v>8</v>
      </c>
      <c r="F61" s="609">
        <v>4</v>
      </c>
      <c r="G61" s="609">
        <v>6</v>
      </c>
      <c r="H61" s="609">
        <v>0</v>
      </c>
      <c r="I61" s="609">
        <v>0</v>
      </c>
      <c r="J61" s="609">
        <v>0</v>
      </c>
      <c r="K61" s="609">
        <v>329</v>
      </c>
      <c r="L61" s="609">
        <v>10586</v>
      </c>
      <c r="M61" s="609">
        <v>2885</v>
      </c>
    </row>
    <row r="62" spans="1:13" s="23" customFormat="1" ht="16.5" customHeight="1">
      <c r="A62" s="673" t="s">
        <v>2019</v>
      </c>
      <c r="B62" s="672">
        <v>34</v>
      </c>
      <c r="C62" s="672">
        <v>8</v>
      </c>
      <c r="D62" s="672">
        <v>11</v>
      </c>
      <c r="E62" s="672">
        <v>5</v>
      </c>
      <c r="F62" s="672">
        <v>4</v>
      </c>
      <c r="G62" s="672">
        <v>6</v>
      </c>
      <c r="H62" s="672">
        <v>0</v>
      </c>
      <c r="I62" s="672">
        <v>0</v>
      </c>
      <c r="J62" s="672">
        <v>0</v>
      </c>
      <c r="K62" s="672">
        <v>272</v>
      </c>
      <c r="L62" s="672">
        <v>10113</v>
      </c>
      <c r="M62" s="672">
        <v>1400</v>
      </c>
    </row>
    <row r="63" spans="1:13" s="23" customFormat="1" ht="16.5" customHeight="1">
      <c r="A63" s="673" t="s">
        <v>2265</v>
      </c>
      <c r="B63" s="672">
        <v>13</v>
      </c>
      <c r="C63" s="672">
        <v>0</v>
      </c>
      <c r="D63" s="672">
        <v>2</v>
      </c>
      <c r="E63" s="672">
        <v>1</v>
      </c>
      <c r="F63" s="672">
        <v>4</v>
      </c>
      <c r="G63" s="672">
        <v>6</v>
      </c>
      <c r="H63" s="672">
        <v>0</v>
      </c>
      <c r="I63" s="672">
        <v>0</v>
      </c>
      <c r="J63" s="672">
        <v>0</v>
      </c>
      <c r="K63" s="672">
        <v>201</v>
      </c>
      <c r="L63" s="672">
        <v>8579</v>
      </c>
      <c r="M63" s="672">
        <v>0</v>
      </c>
    </row>
    <row r="64" spans="1:13" s="23" customFormat="1" ht="16.5" customHeight="1">
      <c r="A64" s="673" t="s">
        <v>2264</v>
      </c>
      <c r="B64" s="672">
        <v>3</v>
      </c>
      <c r="C64" s="672">
        <v>0</v>
      </c>
      <c r="D64" s="672">
        <v>2</v>
      </c>
      <c r="E64" s="672">
        <v>1</v>
      </c>
      <c r="F64" s="672">
        <v>0</v>
      </c>
      <c r="G64" s="672">
        <v>0</v>
      </c>
      <c r="H64" s="672">
        <v>0</v>
      </c>
      <c r="I64" s="672">
        <v>0</v>
      </c>
      <c r="J64" s="672">
        <v>0</v>
      </c>
      <c r="K64" s="672">
        <v>14</v>
      </c>
      <c r="L64" s="672">
        <v>422</v>
      </c>
      <c r="M64" s="672">
        <v>0</v>
      </c>
    </row>
    <row r="65" spans="1:13" s="23" customFormat="1" ht="16.5" customHeight="1">
      <c r="A65" s="673" t="s">
        <v>2263</v>
      </c>
      <c r="B65" s="672">
        <v>2</v>
      </c>
      <c r="C65" s="672">
        <v>0</v>
      </c>
      <c r="D65" s="672">
        <v>1</v>
      </c>
      <c r="E65" s="672">
        <v>1</v>
      </c>
      <c r="F65" s="672">
        <v>0</v>
      </c>
      <c r="G65" s="672">
        <v>0</v>
      </c>
      <c r="H65" s="672">
        <v>0</v>
      </c>
      <c r="I65" s="672">
        <v>0</v>
      </c>
      <c r="J65" s="672">
        <v>0</v>
      </c>
      <c r="K65" s="672">
        <v>11</v>
      </c>
      <c r="L65" s="672" t="s">
        <v>2098</v>
      </c>
      <c r="M65" s="672" t="s">
        <v>2098</v>
      </c>
    </row>
    <row r="66" spans="1:13" s="23" customFormat="1" ht="16.5" customHeight="1">
      <c r="A66" s="673" t="s">
        <v>2262</v>
      </c>
      <c r="B66" s="672">
        <v>16</v>
      </c>
      <c r="C66" s="672">
        <v>8</v>
      </c>
      <c r="D66" s="672">
        <v>6</v>
      </c>
      <c r="E66" s="672">
        <v>2</v>
      </c>
      <c r="F66" s="672">
        <v>0</v>
      </c>
      <c r="G66" s="672">
        <v>0</v>
      </c>
      <c r="H66" s="672">
        <v>0</v>
      </c>
      <c r="I66" s="672">
        <v>0</v>
      </c>
      <c r="J66" s="672">
        <v>0</v>
      </c>
      <c r="K66" s="672">
        <v>46</v>
      </c>
      <c r="L66" s="672" t="s">
        <v>2098</v>
      </c>
      <c r="M66" s="672" t="s">
        <v>2098</v>
      </c>
    </row>
    <row r="67" spans="1:13" s="23" customFormat="1" ht="16.5" customHeight="1">
      <c r="A67" s="676" t="s">
        <v>2018</v>
      </c>
      <c r="B67" s="672">
        <v>28</v>
      </c>
      <c r="C67" s="672">
        <v>22</v>
      </c>
      <c r="D67" s="672">
        <v>3</v>
      </c>
      <c r="E67" s="672">
        <v>3</v>
      </c>
      <c r="F67" s="672">
        <v>0</v>
      </c>
      <c r="G67" s="672">
        <v>0</v>
      </c>
      <c r="H67" s="672">
        <v>0</v>
      </c>
      <c r="I67" s="672">
        <v>0</v>
      </c>
      <c r="J67" s="672">
        <v>0</v>
      </c>
      <c r="K67" s="672">
        <v>57</v>
      </c>
      <c r="L67" s="672">
        <v>473</v>
      </c>
      <c r="M67" s="672">
        <v>1485</v>
      </c>
    </row>
    <row r="68" spans="1:13" s="53" customFormat="1" ht="16.5" customHeight="1">
      <c r="A68" s="675" t="s">
        <v>2261</v>
      </c>
      <c r="B68" s="609">
        <v>176</v>
      </c>
      <c r="C68" s="609">
        <v>96</v>
      </c>
      <c r="D68" s="609">
        <v>52</v>
      </c>
      <c r="E68" s="609">
        <v>19</v>
      </c>
      <c r="F68" s="609">
        <v>6</v>
      </c>
      <c r="G68" s="609">
        <v>2</v>
      </c>
      <c r="H68" s="609">
        <v>0</v>
      </c>
      <c r="I68" s="609">
        <v>1</v>
      </c>
      <c r="J68" s="674">
        <v>0</v>
      </c>
      <c r="K68" s="609">
        <v>616</v>
      </c>
      <c r="L68" s="609">
        <v>13435</v>
      </c>
      <c r="M68" s="609">
        <v>14043</v>
      </c>
    </row>
    <row r="69" spans="1:13" s="23" customFormat="1" ht="16.5" customHeight="1">
      <c r="A69" s="673" t="s">
        <v>2260</v>
      </c>
      <c r="B69" s="672">
        <v>44</v>
      </c>
      <c r="C69" s="672">
        <v>32</v>
      </c>
      <c r="D69" s="672">
        <v>7</v>
      </c>
      <c r="E69" s="672">
        <v>5</v>
      </c>
      <c r="F69" s="672">
        <v>0</v>
      </c>
      <c r="G69" s="672">
        <v>0</v>
      </c>
      <c r="H69" s="672">
        <v>0</v>
      </c>
      <c r="I69" s="672">
        <v>0</v>
      </c>
      <c r="J69" s="672">
        <v>0</v>
      </c>
      <c r="K69" s="672">
        <v>100</v>
      </c>
      <c r="L69" s="672">
        <v>2741</v>
      </c>
      <c r="M69" s="672">
        <v>4590</v>
      </c>
    </row>
    <row r="70" spans="1:13" s="23" customFormat="1" ht="16.5" customHeight="1">
      <c r="A70" s="673" t="s">
        <v>2259</v>
      </c>
      <c r="B70" s="672">
        <v>15</v>
      </c>
      <c r="C70" s="672">
        <v>11</v>
      </c>
      <c r="D70" s="672">
        <v>2</v>
      </c>
      <c r="E70" s="672">
        <v>2</v>
      </c>
      <c r="F70" s="672">
        <v>0</v>
      </c>
      <c r="G70" s="672">
        <v>0</v>
      </c>
      <c r="H70" s="672">
        <v>0</v>
      </c>
      <c r="I70" s="672">
        <v>0</v>
      </c>
      <c r="J70" s="672">
        <v>0</v>
      </c>
      <c r="K70" s="672">
        <v>38</v>
      </c>
      <c r="L70" s="672">
        <v>2294</v>
      </c>
      <c r="M70" s="672">
        <v>4402</v>
      </c>
    </row>
    <row r="71" spans="1:13" s="23" customFormat="1" ht="16.5" customHeight="1">
      <c r="A71" s="673" t="s">
        <v>2258</v>
      </c>
      <c r="B71" s="672">
        <v>29</v>
      </c>
      <c r="C71" s="672">
        <v>21</v>
      </c>
      <c r="D71" s="672">
        <v>5</v>
      </c>
      <c r="E71" s="672">
        <v>3</v>
      </c>
      <c r="F71" s="672">
        <v>0</v>
      </c>
      <c r="G71" s="672">
        <v>0</v>
      </c>
      <c r="H71" s="672">
        <v>0</v>
      </c>
      <c r="I71" s="672">
        <v>0</v>
      </c>
      <c r="J71" s="672">
        <v>0</v>
      </c>
      <c r="K71" s="672">
        <v>62</v>
      </c>
      <c r="L71" s="672">
        <v>448</v>
      </c>
      <c r="M71" s="672">
        <v>188</v>
      </c>
    </row>
    <row r="72" spans="1:13" s="23" customFormat="1" ht="16.5" customHeight="1">
      <c r="A72" s="673" t="s">
        <v>2015</v>
      </c>
      <c r="B72" s="672">
        <v>85</v>
      </c>
      <c r="C72" s="672">
        <v>35</v>
      </c>
      <c r="D72" s="672">
        <v>31</v>
      </c>
      <c r="E72" s="672">
        <v>11</v>
      </c>
      <c r="F72" s="672">
        <v>5</v>
      </c>
      <c r="G72" s="672">
        <v>2</v>
      </c>
      <c r="H72" s="672">
        <v>0</v>
      </c>
      <c r="I72" s="672">
        <v>1</v>
      </c>
      <c r="J72" s="672">
        <v>0</v>
      </c>
      <c r="K72" s="672">
        <v>401</v>
      </c>
      <c r="L72" s="672">
        <v>7886</v>
      </c>
      <c r="M72" s="672">
        <v>4018</v>
      </c>
    </row>
    <row r="73" spans="1:13" s="23" customFormat="1" ht="16.5" customHeight="1">
      <c r="A73" s="673" t="s">
        <v>2257</v>
      </c>
      <c r="B73" s="672">
        <v>66</v>
      </c>
      <c r="C73" s="672">
        <v>28</v>
      </c>
      <c r="D73" s="672">
        <v>25</v>
      </c>
      <c r="E73" s="672">
        <v>10</v>
      </c>
      <c r="F73" s="672">
        <v>3</v>
      </c>
      <c r="G73" s="672">
        <v>0</v>
      </c>
      <c r="H73" s="672">
        <v>0</v>
      </c>
      <c r="I73" s="672">
        <v>0</v>
      </c>
      <c r="J73" s="672">
        <v>0</v>
      </c>
      <c r="K73" s="672">
        <v>229</v>
      </c>
      <c r="L73" s="672">
        <v>4430</v>
      </c>
      <c r="M73" s="672">
        <v>3188</v>
      </c>
    </row>
    <row r="74" spans="1:13" s="23" customFormat="1" ht="16.5" customHeight="1">
      <c r="A74" s="673" t="s">
        <v>2256</v>
      </c>
      <c r="B74" s="672">
        <v>6</v>
      </c>
      <c r="C74" s="672">
        <v>1</v>
      </c>
      <c r="D74" s="672">
        <v>2</v>
      </c>
      <c r="E74" s="672">
        <v>1</v>
      </c>
      <c r="F74" s="672">
        <v>1</v>
      </c>
      <c r="G74" s="672">
        <v>1</v>
      </c>
      <c r="H74" s="672">
        <v>0</v>
      </c>
      <c r="I74" s="672">
        <v>1</v>
      </c>
      <c r="J74" s="672">
        <v>0</v>
      </c>
      <c r="K74" s="672">
        <v>92</v>
      </c>
      <c r="L74" s="672">
        <v>1209</v>
      </c>
      <c r="M74" s="672">
        <v>328</v>
      </c>
    </row>
    <row r="75" spans="1:13" s="23" customFormat="1" ht="16.5" customHeight="1">
      <c r="A75" s="673" t="s">
        <v>2014</v>
      </c>
      <c r="B75" s="672">
        <v>47</v>
      </c>
      <c r="C75" s="672">
        <v>29</v>
      </c>
      <c r="D75" s="672">
        <v>14</v>
      </c>
      <c r="E75" s="672">
        <v>3</v>
      </c>
      <c r="F75" s="672">
        <v>1</v>
      </c>
      <c r="G75" s="672">
        <v>0</v>
      </c>
      <c r="H75" s="672">
        <v>0</v>
      </c>
      <c r="I75" s="672">
        <v>0</v>
      </c>
      <c r="J75" s="672">
        <v>0</v>
      </c>
      <c r="K75" s="672">
        <v>115</v>
      </c>
      <c r="L75" s="672">
        <v>2807</v>
      </c>
      <c r="M75" s="672">
        <v>5435</v>
      </c>
    </row>
    <row r="76" spans="1:13" s="23" customFormat="1" ht="16.5" customHeight="1">
      <c r="A76" s="673" t="s">
        <v>2255</v>
      </c>
      <c r="B76" s="672">
        <v>31</v>
      </c>
      <c r="C76" s="672">
        <v>19</v>
      </c>
      <c r="D76" s="672">
        <v>10</v>
      </c>
      <c r="E76" s="672">
        <v>2</v>
      </c>
      <c r="F76" s="672">
        <v>0</v>
      </c>
      <c r="G76" s="672">
        <v>0</v>
      </c>
      <c r="H76" s="672">
        <v>0</v>
      </c>
      <c r="I76" s="672">
        <v>0</v>
      </c>
      <c r="J76" s="672">
        <v>0</v>
      </c>
      <c r="K76" s="672">
        <v>73</v>
      </c>
      <c r="L76" s="672">
        <v>2516</v>
      </c>
      <c r="M76" s="672">
        <v>4826</v>
      </c>
    </row>
    <row r="77" spans="1:13" s="23" customFormat="1" ht="16.5" customHeight="1">
      <c r="A77" s="673" t="s">
        <v>2254</v>
      </c>
      <c r="B77" s="672">
        <v>3</v>
      </c>
      <c r="C77" s="672">
        <v>1</v>
      </c>
      <c r="D77" s="672">
        <v>1</v>
      </c>
      <c r="E77" s="672">
        <v>0</v>
      </c>
      <c r="F77" s="672">
        <v>1</v>
      </c>
      <c r="G77" s="672">
        <v>0</v>
      </c>
      <c r="H77" s="672">
        <v>0</v>
      </c>
      <c r="I77" s="672">
        <v>0</v>
      </c>
      <c r="J77" s="672">
        <v>0</v>
      </c>
      <c r="K77" s="672">
        <v>14</v>
      </c>
      <c r="L77" s="672">
        <v>167</v>
      </c>
      <c r="M77" s="672">
        <v>157</v>
      </c>
    </row>
    <row r="78" spans="1:13" s="23" customFormat="1" ht="16.5" customHeight="1">
      <c r="A78" s="675" t="s">
        <v>2013</v>
      </c>
      <c r="B78" s="609">
        <v>844</v>
      </c>
      <c r="C78" s="609">
        <v>388</v>
      </c>
      <c r="D78" s="609">
        <v>204</v>
      </c>
      <c r="E78" s="609">
        <v>168</v>
      </c>
      <c r="F78" s="609">
        <v>60</v>
      </c>
      <c r="G78" s="609">
        <v>16</v>
      </c>
      <c r="H78" s="609">
        <v>5</v>
      </c>
      <c r="I78" s="609">
        <v>3</v>
      </c>
      <c r="J78" s="609">
        <v>0</v>
      </c>
      <c r="K78" s="609">
        <v>3925</v>
      </c>
      <c r="L78" s="674">
        <v>75704</v>
      </c>
      <c r="M78" s="674">
        <v>43507</v>
      </c>
    </row>
    <row r="79" spans="1:13" s="23" customFormat="1" ht="16.5" customHeight="1">
      <c r="A79" s="673" t="s">
        <v>2253</v>
      </c>
      <c r="B79" s="672">
        <v>210</v>
      </c>
      <c r="C79" s="672">
        <v>56</v>
      </c>
      <c r="D79" s="672">
        <v>60</v>
      </c>
      <c r="E79" s="672">
        <v>70</v>
      </c>
      <c r="F79" s="672">
        <v>16</v>
      </c>
      <c r="G79" s="672">
        <v>4</v>
      </c>
      <c r="H79" s="672">
        <v>3</v>
      </c>
      <c r="I79" s="672">
        <v>1</v>
      </c>
      <c r="J79" s="672">
        <v>0</v>
      </c>
      <c r="K79" s="672">
        <v>1254</v>
      </c>
      <c r="L79" s="672">
        <v>21931</v>
      </c>
      <c r="M79" s="672">
        <v>11825</v>
      </c>
    </row>
    <row r="80" spans="1:13" s="23" customFormat="1" ht="16.5" customHeight="1">
      <c r="A80" s="673" t="s">
        <v>2252</v>
      </c>
      <c r="B80" s="672">
        <v>56</v>
      </c>
      <c r="C80" s="672">
        <v>19</v>
      </c>
      <c r="D80" s="672">
        <v>12</v>
      </c>
      <c r="E80" s="672">
        <v>18</v>
      </c>
      <c r="F80" s="672">
        <v>7</v>
      </c>
      <c r="G80" s="672">
        <v>0</v>
      </c>
      <c r="H80" s="672">
        <v>0</v>
      </c>
      <c r="I80" s="672">
        <v>0</v>
      </c>
      <c r="J80" s="672">
        <v>0</v>
      </c>
      <c r="K80" s="672">
        <v>288</v>
      </c>
      <c r="L80" s="672">
        <v>5024</v>
      </c>
      <c r="M80" s="672">
        <v>4547</v>
      </c>
    </row>
    <row r="81" spans="1:13" s="23" customFormat="1" ht="16.5" customHeight="1">
      <c r="A81" s="673" t="s">
        <v>2251</v>
      </c>
      <c r="B81" s="672">
        <v>117</v>
      </c>
      <c r="C81" s="672">
        <v>22</v>
      </c>
      <c r="D81" s="672">
        <v>41</v>
      </c>
      <c r="E81" s="672">
        <v>40</v>
      </c>
      <c r="F81" s="672">
        <v>7</v>
      </c>
      <c r="G81" s="672">
        <v>3</v>
      </c>
      <c r="H81" s="672">
        <v>3</v>
      </c>
      <c r="I81" s="672">
        <v>1</v>
      </c>
      <c r="J81" s="672">
        <v>0</v>
      </c>
      <c r="K81" s="672">
        <v>797</v>
      </c>
      <c r="L81" s="672">
        <v>12448</v>
      </c>
      <c r="M81" s="672">
        <v>4670</v>
      </c>
    </row>
    <row r="82" spans="1:13" s="23" customFormat="1" ht="16.5" customHeight="1">
      <c r="A82" s="673" t="s">
        <v>2250</v>
      </c>
      <c r="B82" s="672">
        <v>37</v>
      </c>
      <c r="C82" s="672">
        <v>15</v>
      </c>
      <c r="D82" s="672">
        <v>7</v>
      </c>
      <c r="E82" s="672">
        <v>12</v>
      </c>
      <c r="F82" s="672">
        <v>2</v>
      </c>
      <c r="G82" s="672">
        <v>1</v>
      </c>
      <c r="H82" s="672">
        <v>0</v>
      </c>
      <c r="I82" s="672">
        <v>0</v>
      </c>
      <c r="J82" s="672">
        <v>0</v>
      </c>
      <c r="K82" s="672">
        <v>169</v>
      </c>
      <c r="L82" s="672">
        <v>4459</v>
      </c>
      <c r="M82" s="672">
        <v>2608</v>
      </c>
    </row>
    <row r="83" spans="1:13" s="23" customFormat="1" ht="16.5" customHeight="1">
      <c r="A83" s="673" t="s">
        <v>2249</v>
      </c>
      <c r="B83" s="672">
        <v>0</v>
      </c>
      <c r="C83" s="672">
        <v>0</v>
      </c>
      <c r="D83" s="672">
        <v>0</v>
      </c>
      <c r="E83" s="672">
        <v>0</v>
      </c>
      <c r="F83" s="672">
        <v>0</v>
      </c>
      <c r="G83" s="672">
        <v>0</v>
      </c>
      <c r="H83" s="672">
        <v>0</v>
      </c>
      <c r="I83" s="672">
        <v>0</v>
      </c>
      <c r="J83" s="672">
        <v>0</v>
      </c>
      <c r="K83" s="672">
        <v>0</v>
      </c>
      <c r="L83" s="672">
        <v>0</v>
      </c>
      <c r="M83" s="672">
        <v>0</v>
      </c>
    </row>
    <row r="84" spans="1:13" s="23" customFormat="1" ht="16.5" customHeight="1">
      <c r="A84" s="673" t="s">
        <v>2009</v>
      </c>
      <c r="B84" s="672">
        <v>24</v>
      </c>
      <c r="C84" s="672">
        <v>5</v>
      </c>
      <c r="D84" s="672">
        <v>4</v>
      </c>
      <c r="E84" s="672">
        <v>11</v>
      </c>
      <c r="F84" s="672">
        <v>3</v>
      </c>
      <c r="G84" s="672">
        <v>1</v>
      </c>
      <c r="H84" s="672">
        <v>0</v>
      </c>
      <c r="I84" s="672">
        <v>0</v>
      </c>
      <c r="J84" s="672">
        <v>0</v>
      </c>
      <c r="K84" s="672">
        <v>154</v>
      </c>
      <c r="L84" s="672">
        <v>5058</v>
      </c>
      <c r="M84" s="672">
        <v>159</v>
      </c>
    </row>
    <row r="85" spans="1:13" s="23" customFormat="1" ht="16.5" customHeight="1">
      <c r="A85" s="673" t="s">
        <v>2248</v>
      </c>
      <c r="B85" s="672">
        <v>18</v>
      </c>
      <c r="C85" s="672">
        <v>1</v>
      </c>
      <c r="D85" s="672">
        <v>2</v>
      </c>
      <c r="E85" s="672">
        <v>11</v>
      </c>
      <c r="F85" s="672">
        <v>3</v>
      </c>
      <c r="G85" s="672">
        <v>1</v>
      </c>
      <c r="H85" s="672">
        <v>0</v>
      </c>
      <c r="I85" s="672">
        <v>0</v>
      </c>
      <c r="J85" s="672">
        <v>0</v>
      </c>
      <c r="K85" s="672">
        <v>142</v>
      </c>
      <c r="L85" s="672">
        <v>4929</v>
      </c>
      <c r="M85" s="672">
        <v>0</v>
      </c>
    </row>
    <row r="86" spans="1:13" s="23" customFormat="1" ht="16.5" customHeight="1">
      <c r="A86" s="673" t="s">
        <v>2247</v>
      </c>
      <c r="B86" s="672">
        <v>6</v>
      </c>
      <c r="C86" s="672">
        <v>4</v>
      </c>
      <c r="D86" s="672">
        <v>2</v>
      </c>
      <c r="E86" s="672">
        <v>0</v>
      </c>
      <c r="F86" s="672">
        <v>0</v>
      </c>
      <c r="G86" s="672">
        <v>0</v>
      </c>
      <c r="H86" s="672">
        <v>0</v>
      </c>
      <c r="I86" s="672">
        <v>0</v>
      </c>
      <c r="J86" s="672">
        <v>0</v>
      </c>
      <c r="K86" s="672">
        <v>12</v>
      </c>
      <c r="L86" s="672">
        <v>129</v>
      </c>
      <c r="M86" s="672">
        <v>159</v>
      </c>
    </row>
    <row r="87" spans="1:13" s="23" customFormat="1" ht="16.5" customHeight="1">
      <c r="A87" s="673" t="s">
        <v>2246</v>
      </c>
      <c r="B87" s="672">
        <v>119</v>
      </c>
      <c r="C87" s="672">
        <v>47</v>
      </c>
      <c r="D87" s="672">
        <v>23</v>
      </c>
      <c r="E87" s="672">
        <v>24</v>
      </c>
      <c r="F87" s="672">
        <v>18</v>
      </c>
      <c r="G87" s="672">
        <v>6</v>
      </c>
      <c r="H87" s="672">
        <v>0</v>
      </c>
      <c r="I87" s="672">
        <v>1</v>
      </c>
      <c r="J87" s="672">
        <v>0</v>
      </c>
      <c r="K87" s="672">
        <v>758</v>
      </c>
      <c r="L87" s="672">
        <v>8584</v>
      </c>
      <c r="M87" s="672">
        <v>8222</v>
      </c>
    </row>
    <row r="88" spans="1:13" s="23" customFormat="1" ht="16.5" customHeight="1">
      <c r="A88" s="673" t="s">
        <v>2245</v>
      </c>
      <c r="B88" s="672">
        <v>85</v>
      </c>
      <c r="C88" s="672">
        <v>45</v>
      </c>
      <c r="D88" s="672">
        <v>17</v>
      </c>
      <c r="E88" s="672">
        <v>15</v>
      </c>
      <c r="F88" s="672">
        <v>6</v>
      </c>
      <c r="G88" s="672">
        <v>1</v>
      </c>
      <c r="H88" s="672">
        <v>0</v>
      </c>
      <c r="I88" s="672">
        <v>1</v>
      </c>
      <c r="J88" s="672">
        <v>0</v>
      </c>
      <c r="K88" s="672">
        <v>388</v>
      </c>
      <c r="L88" s="672">
        <v>4934</v>
      </c>
      <c r="M88" s="672">
        <v>8222</v>
      </c>
    </row>
    <row r="89" spans="1:13" s="23" customFormat="1" ht="16.5" customHeight="1">
      <c r="A89" s="673" t="s">
        <v>2244</v>
      </c>
      <c r="B89" s="672">
        <v>34</v>
      </c>
      <c r="C89" s="672">
        <v>2</v>
      </c>
      <c r="D89" s="672">
        <v>6</v>
      </c>
      <c r="E89" s="672">
        <v>9</v>
      </c>
      <c r="F89" s="672">
        <v>12</v>
      </c>
      <c r="G89" s="672">
        <v>5</v>
      </c>
      <c r="H89" s="672">
        <v>0</v>
      </c>
      <c r="I89" s="672">
        <v>0</v>
      </c>
      <c r="J89" s="672">
        <v>0</v>
      </c>
      <c r="K89" s="672">
        <v>370</v>
      </c>
      <c r="L89" s="672">
        <v>3650</v>
      </c>
      <c r="M89" s="672">
        <v>0</v>
      </c>
    </row>
    <row r="90" spans="1:13" s="23" customFormat="1" ht="16.5" customHeight="1">
      <c r="A90" s="673" t="s">
        <v>2243</v>
      </c>
      <c r="B90" s="672">
        <v>47</v>
      </c>
      <c r="C90" s="672">
        <v>27</v>
      </c>
      <c r="D90" s="672">
        <v>10</v>
      </c>
      <c r="E90" s="672">
        <v>6</v>
      </c>
      <c r="F90" s="672">
        <v>2</v>
      </c>
      <c r="G90" s="672">
        <v>1</v>
      </c>
      <c r="H90" s="672">
        <v>1</v>
      </c>
      <c r="I90" s="672">
        <v>0</v>
      </c>
      <c r="J90" s="672">
        <v>0</v>
      </c>
      <c r="K90" s="672">
        <v>202</v>
      </c>
      <c r="L90" s="672">
        <v>2349</v>
      </c>
      <c r="M90" s="672">
        <v>3820</v>
      </c>
    </row>
    <row r="91" spans="1:13" s="23" customFormat="1" ht="16.5" customHeight="1">
      <c r="A91" s="673" t="s">
        <v>2242</v>
      </c>
      <c r="B91" s="672">
        <v>12</v>
      </c>
      <c r="C91" s="672">
        <v>6</v>
      </c>
      <c r="D91" s="672">
        <v>2</v>
      </c>
      <c r="E91" s="672">
        <v>3</v>
      </c>
      <c r="F91" s="672">
        <v>1</v>
      </c>
      <c r="G91" s="672">
        <v>0</v>
      </c>
      <c r="H91" s="672">
        <v>0</v>
      </c>
      <c r="I91" s="672">
        <v>0</v>
      </c>
      <c r="J91" s="672">
        <v>0</v>
      </c>
      <c r="K91" s="672">
        <v>45</v>
      </c>
      <c r="L91" s="672">
        <v>573</v>
      </c>
      <c r="M91" s="672">
        <v>987</v>
      </c>
    </row>
    <row r="92" spans="1:13" s="23" customFormat="1" ht="16.5" customHeight="1">
      <c r="A92" s="673" t="s">
        <v>2241</v>
      </c>
      <c r="B92" s="672">
        <v>26</v>
      </c>
      <c r="C92" s="672">
        <v>14</v>
      </c>
      <c r="D92" s="672">
        <v>8</v>
      </c>
      <c r="E92" s="672">
        <v>3</v>
      </c>
      <c r="F92" s="672">
        <v>1</v>
      </c>
      <c r="G92" s="672">
        <v>0</v>
      </c>
      <c r="H92" s="672">
        <v>0</v>
      </c>
      <c r="I92" s="672">
        <v>0</v>
      </c>
      <c r="J92" s="672">
        <v>0</v>
      </c>
      <c r="K92" s="672">
        <v>85</v>
      </c>
      <c r="L92" s="672">
        <v>926</v>
      </c>
      <c r="M92" s="672">
        <v>1069</v>
      </c>
    </row>
    <row r="93" spans="1:13" s="55" customFormat="1" ht="16.5" customHeight="1">
      <c r="A93" s="673" t="s">
        <v>2240</v>
      </c>
      <c r="B93" s="672">
        <v>9</v>
      </c>
      <c r="C93" s="672">
        <v>7</v>
      </c>
      <c r="D93" s="672">
        <v>0</v>
      </c>
      <c r="E93" s="672">
        <v>0</v>
      </c>
      <c r="F93" s="672">
        <v>0</v>
      </c>
      <c r="G93" s="672">
        <v>1</v>
      </c>
      <c r="H93" s="672">
        <v>1</v>
      </c>
      <c r="I93" s="672">
        <v>0</v>
      </c>
      <c r="J93" s="672">
        <v>0</v>
      </c>
      <c r="K93" s="672">
        <v>72</v>
      </c>
      <c r="L93" s="672">
        <v>850</v>
      </c>
      <c r="M93" s="672">
        <v>1764</v>
      </c>
    </row>
    <row r="94" spans="1:13" ht="16.5" customHeight="1">
      <c r="A94" s="673" t="s">
        <v>2239</v>
      </c>
      <c r="B94" s="672">
        <v>11</v>
      </c>
      <c r="C94" s="672">
        <v>3</v>
      </c>
      <c r="D94" s="672">
        <v>5</v>
      </c>
      <c r="E94" s="672">
        <v>2</v>
      </c>
      <c r="F94" s="672">
        <v>0</v>
      </c>
      <c r="G94" s="672">
        <v>0</v>
      </c>
      <c r="H94" s="672">
        <v>1</v>
      </c>
      <c r="I94" s="672">
        <v>0</v>
      </c>
      <c r="J94" s="672">
        <v>0</v>
      </c>
      <c r="K94" s="672">
        <v>70</v>
      </c>
      <c r="L94" s="672">
        <v>6368</v>
      </c>
      <c r="M94" s="672">
        <v>720</v>
      </c>
    </row>
    <row r="95" spans="1:13" ht="16.5" customHeight="1">
      <c r="A95" s="673" t="s">
        <v>2238</v>
      </c>
      <c r="B95" s="672">
        <v>46</v>
      </c>
      <c r="C95" s="672">
        <v>25</v>
      </c>
      <c r="D95" s="672">
        <v>12</v>
      </c>
      <c r="E95" s="672">
        <v>5</v>
      </c>
      <c r="F95" s="672">
        <v>2</v>
      </c>
      <c r="G95" s="672">
        <v>2</v>
      </c>
      <c r="H95" s="672">
        <v>0</v>
      </c>
      <c r="I95" s="672">
        <v>0</v>
      </c>
      <c r="J95" s="672">
        <v>0</v>
      </c>
      <c r="K95" s="672">
        <v>191</v>
      </c>
      <c r="L95" s="672">
        <v>14623</v>
      </c>
      <c r="M95" s="672">
        <v>2009</v>
      </c>
    </row>
    <row r="96" spans="1:13" ht="16.5" customHeight="1">
      <c r="A96" s="673" t="s">
        <v>2004</v>
      </c>
      <c r="B96" s="672">
        <v>387</v>
      </c>
      <c r="C96" s="672">
        <v>225</v>
      </c>
      <c r="D96" s="672">
        <v>90</v>
      </c>
      <c r="E96" s="672">
        <v>50</v>
      </c>
      <c r="F96" s="672">
        <v>19</v>
      </c>
      <c r="G96" s="672">
        <v>2</v>
      </c>
      <c r="H96" s="672">
        <v>0</v>
      </c>
      <c r="I96" s="672">
        <v>1</v>
      </c>
      <c r="J96" s="672">
        <v>0</v>
      </c>
      <c r="K96" s="672">
        <v>1296</v>
      </c>
      <c r="L96" s="672">
        <v>16792</v>
      </c>
      <c r="M96" s="672">
        <v>16752</v>
      </c>
    </row>
    <row r="97" spans="1:13" ht="16.5" customHeight="1">
      <c r="A97" s="673" t="s">
        <v>2237</v>
      </c>
      <c r="B97" s="672">
        <v>93</v>
      </c>
      <c r="C97" s="672">
        <v>81</v>
      </c>
      <c r="D97" s="672">
        <v>11</v>
      </c>
      <c r="E97" s="672">
        <v>1</v>
      </c>
      <c r="F97" s="672">
        <v>0</v>
      </c>
      <c r="G97" s="672">
        <v>0</v>
      </c>
      <c r="H97" s="672">
        <v>0</v>
      </c>
      <c r="I97" s="672">
        <v>0</v>
      </c>
      <c r="J97" s="672">
        <v>0</v>
      </c>
      <c r="K97" s="672">
        <v>162</v>
      </c>
      <c r="L97" s="672">
        <v>1951</v>
      </c>
      <c r="M97" s="672">
        <v>1247</v>
      </c>
    </row>
    <row r="98" spans="1:13" ht="16.5" customHeight="1">
      <c r="A98" s="673" t="s">
        <v>2236</v>
      </c>
      <c r="B98" s="672">
        <v>59</v>
      </c>
      <c r="C98" s="672">
        <v>26</v>
      </c>
      <c r="D98" s="672">
        <v>25</v>
      </c>
      <c r="E98" s="672">
        <v>7</v>
      </c>
      <c r="F98" s="672">
        <v>1</v>
      </c>
      <c r="G98" s="672">
        <v>0</v>
      </c>
      <c r="H98" s="672">
        <v>0</v>
      </c>
      <c r="I98" s="672">
        <v>0</v>
      </c>
      <c r="J98" s="672">
        <v>0</v>
      </c>
      <c r="K98" s="672">
        <v>181</v>
      </c>
      <c r="L98" s="672">
        <v>1468</v>
      </c>
      <c r="M98" s="672">
        <v>2495</v>
      </c>
    </row>
    <row r="99" spans="1:13" ht="16.5" customHeight="1">
      <c r="A99" s="673" t="s">
        <v>2235</v>
      </c>
      <c r="B99" s="672">
        <v>55</v>
      </c>
      <c r="C99" s="672">
        <v>28</v>
      </c>
      <c r="D99" s="672">
        <v>12</v>
      </c>
      <c r="E99" s="672">
        <v>8</v>
      </c>
      <c r="F99" s="672">
        <v>6</v>
      </c>
      <c r="G99" s="672">
        <v>1</v>
      </c>
      <c r="H99" s="672">
        <v>0</v>
      </c>
      <c r="I99" s="672">
        <v>0</v>
      </c>
      <c r="J99" s="672">
        <v>0</v>
      </c>
      <c r="K99" s="672">
        <v>218</v>
      </c>
      <c r="L99" s="672">
        <v>4487</v>
      </c>
      <c r="M99" s="672">
        <v>3420</v>
      </c>
    </row>
    <row r="100" spans="1:13" ht="16.5" customHeight="1" thickBot="1">
      <c r="A100" s="671" t="s">
        <v>2234</v>
      </c>
      <c r="B100" s="670">
        <v>108</v>
      </c>
      <c r="C100" s="670">
        <v>56</v>
      </c>
      <c r="D100" s="670">
        <v>20</v>
      </c>
      <c r="E100" s="670">
        <v>21</v>
      </c>
      <c r="F100" s="670">
        <v>11</v>
      </c>
      <c r="G100" s="670">
        <v>0</v>
      </c>
      <c r="H100" s="670">
        <v>0</v>
      </c>
      <c r="I100" s="670">
        <v>0</v>
      </c>
      <c r="J100" s="670">
        <v>0</v>
      </c>
      <c r="K100" s="670">
        <v>432</v>
      </c>
      <c r="L100" s="670">
        <v>5644</v>
      </c>
      <c r="M100" s="670">
        <v>4896</v>
      </c>
    </row>
    <row r="101" spans="1:6" ht="16.5" customHeight="1">
      <c r="A101" s="669" t="s">
        <v>2233</v>
      </c>
      <c r="B101" s="669"/>
      <c r="C101" s="669"/>
      <c r="D101" s="669"/>
      <c r="E101" s="669"/>
      <c r="F101" s="669"/>
    </row>
    <row r="102" spans="1:6" ht="16.5" customHeight="1">
      <c r="A102" s="669" t="s">
        <v>2232</v>
      </c>
      <c r="B102" s="669"/>
      <c r="C102" s="669"/>
      <c r="D102" s="669"/>
      <c r="E102" s="668"/>
      <c r="F102" s="668"/>
    </row>
    <row r="103" spans="1:6" ht="16.5" customHeight="1">
      <c r="A103" s="23"/>
      <c r="B103" s="23"/>
      <c r="C103" s="23"/>
      <c r="D103" s="23"/>
      <c r="E103" s="23"/>
      <c r="F103" s="23"/>
    </row>
  </sheetData>
  <sheetProtection/>
  <mergeCells count="7">
    <mergeCell ref="A3:A5"/>
    <mergeCell ref="L3:L5"/>
    <mergeCell ref="M3:M5"/>
    <mergeCell ref="B3:J3"/>
    <mergeCell ref="B4:B5"/>
    <mergeCell ref="C4:J4"/>
    <mergeCell ref="K3:K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tabColor rgb="FFFFFF00"/>
  </sheetPr>
  <dimension ref="A1:BF112"/>
  <sheetViews>
    <sheetView zoomScalePageLayoutView="0" workbookViewId="0" topLeftCell="A1">
      <pane ySplit="5" topLeftCell="A12" activePane="bottomLeft" state="frozen"/>
      <selection pane="topLeft" activeCell="C11" sqref="C11"/>
      <selection pane="bottomLeft" activeCell="A2" sqref="A2"/>
    </sheetView>
  </sheetViews>
  <sheetFormatPr defaultColWidth="9.875" defaultRowHeight="16.5" customHeight="1"/>
  <cols>
    <col min="1" max="1" width="9.875" style="479" customWidth="1"/>
    <col min="2" max="58" width="9.875" style="665" customWidth="1"/>
    <col min="59" max="16384" width="9.875" style="687" customWidth="1"/>
  </cols>
  <sheetData>
    <row r="1" spans="1:20" ht="16.5" customHeight="1">
      <c r="A1" s="22" t="s">
        <v>2479</v>
      </c>
      <c r="B1" s="23"/>
      <c r="C1" s="23"/>
      <c r="D1" s="23"/>
      <c r="E1" s="23"/>
      <c r="F1" s="23"/>
      <c r="G1" s="663"/>
      <c r="H1" s="23"/>
      <c r="I1" s="23"/>
      <c r="J1" s="687"/>
      <c r="K1" s="725"/>
      <c r="L1" s="663"/>
      <c r="M1" s="663"/>
      <c r="N1" s="663"/>
      <c r="O1" s="725"/>
      <c r="P1" s="725"/>
      <c r="Q1" s="725"/>
      <c r="R1" s="725"/>
      <c r="S1" s="725"/>
      <c r="T1" s="725"/>
    </row>
    <row r="2" spans="1:20" ht="16.5" customHeight="1" thickBot="1">
      <c r="A2" s="884" t="str">
        <f>HYPERLINK("#目次!A43","目次に戻る")</f>
        <v>目次に戻る</v>
      </c>
      <c r="B2" s="663"/>
      <c r="C2" s="663"/>
      <c r="D2" s="663"/>
      <c r="E2" s="663"/>
      <c r="F2" s="663"/>
      <c r="G2" s="663"/>
      <c r="H2" s="663"/>
      <c r="I2" s="663"/>
      <c r="J2" s="663"/>
      <c r="K2" s="663"/>
      <c r="L2" s="663"/>
      <c r="M2" s="663"/>
      <c r="N2" s="663"/>
      <c r="O2" s="663"/>
      <c r="P2" s="663"/>
      <c r="Q2" s="663"/>
      <c r="R2" s="663"/>
      <c r="S2" s="663"/>
      <c r="T2" s="663"/>
    </row>
    <row r="3" spans="1:58" s="724" customFormat="1" ht="16.5" customHeight="1">
      <c r="A3" s="1174" t="s">
        <v>2476</v>
      </c>
      <c r="B3" s="1165" t="s">
        <v>2065</v>
      </c>
      <c r="C3" s="1174"/>
      <c r="D3" s="1168" t="s">
        <v>2478</v>
      </c>
      <c r="E3" s="1169"/>
      <c r="F3" s="1169"/>
      <c r="G3" s="1169"/>
      <c r="H3" s="1169"/>
      <c r="I3" s="1169"/>
      <c r="J3" s="1169"/>
      <c r="K3" s="1169"/>
      <c r="L3" s="1169"/>
      <c r="M3" s="1169"/>
      <c r="N3" s="1169"/>
      <c r="O3" s="1169"/>
      <c r="P3" s="1169"/>
      <c r="Q3" s="1169"/>
      <c r="R3" s="1169"/>
      <c r="S3" s="1169"/>
      <c r="T3" s="1169"/>
      <c r="U3" s="1170"/>
      <c r="V3" s="1168" t="s">
        <v>2477</v>
      </c>
      <c r="W3" s="1169"/>
      <c r="X3" s="1169"/>
      <c r="Y3" s="1169"/>
      <c r="Z3" s="1169"/>
      <c r="AA3" s="1169"/>
      <c r="AB3" s="1169"/>
      <c r="AC3" s="1169"/>
      <c r="AD3" s="1169"/>
      <c r="AE3" s="1169"/>
      <c r="AF3" s="1169"/>
      <c r="AG3" s="1169"/>
      <c r="AH3" s="1169"/>
      <c r="AI3" s="1169"/>
      <c r="AJ3" s="1169"/>
      <c r="AK3" s="1169"/>
      <c r="AL3" s="1169"/>
      <c r="AM3" s="1169"/>
      <c r="AN3" s="1169"/>
      <c r="AO3" s="1169"/>
      <c r="AP3" s="1169"/>
      <c r="AQ3" s="1169"/>
      <c r="AR3" s="1169"/>
      <c r="AS3" s="1169"/>
      <c r="AT3" s="1169"/>
      <c r="AU3" s="1169"/>
      <c r="AV3" s="1169"/>
      <c r="AW3" s="1169"/>
      <c r="AX3" s="1169"/>
      <c r="AY3" s="1169"/>
      <c r="AZ3" s="1169"/>
      <c r="BA3" s="1169"/>
      <c r="BB3" s="1169"/>
      <c r="BC3" s="1169"/>
      <c r="BD3" s="1169"/>
      <c r="BE3" s="1170"/>
      <c r="BF3" s="1165" t="s">
        <v>2476</v>
      </c>
    </row>
    <row r="4" spans="1:58" s="724" customFormat="1" ht="16.5" customHeight="1">
      <c r="A4" s="1175"/>
      <c r="B4" s="1167"/>
      <c r="C4" s="1176"/>
      <c r="D4" s="1171" t="s">
        <v>2065</v>
      </c>
      <c r="E4" s="1172"/>
      <c r="F4" s="1171" t="s">
        <v>2475</v>
      </c>
      <c r="G4" s="1173"/>
      <c r="H4" s="1173"/>
      <c r="I4" s="1173"/>
      <c r="J4" s="1173"/>
      <c r="K4" s="1173"/>
      <c r="L4" s="1173"/>
      <c r="M4" s="1173"/>
      <c r="N4" s="1173"/>
      <c r="O4" s="1173"/>
      <c r="P4" s="1173"/>
      <c r="Q4" s="1173"/>
      <c r="R4" s="1173"/>
      <c r="S4" s="1173"/>
      <c r="T4" s="1173"/>
      <c r="U4" s="1172"/>
      <c r="V4" s="1171" t="s">
        <v>2065</v>
      </c>
      <c r="W4" s="1172"/>
      <c r="X4" s="1171" t="s">
        <v>2474</v>
      </c>
      <c r="Y4" s="1173"/>
      <c r="Z4" s="1172"/>
      <c r="AA4" s="1171" t="s">
        <v>2473</v>
      </c>
      <c r="AB4" s="1173"/>
      <c r="AC4" s="1173"/>
      <c r="AD4" s="1173"/>
      <c r="AE4" s="1173"/>
      <c r="AF4" s="1172"/>
      <c r="AG4" s="1171" t="s">
        <v>2472</v>
      </c>
      <c r="AH4" s="1173"/>
      <c r="AI4" s="1173"/>
      <c r="AJ4" s="1173"/>
      <c r="AK4" s="1173"/>
      <c r="AL4" s="1173"/>
      <c r="AM4" s="1173"/>
      <c r="AN4" s="1173"/>
      <c r="AO4" s="1172"/>
      <c r="AP4" s="1171" t="s">
        <v>2471</v>
      </c>
      <c r="AQ4" s="1173"/>
      <c r="AR4" s="1172"/>
      <c r="AS4" s="1171" t="s">
        <v>2470</v>
      </c>
      <c r="AT4" s="1173"/>
      <c r="AU4" s="1173"/>
      <c r="AV4" s="1172"/>
      <c r="AW4" s="1171" t="s">
        <v>2469</v>
      </c>
      <c r="AX4" s="1173"/>
      <c r="AY4" s="1173"/>
      <c r="AZ4" s="1173"/>
      <c r="BA4" s="1173"/>
      <c r="BB4" s="1173"/>
      <c r="BC4" s="1173"/>
      <c r="BD4" s="1173"/>
      <c r="BE4" s="1172"/>
      <c r="BF4" s="1166"/>
    </row>
    <row r="5" spans="1:58" s="721" customFormat="1" ht="39.75" customHeight="1">
      <c r="A5" s="1176"/>
      <c r="B5" s="723" t="s">
        <v>2121</v>
      </c>
      <c r="C5" s="723" t="s">
        <v>1701</v>
      </c>
      <c r="D5" s="723" t="s">
        <v>2121</v>
      </c>
      <c r="E5" s="723" t="s">
        <v>1701</v>
      </c>
      <c r="F5" s="722" t="s">
        <v>2468</v>
      </c>
      <c r="G5" s="722" t="s">
        <v>2467</v>
      </c>
      <c r="H5" s="722" t="s">
        <v>2466</v>
      </c>
      <c r="I5" s="722" t="s">
        <v>2465</v>
      </c>
      <c r="J5" s="722" t="s">
        <v>2464</v>
      </c>
      <c r="K5" s="722" t="s">
        <v>2463</v>
      </c>
      <c r="L5" s="722" t="s">
        <v>2462</v>
      </c>
      <c r="M5" s="722" t="s">
        <v>2461</v>
      </c>
      <c r="N5" s="722" t="s">
        <v>2460</v>
      </c>
      <c r="O5" s="722" t="s">
        <v>2459</v>
      </c>
      <c r="P5" s="722" t="s">
        <v>2458</v>
      </c>
      <c r="Q5" s="722" t="s">
        <v>2457</v>
      </c>
      <c r="R5" s="722" t="s">
        <v>2456</v>
      </c>
      <c r="S5" s="722" t="s">
        <v>2455</v>
      </c>
      <c r="T5" s="722" t="s">
        <v>2454</v>
      </c>
      <c r="U5" s="722" t="s">
        <v>2453</v>
      </c>
      <c r="V5" s="723" t="s">
        <v>2121</v>
      </c>
      <c r="W5" s="723" t="s">
        <v>1701</v>
      </c>
      <c r="X5" s="723" t="s">
        <v>2121</v>
      </c>
      <c r="Y5" s="722" t="s">
        <v>2452</v>
      </c>
      <c r="Z5" s="722" t="s">
        <v>2451</v>
      </c>
      <c r="AA5" s="723" t="s">
        <v>2121</v>
      </c>
      <c r="AB5" s="722" t="s">
        <v>2450</v>
      </c>
      <c r="AC5" s="722" t="s">
        <v>2449</v>
      </c>
      <c r="AD5" s="722" t="s">
        <v>2448</v>
      </c>
      <c r="AE5" s="722" t="s">
        <v>2447</v>
      </c>
      <c r="AF5" s="722" t="s">
        <v>2446</v>
      </c>
      <c r="AG5" s="723" t="s">
        <v>2121</v>
      </c>
      <c r="AH5" s="722" t="s">
        <v>2445</v>
      </c>
      <c r="AI5" s="722" t="s">
        <v>2444</v>
      </c>
      <c r="AJ5" s="722" t="s">
        <v>2443</v>
      </c>
      <c r="AK5" s="722" t="s">
        <v>2442</v>
      </c>
      <c r="AL5" s="722" t="s">
        <v>2441</v>
      </c>
      <c r="AM5" s="722" t="s">
        <v>2440</v>
      </c>
      <c r="AN5" s="722" t="s">
        <v>2439</v>
      </c>
      <c r="AO5" s="722" t="s">
        <v>2438</v>
      </c>
      <c r="AP5" s="723" t="s">
        <v>2121</v>
      </c>
      <c r="AQ5" s="722" t="s">
        <v>2437</v>
      </c>
      <c r="AR5" s="722" t="s">
        <v>2436</v>
      </c>
      <c r="AS5" s="722" t="s">
        <v>2121</v>
      </c>
      <c r="AT5" s="722" t="s">
        <v>2435</v>
      </c>
      <c r="AU5" s="722" t="s">
        <v>2434</v>
      </c>
      <c r="AV5" s="722" t="s">
        <v>2433</v>
      </c>
      <c r="AW5" s="723" t="s">
        <v>2121</v>
      </c>
      <c r="AX5" s="722" t="s">
        <v>2432</v>
      </c>
      <c r="AY5" s="722" t="s">
        <v>2431</v>
      </c>
      <c r="AZ5" s="722" t="s">
        <v>2430</v>
      </c>
      <c r="BA5" s="722" t="s">
        <v>2429</v>
      </c>
      <c r="BB5" s="722" t="s">
        <v>2428</v>
      </c>
      <c r="BC5" s="722" t="s">
        <v>2427</v>
      </c>
      <c r="BD5" s="722" t="s">
        <v>2426</v>
      </c>
      <c r="BE5" s="722" t="s">
        <v>2425</v>
      </c>
      <c r="BF5" s="1167"/>
    </row>
    <row r="6" spans="1:58" s="4" customFormat="1" ht="16.5" customHeight="1">
      <c r="A6" s="709" t="s">
        <v>2424</v>
      </c>
      <c r="B6" s="708">
        <v>2865</v>
      </c>
      <c r="C6" s="708">
        <v>19576</v>
      </c>
      <c r="D6" s="708">
        <v>576</v>
      </c>
      <c r="E6" s="708">
        <v>5799</v>
      </c>
      <c r="F6" s="708">
        <v>2</v>
      </c>
      <c r="G6" s="708">
        <v>5</v>
      </c>
      <c r="H6" s="708">
        <v>41</v>
      </c>
      <c r="I6" s="708">
        <v>37</v>
      </c>
      <c r="J6" s="708">
        <v>86</v>
      </c>
      <c r="K6" s="703">
        <v>66</v>
      </c>
      <c r="L6" s="703">
        <v>27</v>
      </c>
      <c r="M6" s="703">
        <v>18</v>
      </c>
      <c r="N6" s="703">
        <v>8</v>
      </c>
      <c r="O6" s="703">
        <v>41</v>
      </c>
      <c r="P6" s="703">
        <v>18</v>
      </c>
      <c r="Q6" s="703">
        <v>39</v>
      </c>
      <c r="R6" s="703">
        <v>26</v>
      </c>
      <c r="S6" s="703">
        <v>25</v>
      </c>
      <c r="T6" s="703">
        <v>33</v>
      </c>
      <c r="U6" s="708">
        <v>104</v>
      </c>
      <c r="V6" s="708">
        <v>2289</v>
      </c>
      <c r="W6" s="708">
        <v>13777</v>
      </c>
      <c r="X6" s="708">
        <v>3</v>
      </c>
      <c r="Y6" s="708">
        <v>3</v>
      </c>
      <c r="Z6" s="708">
        <v>0</v>
      </c>
      <c r="AA6" s="708">
        <v>384</v>
      </c>
      <c r="AB6" s="708">
        <v>44</v>
      </c>
      <c r="AC6" s="708">
        <v>50</v>
      </c>
      <c r="AD6" s="703">
        <v>194</v>
      </c>
      <c r="AE6" s="703">
        <v>29</v>
      </c>
      <c r="AF6" s="703">
        <v>67</v>
      </c>
      <c r="AG6" s="703">
        <v>820</v>
      </c>
      <c r="AH6" s="703">
        <v>29</v>
      </c>
      <c r="AI6" s="703">
        <v>79</v>
      </c>
      <c r="AJ6" s="703">
        <v>40</v>
      </c>
      <c r="AK6" s="703">
        <v>22</v>
      </c>
      <c r="AL6" s="703">
        <v>60</v>
      </c>
      <c r="AM6" s="703">
        <v>142</v>
      </c>
      <c r="AN6" s="705">
        <v>59</v>
      </c>
      <c r="AO6" s="705">
        <v>389</v>
      </c>
      <c r="AP6" s="704">
        <v>62</v>
      </c>
      <c r="AQ6" s="704">
        <v>34</v>
      </c>
      <c r="AR6" s="704">
        <v>28</v>
      </c>
      <c r="AS6" s="704">
        <v>176</v>
      </c>
      <c r="AT6" s="704">
        <v>44</v>
      </c>
      <c r="AU6" s="704">
        <v>85</v>
      </c>
      <c r="AV6" s="704">
        <v>47</v>
      </c>
      <c r="AW6" s="703">
        <v>844</v>
      </c>
      <c r="AX6" s="703">
        <v>210</v>
      </c>
      <c r="AY6" s="704">
        <v>0</v>
      </c>
      <c r="AZ6" s="703">
        <v>24</v>
      </c>
      <c r="BA6" s="703">
        <v>119</v>
      </c>
      <c r="BB6" s="703">
        <v>47</v>
      </c>
      <c r="BC6" s="703">
        <v>11</v>
      </c>
      <c r="BD6" s="703">
        <v>46</v>
      </c>
      <c r="BE6" s="703">
        <v>387</v>
      </c>
      <c r="BF6" s="702" t="s">
        <v>2205</v>
      </c>
    </row>
    <row r="7" spans="1:58" s="4" customFormat="1" ht="16.5" customHeight="1">
      <c r="A7" s="700"/>
      <c r="B7" s="708"/>
      <c r="C7" s="703"/>
      <c r="D7" s="703"/>
      <c r="E7" s="703"/>
      <c r="F7" s="703"/>
      <c r="G7" s="707"/>
      <c r="H7" s="707"/>
      <c r="I7" s="706"/>
      <c r="J7" s="706"/>
      <c r="K7" s="720"/>
      <c r="L7" s="720"/>
      <c r="M7" s="720"/>
      <c r="N7" s="720"/>
      <c r="O7" s="719"/>
      <c r="P7" s="719"/>
      <c r="Q7" s="719"/>
      <c r="R7" s="719"/>
      <c r="S7" s="718"/>
      <c r="T7" s="718"/>
      <c r="U7" s="718"/>
      <c r="V7" s="718"/>
      <c r="W7" s="718"/>
      <c r="X7" s="718"/>
      <c r="Y7" s="718"/>
      <c r="Z7" s="708"/>
      <c r="AA7" s="718"/>
      <c r="AB7" s="718"/>
      <c r="AC7" s="718"/>
      <c r="AD7" s="23"/>
      <c r="AE7" s="23"/>
      <c r="AF7" s="23"/>
      <c r="AG7" s="23"/>
      <c r="AH7" s="23"/>
      <c r="AI7" s="23"/>
      <c r="AJ7" s="23"/>
      <c r="AK7" s="23"/>
      <c r="AL7" s="23"/>
      <c r="AM7" s="23"/>
      <c r="AN7" s="717"/>
      <c r="AO7" s="717"/>
      <c r="AP7" s="716"/>
      <c r="AQ7" s="716"/>
      <c r="AR7" s="716"/>
      <c r="AS7" s="715"/>
      <c r="AT7" s="715"/>
      <c r="AU7" s="715"/>
      <c r="AV7" s="715"/>
      <c r="AW7" s="714"/>
      <c r="AX7" s="714"/>
      <c r="AY7" s="714"/>
      <c r="AZ7" s="714"/>
      <c r="BA7" s="714"/>
      <c r="BB7" s="714"/>
      <c r="BC7" s="714"/>
      <c r="BD7" s="714"/>
      <c r="BE7" s="714"/>
      <c r="BF7" s="685"/>
    </row>
    <row r="8" spans="1:58" s="4" customFormat="1" ht="16.5" customHeight="1">
      <c r="A8" s="709" t="s">
        <v>2423</v>
      </c>
      <c r="B8" s="708">
        <v>149</v>
      </c>
      <c r="C8" s="708">
        <v>874</v>
      </c>
      <c r="D8" s="708">
        <v>43</v>
      </c>
      <c r="E8" s="708">
        <v>364</v>
      </c>
      <c r="F8" s="708">
        <v>1</v>
      </c>
      <c r="G8" s="708">
        <v>1</v>
      </c>
      <c r="H8" s="708">
        <v>2</v>
      </c>
      <c r="I8" s="708">
        <v>4</v>
      </c>
      <c r="J8" s="708">
        <v>10</v>
      </c>
      <c r="K8" s="703">
        <v>6</v>
      </c>
      <c r="L8" s="703">
        <v>3</v>
      </c>
      <c r="M8" s="703">
        <v>2</v>
      </c>
      <c r="N8" s="703">
        <v>1</v>
      </c>
      <c r="O8" s="703">
        <v>4</v>
      </c>
      <c r="P8" s="703">
        <v>1</v>
      </c>
      <c r="Q8" s="703">
        <v>1</v>
      </c>
      <c r="R8" s="703">
        <v>1</v>
      </c>
      <c r="S8" s="703" t="s">
        <v>513</v>
      </c>
      <c r="T8" s="703">
        <v>3</v>
      </c>
      <c r="U8" s="708">
        <v>3</v>
      </c>
      <c r="V8" s="708">
        <v>106</v>
      </c>
      <c r="W8" s="708">
        <v>510</v>
      </c>
      <c r="X8" s="708">
        <v>0</v>
      </c>
      <c r="Y8" s="708">
        <v>0</v>
      </c>
      <c r="Z8" s="708">
        <v>0</v>
      </c>
      <c r="AA8" s="708">
        <v>8</v>
      </c>
      <c r="AB8" s="708">
        <v>4</v>
      </c>
      <c r="AC8" s="708">
        <v>1</v>
      </c>
      <c r="AD8" s="703">
        <v>2</v>
      </c>
      <c r="AE8" s="703">
        <v>1</v>
      </c>
      <c r="AF8" s="711">
        <v>0</v>
      </c>
      <c r="AG8" s="703">
        <v>46</v>
      </c>
      <c r="AH8" s="703">
        <v>3</v>
      </c>
      <c r="AI8" s="703">
        <v>4</v>
      </c>
      <c r="AJ8" s="703">
        <v>4</v>
      </c>
      <c r="AK8" s="703">
        <v>1</v>
      </c>
      <c r="AL8" s="703">
        <v>4</v>
      </c>
      <c r="AM8" s="703">
        <v>11</v>
      </c>
      <c r="AN8" s="705">
        <v>3</v>
      </c>
      <c r="AO8" s="705">
        <v>16</v>
      </c>
      <c r="AP8" s="704">
        <v>2</v>
      </c>
      <c r="AQ8" s="704">
        <v>2</v>
      </c>
      <c r="AR8" s="704">
        <v>0</v>
      </c>
      <c r="AS8" s="704">
        <v>10</v>
      </c>
      <c r="AT8" s="704">
        <v>5</v>
      </c>
      <c r="AU8" s="704">
        <v>2</v>
      </c>
      <c r="AV8" s="704">
        <v>3</v>
      </c>
      <c r="AW8" s="703">
        <v>40</v>
      </c>
      <c r="AX8" s="703">
        <v>8</v>
      </c>
      <c r="AY8" s="704">
        <v>0</v>
      </c>
      <c r="AZ8" s="703">
        <v>2</v>
      </c>
      <c r="BA8" s="703">
        <v>3</v>
      </c>
      <c r="BB8" s="704">
        <v>0</v>
      </c>
      <c r="BC8" s="704">
        <v>0</v>
      </c>
      <c r="BD8" s="703">
        <v>1</v>
      </c>
      <c r="BE8" s="703">
        <v>26</v>
      </c>
      <c r="BF8" s="702" t="s">
        <v>2422</v>
      </c>
    </row>
    <row r="9" spans="1:58" s="4" customFormat="1" ht="16.5" customHeight="1">
      <c r="A9" s="700" t="s">
        <v>2421</v>
      </c>
      <c r="B9" s="699">
        <v>6</v>
      </c>
      <c r="C9" s="699">
        <v>59</v>
      </c>
      <c r="D9" s="699">
        <v>4</v>
      </c>
      <c r="E9" s="699">
        <v>24</v>
      </c>
      <c r="F9" s="694">
        <v>0</v>
      </c>
      <c r="G9" s="694">
        <v>0</v>
      </c>
      <c r="H9" s="694">
        <v>0</v>
      </c>
      <c r="I9" s="694">
        <v>0</v>
      </c>
      <c r="J9" s="699">
        <v>1</v>
      </c>
      <c r="K9" s="694">
        <v>2</v>
      </c>
      <c r="L9" s="694" t="s">
        <v>513</v>
      </c>
      <c r="M9" s="694" t="s">
        <v>513</v>
      </c>
      <c r="N9" s="694" t="s">
        <v>513</v>
      </c>
      <c r="O9" s="694" t="s">
        <v>513</v>
      </c>
      <c r="P9" s="694" t="s">
        <v>513</v>
      </c>
      <c r="Q9" s="694">
        <v>1</v>
      </c>
      <c r="R9" s="694" t="s">
        <v>513</v>
      </c>
      <c r="S9" s="694" t="s">
        <v>513</v>
      </c>
      <c r="T9" s="694" t="s">
        <v>513</v>
      </c>
      <c r="U9" s="708">
        <v>0</v>
      </c>
      <c r="V9" s="699">
        <v>2</v>
      </c>
      <c r="W9" s="699">
        <v>35</v>
      </c>
      <c r="X9" s="699">
        <v>0</v>
      </c>
      <c r="Y9" s="699">
        <v>0</v>
      </c>
      <c r="Z9" s="699">
        <v>0</v>
      </c>
      <c r="AA9" s="699">
        <v>0</v>
      </c>
      <c r="AB9" s="699">
        <v>0</v>
      </c>
      <c r="AC9" s="699">
        <v>0</v>
      </c>
      <c r="AD9" s="694">
        <v>0</v>
      </c>
      <c r="AE9" s="694">
        <v>0</v>
      </c>
      <c r="AF9" s="694">
        <v>0</v>
      </c>
      <c r="AG9" s="694">
        <v>1</v>
      </c>
      <c r="AH9" s="694">
        <v>1</v>
      </c>
      <c r="AI9" s="694">
        <v>0</v>
      </c>
      <c r="AJ9" s="694">
        <v>0</v>
      </c>
      <c r="AK9" s="694">
        <v>0</v>
      </c>
      <c r="AL9" s="694">
        <v>0</v>
      </c>
      <c r="AM9" s="694">
        <v>0</v>
      </c>
      <c r="AN9" s="695">
        <v>0</v>
      </c>
      <c r="AO9" s="695">
        <v>0</v>
      </c>
      <c r="AP9" s="695">
        <v>0</v>
      </c>
      <c r="AQ9" s="695">
        <v>0</v>
      </c>
      <c r="AR9" s="695">
        <v>0</v>
      </c>
      <c r="AS9" s="695">
        <v>0</v>
      </c>
      <c r="AT9" s="695">
        <v>0</v>
      </c>
      <c r="AU9" s="695">
        <v>0</v>
      </c>
      <c r="AV9" s="695">
        <v>0</v>
      </c>
      <c r="AW9" s="695">
        <v>1</v>
      </c>
      <c r="AX9" s="695">
        <v>0</v>
      </c>
      <c r="AY9" s="695">
        <v>0</v>
      </c>
      <c r="AZ9" s="695">
        <v>0</v>
      </c>
      <c r="BA9" s="695">
        <v>1</v>
      </c>
      <c r="BB9" s="695">
        <v>0</v>
      </c>
      <c r="BC9" s="695">
        <v>0</v>
      </c>
      <c r="BD9" s="695">
        <v>0</v>
      </c>
      <c r="BE9" s="695">
        <v>0</v>
      </c>
      <c r="BF9" s="685">
        <v>1</v>
      </c>
    </row>
    <row r="10" spans="1:58" s="4" customFormat="1" ht="16.5" customHeight="1">
      <c r="A10" s="700" t="s">
        <v>2420</v>
      </c>
      <c r="B10" s="699">
        <v>48</v>
      </c>
      <c r="C10" s="699">
        <v>260</v>
      </c>
      <c r="D10" s="699">
        <v>13</v>
      </c>
      <c r="E10" s="699">
        <v>75</v>
      </c>
      <c r="F10" s="699">
        <v>1</v>
      </c>
      <c r="G10" s="694">
        <v>0</v>
      </c>
      <c r="H10" s="699">
        <v>1</v>
      </c>
      <c r="I10" s="694">
        <v>1</v>
      </c>
      <c r="J10" s="699">
        <v>3</v>
      </c>
      <c r="K10" s="694">
        <v>1</v>
      </c>
      <c r="L10" s="694" t="s">
        <v>513</v>
      </c>
      <c r="M10" s="694">
        <v>1</v>
      </c>
      <c r="N10" s="694" t="s">
        <v>513</v>
      </c>
      <c r="O10" s="694">
        <v>2</v>
      </c>
      <c r="P10" s="694" t="s">
        <v>513</v>
      </c>
      <c r="Q10" s="694" t="s">
        <v>513</v>
      </c>
      <c r="R10" s="694" t="s">
        <v>513</v>
      </c>
      <c r="S10" s="694" t="s">
        <v>513</v>
      </c>
      <c r="T10" s="694">
        <v>1</v>
      </c>
      <c r="U10" s="699">
        <v>2</v>
      </c>
      <c r="V10" s="699">
        <v>35</v>
      </c>
      <c r="W10" s="699">
        <v>185</v>
      </c>
      <c r="X10" s="699">
        <v>0</v>
      </c>
      <c r="Y10" s="699">
        <v>0</v>
      </c>
      <c r="Z10" s="699">
        <v>0</v>
      </c>
      <c r="AA10" s="699">
        <v>2</v>
      </c>
      <c r="AB10" s="699">
        <v>2</v>
      </c>
      <c r="AC10" s="699">
        <v>0</v>
      </c>
      <c r="AD10" s="694">
        <v>0</v>
      </c>
      <c r="AE10" s="694">
        <v>0</v>
      </c>
      <c r="AF10" s="694">
        <v>0</v>
      </c>
      <c r="AG10" s="694">
        <v>10</v>
      </c>
      <c r="AH10" s="694">
        <v>1</v>
      </c>
      <c r="AI10" s="694">
        <v>1</v>
      </c>
      <c r="AJ10" s="694">
        <v>0</v>
      </c>
      <c r="AK10" s="694">
        <v>0</v>
      </c>
      <c r="AL10" s="694">
        <v>1</v>
      </c>
      <c r="AM10" s="694">
        <v>4</v>
      </c>
      <c r="AN10" s="696">
        <v>1</v>
      </c>
      <c r="AO10" s="696">
        <v>2</v>
      </c>
      <c r="AP10" s="695">
        <v>0</v>
      </c>
      <c r="AQ10" s="695">
        <v>0</v>
      </c>
      <c r="AR10" s="695">
        <v>0</v>
      </c>
      <c r="AS10" s="695">
        <v>6</v>
      </c>
      <c r="AT10" s="695">
        <v>2</v>
      </c>
      <c r="AU10" s="695">
        <v>2</v>
      </c>
      <c r="AV10" s="695">
        <v>2</v>
      </c>
      <c r="AW10" s="694">
        <v>17</v>
      </c>
      <c r="AX10" s="694">
        <v>5</v>
      </c>
      <c r="AY10" s="695">
        <v>0</v>
      </c>
      <c r="AZ10" s="694">
        <v>1</v>
      </c>
      <c r="BA10" s="695">
        <v>0</v>
      </c>
      <c r="BB10" s="695">
        <v>0</v>
      </c>
      <c r="BC10" s="695">
        <v>0</v>
      </c>
      <c r="BD10" s="695">
        <v>0</v>
      </c>
      <c r="BE10" s="694">
        <v>11</v>
      </c>
      <c r="BF10" s="685">
        <v>2</v>
      </c>
    </row>
    <row r="11" spans="1:58" s="4" customFormat="1" ht="16.5" customHeight="1">
      <c r="A11" s="700" t="s">
        <v>2419</v>
      </c>
      <c r="B11" s="699">
        <v>45</v>
      </c>
      <c r="C11" s="699">
        <v>204</v>
      </c>
      <c r="D11" s="699">
        <v>5</v>
      </c>
      <c r="E11" s="699">
        <v>55</v>
      </c>
      <c r="F11" s="694">
        <v>0</v>
      </c>
      <c r="G11" s="694">
        <v>0</v>
      </c>
      <c r="H11" s="699">
        <v>1</v>
      </c>
      <c r="I11" s="694">
        <v>0</v>
      </c>
      <c r="J11" s="699">
        <v>2</v>
      </c>
      <c r="K11" s="694" t="s">
        <v>513</v>
      </c>
      <c r="L11" s="694" t="s">
        <v>513</v>
      </c>
      <c r="M11" s="694" t="s">
        <v>513</v>
      </c>
      <c r="N11" s="694">
        <v>1</v>
      </c>
      <c r="O11" s="694" t="s">
        <v>513</v>
      </c>
      <c r="P11" s="694" t="s">
        <v>513</v>
      </c>
      <c r="Q11" s="694" t="s">
        <v>513</v>
      </c>
      <c r="R11" s="694" t="s">
        <v>513</v>
      </c>
      <c r="S11" s="694" t="s">
        <v>513</v>
      </c>
      <c r="T11" s="694">
        <v>1</v>
      </c>
      <c r="U11" s="708">
        <v>0</v>
      </c>
      <c r="V11" s="699">
        <v>40</v>
      </c>
      <c r="W11" s="699">
        <v>149</v>
      </c>
      <c r="X11" s="699">
        <v>0</v>
      </c>
      <c r="Y11" s="699">
        <v>0</v>
      </c>
      <c r="Z11" s="699">
        <v>0</v>
      </c>
      <c r="AA11" s="699">
        <v>6</v>
      </c>
      <c r="AB11" s="699">
        <v>2</v>
      </c>
      <c r="AC11" s="699">
        <v>1</v>
      </c>
      <c r="AD11" s="694">
        <v>2</v>
      </c>
      <c r="AE11" s="694">
        <v>1</v>
      </c>
      <c r="AF11" s="694">
        <v>0</v>
      </c>
      <c r="AG11" s="694">
        <v>21</v>
      </c>
      <c r="AH11" s="694">
        <v>0</v>
      </c>
      <c r="AI11" s="694">
        <v>1</v>
      </c>
      <c r="AJ11" s="694">
        <v>3</v>
      </c>
      <c r="AK11" s="694">
        <v>1</v>
      </c>
      <c r="AL11" s="694">
        <v>3</v>
      </c>
      <c r="AM11" s="694">
        <v>5</v>
      </c>
      <c r="AN11" s="696">
        <v>2</v>
      </c>
      <c r="AO11" s="696">
        <v>6</v>
      </c>
      <c r="AP11" s="695">
        <v>2</v>
      </c>
      <c r="AQ11" s="695">
        <v>2</v>
      </c>
      <c r="AR11" s="695">
        <v>0</v>
      </c>
      <c r="AS11" s="695">
        <v>1</v>
      </c>
      <c r="AT11" s="695">
        <v>0</v>
      </c>
      <c r="AU11" s="695">
        <v>0</v>
      </c>
      <c r="AV11" s="695">
        <v>1</v>
      </c>
      <c r="AW11" s="694">
        <v>10</v>
      </c>
      <c r="AX11" s="694">
        <v>2</v>
      </c>
      <c r="AY11" s="695">
        <v>0</v>
      </c>
      <c r="AZ11" s="695">
        <v>0</v>
      </c>
      <c r="BA11" s="694">
        <v>1</v>
      </c>
      <c r="BB11" s="695">
        <v>0</v>
      </c>
      <c r="BC11" s="695">
        <v>0</v>
      </c>
      <c r="BD11" s="694">
        <v>1</v>
      </c>
      <c r="BE11" s="694">
        <v>6</v>
      </c>
      <c r="BF11" s="685">
        <v>3</v>
      </c>
    </row>
    <row r="12" spans="1:58" s="4" customFormat="1" ht="16.5" customHeight="1">
      <c r="A12" s="700" t="s">
        <v>2418</v>
      </c>
      <c r="B12" s="699">
        <v>29</v>
      </c>
      <c r="C12" s="699">
        <v>100</v>
      </c>
      <c r="D12" s="699">
        <v>14</v>
      </c>
      <c r="E12" s="699">
        <v>50</v>
      </c>
      <c r="F12" s="694">
        <v>0</v>
      </c>
      <c r="G12" s="699">
        <v>1</v>
      </c>
      <c r="H12" s="694">
        <v>0</v>
      </c>
      <c r="I12" s="699">
        <v>1</v>
      </c>
      <c r="J12" s="699">
        <v>1</v>
      </c>
      <c r="K12" s="694">
        <v>3</v>
      </c>
      <c r="L12" s="694">
        <v>2</v>
      </c>
      <c r="M12" s="694" t="s">
        <v>513</v>
      </c>
      <c r="N12" s="694" t="s">
        <v>513</v>
      </c>
      <c r="O12" s="694">
        <v>2</v>
      </c>
      <c r="P12" s="694">
        <v>1</v>
      </c>
      <c r="Q12" s="694" t="s">
        <v>513</v>
      </c>
      <c r="R12" s="694">
        <v>1</v>
      </c>
      <c r="S12" s="694" t="s">
        <v>513</v>
      </c>
      <c r="T12" s="694">
        <v>1</v>
      </c>
      <c r="U12" s="699">
        <v>1</v>
      </c>
      <c r="V12" s="699">
        <v>15</v>
      </c>
      <c r="W12" s="699">
        <v>50</v>
      </c>
      <c r="X12" s="699">
        <v>0</v>
      </c>
      <c r="Y12" s="699">
        <v>0</v>
      </c>
      <c r="Z12" s="699">
        <v>0</v>
      </c>
      <c r="AA12" s="699">
        <v>0</v>
      </c>
      <c r="AB12" s="699">
        <v>0</v>
      </c>
      <c r="AC12" s="699">
        <v>0</v>
      </c>
      <c r="AD12" s="694">
        <v>0</v>
      </c>
      <c r="AE12" s="694">
        <v>0</v>
      </c>
      <c r="AF12" s="694">
        <v>0</v>
      </c>
      <c r="AG12" s="694">
        <v>6</v>
      </c>
      <c r="AH12" s="694">
        <v>0</v>
      </c>
      <c r="AI12" s="694">
        <v>1</v>
      </c>
      <c r="AJ12" s="694">
        <v>1</v>
      </c>
      <c r="AK12" s="694">
        <v>0</v>
      </c>
      <c r="AL12" s="694">
        <v>0</v>
      </c>
      <c r="AM12" s="694">
        <v>2</v>
      </c>
      <c r="AN12" s="695">
        <v>0</v>
      </c>
      <c r="AO12" s="696">
        <v>2</v>
      </c>
      <c r="AP12" s="695">
        <v>0</v>
      </c>
      <c r="AQ12" s="695">
        <v>0</v>
      </c>
      <c r="AR12" s="695">
        <v>0</v>
      </c>
      <c r="AS12" s="695">
        <v>2</v>
      </c>
      <c r="AT12" s="695">
        <v>2</v>
      </c>
      <c r="AU12" s="695">
        <v>0</v>
      </c>
      <c r="AV12" s="695">
        <v>0</v>
      </c>
      <c r="AW12" s="694">
        <v>7</v>
      </c>
      <c r="AX12" s="695">
        <v>0</v>
      </c>
      <c r="AY12" s="695">
        <v>0</v>
      </c>
      <c r="AZ12" s="694">
        <v>1</v>
      </c>
      <c r="BA12" s="695">
        <v>1</v>
      </c>
      <c r="BB12" s="695">
        <v>0</v>
      </c>
      <c r="BC12" s="695">
        <v>0</v>
      </c>
      <c r="BD12" s="695">
        <v>0</v>
      </c>
      <c r="BE12" s="694">
        <v>5</v>
      </c>
      <c r="BF12" s="685">
        <v>4</v>
      </c>
    </row>
    <row r="13" spans="1:58" s="4" customFormat="1" ht="16.5" customHeight="1">
      <c r="A13" s="700" t="s">
        <v>2417</v>
      </c>
      <c r="B13" s="699">
        <v>21</v>
      </c>
      <c r="C13" s="699">
        <v>251</v>
      </c>
      <c r="D13" s="699">
        <v>7</v>
      </c>
      <c r="E13" s="699">
        <v>160</v>
      </c>
      <c r="F13" s="694">
        <v>0</v>
      </c>
      <c r="G13" s="694">
        <v>0</v>
      </c>
      <c r="H13" s="694">
        <v>0</v>
      </c>
      <c r="I13" s="699">
        <v>2</v>
      </c>
      <c r="J13" s="699">
        <v>3</v>
      </c>
      <c r="K13" s="694" t="s">
        <v>513</v>
      </c>
      <c r="L13" s="694">
        <v>1</v>
      </c>
      <c r="M13" s="694">
        <v>1</v>
      </c>
      <c r="N13" s="694" t="s">
        <v>513</v>
      </c>
      <c r="O13" s="694" t="s">
        <v>513</v>
      </c>
      <c r="P13" s="694" t="s">
        <v>513</v>
      </c>
      <c r="Q13" s="694" t="s">
        <v>513</v>
      </c>
      <c r="R13" s="694" t="s">
        <v>513</v>
      </c>
      <c r="S13" s="694" t="s">
        <v>513</v>
      </c>
      <c r="T13" s="694" t="s">
        <v>513</v>
      </c>
      <c r="U13" s="708">
        <v>0</v>
      </c>
      <c r="V13" s="699">
        <v>14</v>
      </c>
      <c r="W13" s="699">
        <v>91</v>
      </c>
      <c r="X13" s="699">
        <v>0</v>
      </c>
      <c r="Y13" s="699">
        <v>0</v>
      </c>
      <c r="Z13" s="699">
        <v>0</v>
      </c>
      <c r="AA13" s="699">
        <v>0</v>
      </c>
      <c r="AB13" s="699">
        <v>0</v>
      </c>
      <c r="AC13" s="699">
        <v>0</v>
      </c>
      <c r="AD13" s="694">
        <v>0</v>
      </c>
      <c r="AE13" s="694">
        <v>0</v>
      </c>
      <c r="AF13" s="694">
        <v>0</v>
      </c>
      <c r="AG13" s="694">
        <v>8</v>
      </c>
      <c r="AH13" s="694">
        <v>1</v>
      </c>
      <c r="AI13" s="694">
        <v>1</v>
      </c>
      <c r="AJ13" s="694">
        <v>0</v>
      </c>
      <c r="AK13" s="694">
        <v>0</v>
      </c>
      <c r="AL13" s="694">
        <v>0</v>
      </c>
      <c r="AM13" s="704">
        <v>0</v>
      </c>
      <c r="AN13" s="695">
        <v>0</v>
      </c>
      <c r="AO13" s="696">
        <v>6</v>
      </c>
      <c r="AP13" s="695">
        <v>0</v>
      </c>
      <c r="AQ13" s="695">
        <v>0</v>
      </c>
      <c r="AR13" s="695">
        <v>0</v>
      </c>
      <c r="AS13" s="701">
        <v>1</v>
      </c>
      <c r="AT13" s="701">
        <v>1</v>
      </c>
      <c r="AU13" s="695">
        <v>0</v>
      </c>
      <c r="AV13" s="695">
        <v>0</v>
      </c>
      <c r="AW13" s="694">
        <v>5</v>
      </c>
      <c r="AX13" s="695">
        <v>1</v>
      </c>
      <c r="AY13" s="695">
        <v>0</v>
      </c>
      <c r="AZ13" s="695">
        <v>0</v>
      </c>
      <c r="BA13" s="695">
        <v>0</v>
      </c>
      <c r="BB13" s="695">
        <v>0</v>
      </c>
      <c r="BC13" s="695">
        <v>0</v>
      </c>
      <c r="BD13" s="695">
        <v>0</v>
      </c>
      <c r="BE13" s="694">
        <v>4</v>
      </c>
      <c r="BF13" s="685">
        <v>5</v>
      </c>
    </row>
    <row r="14" spans="1:58" s="4" customFormat="1" ht="16.5" customHeight="1">
      <c r="A14" s="709" t="s">
        <v>2416</v>
      </c>
      <c r="B14" s="708">
        <v>242</v>
      </c>
      <c r="C14" s="708">
        <v>1375</v>
      </c>
      <c r="D14" s="708">
        <v>54</v>
      </c>
      <c r="E14" s="708">
        <v>430</v>
      </c>
      <c r="F14" s="708">
        <v>0</v>
      </c>
      <c r="G14" s="708">
        <v>0</v>
      </c>
      <c r="H14" s="708">
        <v>3</v>
      </c>
      <c r="I14" s="708">
        <v>7</v>
      </c>
      <c r="J14" s="708">
        <v>8</v>
      </c>
      <c r="K14" s="703">
        <v>6</v>
      </c>
      <c r="L14" s="703">
        <v>1</v>
      </c>
      <c r="M14" s="703">
        <v>2</v>
      </c>
      <c r="N14" s="703">
        <v>1</v>
      </c>
      <c r="O14" s="703">
        <v>2</v>
      </c>
      <c r="P14" s="703">
        <v>2</v>
      </c>
      <c r="Q14" s="703">
        <v>4</v>
      </c>
      <c r="R14" s="703">
        <v>1</v>
      </c>
      <c r="S14" s="703" t="s">
        <v>513</v>
      </c>
      <c r="T14" s="703">
        <v>4</v>
      </c>
      <c r="U14" s="708">
        <v>13</v>
      </c>
      <c r="V14" s="708">
        <v>188</v>
      </c>
      <c r="W14" s="708">
        <v>945</v>
      </c>
      <c r="X14" s="708">
        <v>0</v>
      </c>
      <c r="Y14" s="708">
        <v>0</v>
      </c>
      <c r="Z14" s="708">
        <v>0</v>
      </c>
      <c r="AA14" s="708">
        <v>38</v>
      </c>
      <c r="AB14" s="708">
        <v>9</v>
      </c>
      <c r="AC14" s="708">
        <v>5</v>
      </c>
      <c r="AD14" s="703">
        <v>13</v>
      </c>
      <c r="AE14" s="703">
        <v>2</v>
      </c>
      <c r="AF14" s="703">
        <v>9</v>
      </c>
      <c r="AG14" s="703">
        <v>70</v>
      </c>
      <c r="AH14" s="703">
        <v>2</v>
      </c>
      <c r="AI14" s="703">
        <v>5</v>
      </c>
      <c r="AJ14" s="703">
        <v>2</v>
      </c>
      <c r="AK14" s="703">
        <v>2</v>
      </c>
      <c r="AL14" s="703">
        <v>4</v>
      </c>
      <c r="AM14" s="703">
        <v>10</v>
      </c>
      <c r="AN14" s="705">
        <v>4</v>
      </c>
      <c r="AO14" s="705">
        <v>41</v>
      </c>
      <c r="AP14" s="704">
        <v>4</v>
      </c>
      <c r="AQ14" s="704">
        <v>1</v>
      </c>
      <c r="AR14" s="704">
        <v>3</v>
      </c>
      <c r="AS14" s="704">
        <v>14</v>
      </c>
      <c r="AT14" s="704">
        <v>3</v>
      </c>
      <c r="AU14" s="704">
        <v>9</v>
      </c>
      <c r="AV14" s="704">
        <v>2</v>
      </c>
      <c r="AW14" s="703">
        <v>62</v>
      </c>
      <c r="AX14" s="703">
        <v>13</v>
      </c>
      <c r="AY14" s="704">
        <v>0</v>
      </c>
      <c r="AZ14" s="703">
        <v>3</v>
      </c>
      <c r="BA14" s="703">
        <v>9</v>
      </c>
      <c r="BB14" s="703">
        <v>4</v>
      </c>
      <c r="BC14" s="704">
        <v>0</v>
      </c>
      <c r="BD14" s="703">
        <v>3</v>
      </c>
      <c r="BE14" s="703">
        <v>30</v>
      </c>
      <c r="BF14" s="702" t="s">
        <v>2415</v>
      </c>
    </row>
    <row r="15" spans="1:58" s="4" customFormat="1" ht="16.5" customHeight="1">
      <c r="A15" s="700" t="s">
        <v>2414</v>
      </c>
      <c r="B15" s="23">
        <v>38</v>
      </c>
      <c r="C15" s="23">
        <v>204</v>
      </c>
      <c r="D15" s="23">
        <v>16</v>
      </c>
      <c r="E15" s="23">
        <v>124</v>
      </c>
      <c r="F15" s="694">
        <v>0</v>
      </c>
      <c r="G15" s="694">
        <v>0</v>
      </c>
      <c r="H15" s="694">
        <v>0</v>
      </c>
      <c r="I15" s="23">
        <v>1</v>
      </c>
      <c r="J15" s="23">
        <v>3</v>
      </c>
      <c r="K15" s="694">
        <v>2</v>
      </c>
      <c r="L15" s="694" t="s">
        <v>513</v>
      </c>
      <c r="M15" s="694">
        <v>1</v>
      </c>
      <c r="N15" s="694">
        <v>1</v>
      </c>
      <c r="O15" s="694" t="s">
        <v>513</v>
      </c>
      <c r="P15" s="694" t="s">
        <v>513</v>
      </c>
      <c r="Q15" s="694">
        <v>3</v>
      </c>
      <c r="R15" s="694" t="s">
        <v>513</v>
      </c>
      <c r="S15" s="694" t="s">
        <v>513</v>
      </c>
      <c r="T15" s="694" t="s">
        <v>513</v>
      </c>
      <c r="U15" s="699">
        <v>5</v>
      </c>
      <c r="V15" s="699">
        <v>22</v>
      </c>
      <c r="W15" s="699">
        <v>80</v>
      </c>
      <c r="X15" s="699">
        <v>0</v>
      </c>
      <c r="Y15" s="699">
        <v>0</v>
      </c>
      <c r="Z15" s="699">
        <v>0</v>
      </c>
      <c r="AA15" s="699">
        <v>2</v>
      </c>
      <c r="AB15" s="699">
        <v>2</v>
      </c>
      <c r="AC15" s="699">
        <v>0</v>
      </c>
      <c r="AD15" s="694">
        <v>0</v>
      </c>
      <c r="AE15" s="694">
        <v>0</v>
      </c>
      <c r="AF15" s="694">
        <v>0</v>
      </c>
      <c r="AG15" s="694">
        <v>9</v>
      </c>
      <c r="AH15" s="694">
        <v>0</v>
      </c>
      <c r="AI15" s="694">
        <v>2</v>
      </c>
      <c r="AJ15" s="694">
        <v>0</v>
      </c>
      <c r="AK15" s="694">
        <v>0</v>
      </c>
      <c r="AL15" s="694">
        <v>0</v>
      </c>
      <c r="AM15" s="694">
        <v>1</v>
      </c>
      <c r="AN15" s="696">
        <v>1</v>
      </c>
      <c r="AO15" s="696">
        <v>5</v>
      </c>
      <c r="AP15" s="695">
        <v>0</v>
      </c>
      <c r="AQ15" s="695">
        <v>0</v>
      </c>
      <c r="AR15" s="695">
        <v>0</v>
      </c>
      <c r="AS15" s="695">
        <v>2</v>
      </c>
      <c r="AT15" s="695">
        <v>0</v>
      </c>
      <c r="AU15" s="695">
        <v>1</v>
      </c>
      <c r="AV15" s="695">
        <v>1</v>
      </c>
      <c r="AW15" s="694">
        <v>9</v>
      </c>
      <c r="AX15" s="694">
        <v>1</v>
      </c>
      <c r="AY15" s="695">
        <v>0</v>
      </c>
      <c r="AZ15" s="695">
        <v>0</v>
      </c>
      <c r="BA15" s="694">
        <v>1</v>
      </c>
      <c r="BB15" s="694">
        <v>1</v>
      </c>
      <c r="BC15" s="695">
        <v>0</v>
      </c>
      <c r="BD15" s="694">
        <v>1</v>
      </c>
      <c r="BE15" s="694">
        <v>5</v>
      </c>
      <c r="BF15" s="685">
        <v>1</v>
      </c>
    </row>
    <row r="16" spans="1:58" s="4" customFormat="1" ht="16.5" customHeight="1">
      <c r="A16" s="700" t="s">
        <v>2413</v>
      </c>
      <c r="B16" s="23">
        <v>63</v>
      </c>
      <c r="C16" s="23">
        <v>550</v>
      </c>
      <c r="D16" s="23">
        <v>17</v>
      </c>
      <c r="E16" s="23">
        <v>176</v>
      </c>
      <c r="F16" s="694">
        <v>0</v>
      </c>
      <c r="G16" s="694">
        <v>0</v>
      </c>
      <c r="H16" s="23">
        <v>2</v>
      </c>
      <c r="I16" s="23">
        <v>3</v>
      </c>
      <c r="J16" s="23">
        <v>1</v>
      </c>
      <c r="K16" s="694">
        <v>2</v>
      </c>
      <c r="L16" s="694" t="s">
        <v>513</v>
      </c>
      <c r="M16" s="694">
        <v>1</v>
      </c>
      <c r="N16" s="694" t="s">
        <v>513</v>
      </c>
      <c r="O16" s="694">
        <v>1</v>
      </c>
      <c r="P16" s="694">
        <v>1</v>
      </c>
      <c r="Q16" s="694" t="s">
        <v>513</v>
      </c>
      <c r="R16" s="694" t="s">
        <v>513</v>
      </c>
      <c r="S16" s="694" t="s">
        <v>513</v>
      </c>
      <c r="T16" s="694">
        <v>2</v>
      </c>
      <c r="U16" s="699">
        <v>4</v>
      </c>
      <c r="V16" s="699">
        <v>46</v>
      </c>
      <c r="W16" s="699">
        <v>374</v>
      </c>
      <c r="X16" s="699">
        <v>0</v>
      </c>
      <c r="Y16" s="699">
        <v>0</v>
      </c>
      <c r="Z16" s="699">
        <v>0</v>
      </c>
      <c r="AA16" s="699">
        <v>9</v>
      </c>
      <c r="AB16" s="699">
        <v>1</v>
      </c>
      <c r="AC16" s="699">
        <v>2</v>
      </c>
      <c r="AD16" s="694">
        <v>4</v>
      </c>
      <c r="AE16" s="694">
        <v>1</v>
      </c>
      <c r="AF16" s="694">
        <v>1</v>
      </c>
      <c r="AG16" s="694">
        <v>15</v>
      </c>
      <c r="AH16" s="694">
        <v>2</v>
      </c>
      <c r="AI16" s="694">
        <v>1</v>
      </c>
      <c r="AJ16" s="694">
        <v>0</v>
      </c>
      <c r="AK16" s="694">
        <v>0</v>
      </c>
      <c r="AL16" s="694">
        <v>0</v>
      </c>
      <c r="AM16" s="694">
        <v>2</v>
      </c>
      <c r="AN16" s="696">
        <v>1</v>
      </c>
      <c r="AO16" s="696">
        <v>9</v>
      </c>
      <c r="AP16" s="695">
        <v>0</v>
      </c>
      <c r="AQ16" s="695">
        <v>0</v>
      </c>
      <c r="AR16" s="695">
        <v>0</v>
      </c>
      <c r="AS16" s="695">
        <v>3</v>
      </c>
      <c r="AT16" s="695">
        <v>2</v>
      </c>
      <c r="AU16" s="695">
        <v>1</v>
      </c>
      <c r="AV16" s="695">
        <v>0</v>
      </c>
      <c r="AW16" s="694">
        <v>19</v>
      </c>
      <c r="AX16" s="694">
        <v>3</v>
      </c>
      <c r="AY16" s="695">
        <v>0</v>
      </c>
      <c r="AZ16" s="694">
        <v>2</v>
      </c>
      <c r="BA16" s="694">
        <v>3</v>
      </c>
      <c r="BB16" s="694">
        <v>2</v>
      </c>
      <c r="BC16" s="695">
        <v>0</v>
      </c>
      <c r="BD16" s="694">
        <v>2</v>
      </c>
      <c r="BE16" s="694">
        <v>7</v>
      </c>
      <c r="BF16" s="685">
        <v>2</v>
      </c>
    </row>
    <row r="17" spans="1:58" s="4" customFormat="1" ht="16.5" customHeight="1">
      <c r="A17" s="700" t="s">
        <v>2412</v>
      </c>
      <c r="B17" s="23">
        <v>83</v>
      </c>
      <c r="C17" s="23">
        <v>286</v>
      </c>
      <c r="D17" s="23">
        <v>5</v>
      </c>
      <c r="E17" s="23">
        <v>34</v>
      </c>
      <c r="F17" s="694">
        <v>0</v>
      </c>
      <c r="G17" s="694">
        <v>0</v>
      </c>
      <c r="H17" s="23">
        <v>1</v>
      </c>
      <c r="I17" s="23">
        <v>1</v>
      </c>
      <c r="J17" s="694">
        <v>0</v>
      </c>
      <c r="K17" s="694">
        <v>1</v>
      </c>
      <c r="L17" s="694" t="s">
        <v>513</v>
      </c>
      <c r="M17" s="694" t="s">
        <v>513</v>
      </c>
      <c r="N17" s="694" t="s">
        <v>513</v>
      </c>
      <c r="O17" s="694" t="s">
        <v>513</v>
      </c>
      <c r="P17" s="694" t="s">
        <v>513</v>
      </c>
      <c r="Q17" s="694" t="s">
        <v>513</v>
      </c>
      <c r="R17" s="694" t="s">
        <v>513</v>
      </c>
      <c r="S17" s="694" t="s">
        <v>513</v>
      </c>
      <c r="T17" s="694" t="s">
        <v>513</v>
      </c>
      <c r="U17" s="699">
        <v>2</v>
      </c>
      <c r="V17" s="699">
        <v>78</v>
      </c>
      <c r="W17" s="699">
        <v>252</v>
      </c>
      <c r="X17" s="699">
        <v>0</v>
      </c>
      <c r="Y17" s="699">
        <v>0</v>
      </c>
      <c r="Z17" s="699">
        <v>0</v>
      </c>
      <c r="AA17" s="699">
        <v>20</v>
      </c>
      <c r="AB17" s="699">
        <v>2</v>
      </c>
      <c r="AC17" s="699">
        <v>1</v>
      </c>
      <c r="AD17" s="694">
        <v>8</v>
      </c>
      <c r="AE17" s="694">
        <v>1</v>
      </c>
      <c r="AF17" s="694">
        <v>8</v>
      </c>
      <c r="AG17" s="694">
        <v>33</v>
      </c>
      <c r="AH17" s="694">
        <v>0</v>
      </c>
      <c r="AI17" s="694">
        <v>2</v>
      </c>
      <c r="AJ17" s="694">
        <v>2</v>
      </c>
      <c r="AK17" s="694">
        <v>2</v>
      </c>
      <c r="AL17" s="694">
        <v>4</v>
      </c>
      <c r="AM17" s="694">
        <v>5</v>
      </c>
      <c r="AN17" s="696">
        <v>1</v>
      </c>
      <c r="AO17" s="696">
        <v>17</v>
      </c>
      <c r="AP17" s="695">
        <v>3</v>
      </c>
      <c r="AQ17" s="695">
        <v>1</v>
      </c>
      <c r="AR17" s="695">
        <v>2</v>
      </c>
      <c r="AS17" s="695">
        <v>6</v>
      </c>
      <c r="AT17" s="695">
        <v>1</v>
      </c>
      <c r="AU17" s="695">
        <v>4</v>
      </c>
      <c r="AV17" s="695">
        <v>1</v>
      </c>
      <c r="AW17" s="694">
        <v>16</v>
      </c>
      <c r="AX17" s="694">
        <v>4</v>
      </c>
      <c r="AY17" s="695">
        <v>0</v>
      </c>
      <c r="AZ17" s="695">
        <v>0</v>
      </c>
      <c r="BA17" s="694">
        <v>3</v>
      </c>
      <c r="BB17" s="695">
        <v>0</v>
      </c>
      <c r="BC17" s="695">
        <v>0</v>
      </c>
      <c r="BD17" s="695">
        <v>0</v>
      </c>
      <c r="BE17" s="694">
        <v>9</v>
      </c>
      <c r="BF17" s="685">
        <v>3</v>
      </c>
    </row>
    <row r="18" spans="1:58" s="4" customFormat="1" ht="16.5" customHeight="1">
      <c r="A18" s="700" t="s">
        <v>2411</v>
      </c>
      <c r="B18" s="23">
        <v>31</v>
      </c>
      <c r="C18" s="23">
        <v>157</v>
      </c>
      <c r="D18" s="23">
        <v>5</v>
      </c>
      <c r="E18" s="23">
        <v>39</v>
      </c>
      <c r="F18" s="694">
        <v>0</v>
      </c>
      <c r="G18" s="694">
        <v>0</v>
      </c>
      <c r="H18" s="694">
        <v>0</v>
      </c>
      <c r="I18" s="23">
        <v>2</v>
      </c>
      <c r="J18" s="694">
        <v>1</v>
      </c>
      <c r="K18" s="694" t="s">
        <v>513</v>
      </c>
      <c r="L18" s="694" t="s">
        <v>513</v>
      </c>
      <c r="M18" s="694" t="s">
        <v>513</v>
      </c>
      <c r="N18" s="694" t="s">
        <v>513</v>
      </c>
      <c r="O18" s="694" t="s">
        <v>513</v>
      </c>
      <c r="P18" s="694" t="s">
        <v>513</v>
      </c>
      <c r="Q18" s="694">
        <v>1</v>
      </c>
      <c r="R18" s="694" t="s">
        <v>513</v>
      </c>
      <c r="S18" s="694" t="s">
        <v>513</v>
      </c>
      <c r="T18" s="694">
        <v>1</v>
      </c>
      <c r="U18" s="699">
        <v>0</v>
      </c>
      <c r="V18" s="699">
        <v>26</v>
      </c>
      <c r="W18" s="699">
        <v>118</v>
      </c>
      <c r="X18" s="699">
        <v>0</v>
      </c>
      <c r="Y18" s="699">
        <v>0</v>
      </c>
      <c r="Z18" s="699">
        <v>0</v>
      </c>
      <c r="AA18" s="699">
        <v>3</v>
      </c>
      <c r="AB18" s="699">
        <v>3</v>
      </c>
      <c r="AC18" s="699">
        <v>0</v>
      </c>
      <c r="AD18" s="694">
        <v>0</v>
      </c>
      <c r="AE18" s="694">
        <v>0</v>
      </c>
      <c r="AF18" s="694">
        <v>0</v>
      </c>
      <c r="AG18" s="694">
        <v>8</v>
      </c>
      <c r="AH18" s="694">
        <v>0</v>
      </c>
      <c r="AI18" s="694">
        <v>0</v>
      </c>
      <c r="AJ18" s="694">
        <v>0</v>
      </c>
      <c r="AK18" s="694">
        <v>0</v>
      </c>
      <c r="AL18" s="694">
        <v>0</v>
      </c>
      <c r="AM18" s="694">
        <v>1</v>
      </c>
      <c r="AN18" s="696">
        <v>1</v>
      </c>
      <c r="AO18" s="696">
        <v>6</v>
      </c>
      <c r="AP18" s="695">
        <v>1</v>
      </c>
      <c r="AQ18" s="695">
        <v>0</v>
      </c>
      <c r="AR18" s="695">
        <v>1</v>
      </c>
      <c r="AS18" s="695">
        <v>3</v>
      </c>
      <c r="AT18" s="695">
        <v>0</v>
      </c>
      <c r="AU18" s="695">
        <v>3</v>
      </c>
      <c r="AV18" s="695">
        <v>0</v>
      </c>
      <c r="AW18" s="694">
        <v>11</v>
      </c>
      <c r="AX18" s="695">
        <v>0</v>
      </c>
      <c r="AY18" s="695">
        <v>0</v>
      </c>
      <c r="AZ18" s="695">
        <v>1</v>
      </c>
      <c r="BA18" s="694">
        <v>1</v>
      </c>
      <c r="BB18" s="694">
        <v>1</v>
      </c>
      <c r="BC18" s="695">
        <v>0</v>
      </c>
      <c r="BD18" s="695">
        <v>0</v>
      </c>
      <c r="BE18" s="694">
        <v>8</v>
      </c>
      <c r="BF18" s="685">
        <v>4</v>
      </c>
    </row>
    <row r="19" spans="1:58" s="4" customFormat="1" ht="16.5" customHeight="1">
      <c r="A19" s="700" t="s">
        <v>2410</v>
      </c>
      <c r="B19" s="23">
        <v>23</v>
      </c>
      <c r="C19" s="23">
        <v>167</v>
      </c>
      <c r="D19" s="23">
        <v>9</v>
      </c>
      <c r="E19" s="23">
        <v>51</v>
      </c>
      <c r="F19" s="694">
        <v>0</v>
      </c>
      <c r="G19" s="694">
        <v>0</v>
      </c>
      <c r="H19" s="694">
        <v>0</v>
      </c>
      <c r="I19" s="694">
        <v>0</v>
      </c>
      <c r="J19" s="23">
        <v>2</v>
      </c>
      <c r="K19" s="694">
        <v>1</v>
      </c>
      <c r="L19" s="694">
        <v>1</v>
      </c>
      <c r="M19" s="694" t="s">
        <v>513</v>
      </c>
      <c r="N19" s="694" t="s">
        <v>513</v>
      </c>
      <c r="O19" s="694" t="s">
        <v>513</v>
      </c>
      <c r="P19" s="694">
        <v>1</v>
      </c>
      <c r="Q19" s="694" t="s">
        <v>513</v>
      </c>
      <c r="R19" s="694">
        <v>1</v>
      </c>
      <c r="S19" s="694" t="s">
        <v>513</v>
      </c>
      <c r="T19" s="694">
        <v>1</v>
      </c>
      <c r="U19" s="699">
        <v>2</v>
      </c>
      <c r="V19" s="699">
        <v>14</v>
      </c>
      <c r="W19" s="699">
        <v>116</v>
      </c>
      <c r="X19" s="699">
        <v>0</v>
      </c>
      <c r="Y19" s="699">
        <v>0</v>
      </c>
      <c r="Z19" s="699">
        <v>0</v>
      </c>
      <c r="AA19" s="699">
        <v>2</v>
      </c>
      <c r="AB19" s="699">
        <v>1</v>
      </c>
      <c r="AC19" s="699">
        <v>1</v>
      </c>
      <c r="AD19" s="694">
        <v>0</v>
      </c>
      <c r="AE19" s="694">
        <v>0</v>
      </c>
      <c r="AF19" s="694">
        <v>0</v>
      </c>
      <c r="AG19" s="694">
        <v>5</v>
      </c>
      <c r="AH19" s="694">
        <v>0</v>
      </c>
      <c r="AI19" s="694">
        <v>0</v>
      </c>
      <c r="AJ19" s="694">
        <v>0</v>
      </c>
      <c r="AK19" s="694">
        <v>0</v>
      </c>
      <c r="AL19" s="694">
        <v>0</v>
      </c>
      <c r="AM19" s="694">
        <v>1</v>
      </c>
      <c r="AN19" s="695">
        <v>0</v>
      </c>
      <c r="AO19" s="696">
        <v>4</v>
      </c>
      <c r="AP19" s="695">
        <v>0</v>
      </c>
      <c r="AQ19" s="695">
        <v>0</v>
      </c>
      <c r="AR19" s="695">
        <v>0</v>
      </c>
      <c r="AS19" s="695">
        <v>0</v>
      </c>
      <c r="AT19" s="695">
        <v>0</v>
      </c>
      <c r="AU19" s="695">
        <v>0</v>
      </c>
      <c r="AV19" s="695">
        <v>0</v>
      </c>
      <c r="AW19" s="694">
        <v>7</v>
      </c>
      <c r="AX19" s="694">
        <v>5</v>
      </c>
      <c r="AY19" s="695">
        <v>0</v>
      </c>
      <c r="AZ19" s="695">
        <v>0</v>
      </c>
      <c r="BA19" s="694">
        <v>1</v>
      </c>
      <c r="BB19" s="695">
        <v>0</v>
      </c>
      <c r="BC19" s="695">
        <v>0</v>
      </c>
      <c r="BD19" s="695">
        <v>0</v>
      </c>
      <c r="BE19" s="694">
        <v>1</v>
      </c>
      <c r="BF19" s="685">
        <v>5</v>
      </c>
    </row>
    <row r="20" spans="1:58" s="4" customFormat="1" ht="16.5" customHeight="1">
      <c r="A20" s="700" t="s">
        <v>2409</v>
      </c>
      <c r="B20" s="23">
        <v>4</v>
      </c>
      <c r="C20" s="23">
        <v>11</v>
      </c>
      <c r="D20" s="23">
        <v>2</v>
      </c>
      <c r="E20" s="23">
        <v>6</v>
      </c>
      <c r="F20" s="694">
        <v>0</v>
      </c>
      <c r="G20" s="694">
        <v>0</v>
      </c>
      <c r="H20" s="694">
        <v>0</v>
      </c>
      <c r="I20" s="694">
        <v>0</v>
      </c>
      <c r="J20" s="694">
        <v>1</v>
      </c>
      <c r="K20" s="694" t="s">
        <v>513</v>
      </c>
      <c r="L20" s="694" t="s">
        <v>513</v>
      </c>
      <c r="M20" s="694" t="s">
        <v>513</v>
      </c>
      <c r="N20" s="694" t="s">
        <v>513</v>
      </c>
      <c r="O20" s="694">
        <v>1</v>
      </c>
      <c r="P20" s="694" t="s">
        <v>513</v>
      </c>
      <c r="Q20" s="694" t="s">
        <v>513</v>
      </c>
      <c r="R20" s="694" t="s">
        <v>513</v>
      </c>
      <c r="S20" s="694" t="s">
        <v>513</v>
      </c>
      <c r="T20" s="694" t="s">
        <v>513</v>
      </c>
      <c r="U20" s="699">
        <v>0</v>
      </c>
      <c r="V20" s="699">
        <v>2</v>
      </c>
      <c r="W20" s="699">
        <v>5</v>
      </c>
      <c r="X20" s="699">
        <v>0</v>
      </c>
      <c r="Y20" s="699">
        <v>0</v>
      </c>
      <c r="Z20" s="699">
        <v>0</v>
      </c>
      <c r="AA20" s="699">
        <v>2</v>
      </c>
      <c r="AB20" s="699">
        <v>0</v>
      </c>
      <c r="AC20" s="699">
        <v>1</v>
      </c>
      <c r="AD20" s="694">
        <v>1</v>
      </c>
      <c r="AE20" s="694">
        <v>0</v>
      </c>
      <c r="AF20" s="694">
        <v>0</v>
      </c>
      <c r="AG20" s="694">
        <v>0</v>
      </c>
      <c r="AH20" s="694">
        <v>0</v>
      </c>
      <c r="AI20" s="694">
        <v>0</v>
      </c>
      <c r="AJ20" s="694">
        <v>0</v>
      </c>
      <c r="AK20" s="694">
        <v>0</v>
      </c>
      <c r="AL20" s="694">
        <v>0</v>
      </c>
      <c r="AM20" s="694">
        <v>0</v>
      </c>
      <c r="AN20" s="695">
        <v>0</v>
      </c>
      <c r="AO20" s="695">
        <v>0</v>
      </c>
      <c r="AP20" s="695">
        <v>0</v>
      </c>
      <c r="AQ20" s="695">
        <v>0</v>
      </c>
      <c r="AR20" s="695">
        <v>0</v>
      </c>
      <c r="AS20" s="695">
        <v>0</v>
      </c>
      <c r="AT20" s="695">
        <v>0</v>
      </c>
      <c r="AU20" s="695">
        <v>0</v>
      </c>
      <c r="AV20" s="695">
        <v>0</v>
      </c>
      <c r="AW20" s="695">
        <v>0</v>
      </c>
      <c r="AX20" s="695">
        <v>0</v>
      </c>
      <c r="AY20" s="695">
        <v>0</v>
      </c>
      <c r="AZ20" s="695">
        <v>0</v>
      </c>
      <c r="BA20" s="695">
        <v>0</v>
      </c>
      <c r="BB20" s="695">
        <v>0</v>
      </c>
      <c r="BC20" s="695">
        <v>0</v>
      </c>
      <c r="BD20" s="695">
        <v>0</v>
      </c>
      <c r="BE20" s="695">
        <v>0</v>
      </c>
      <c r="BF20" s="685">
        <v>6</v>
      </c>
    </row>
    <row r="21" spans="1:58" s="4" customFormat="1" ht="16.5" customHeight="1">
      <c r="A21" s="709" t="s">
        <v>2408</v>
      </c>
      <c r="B21" s="708">
        <v>241</v>
      </c>
      <c r="C21" s="708">
        <v>2466</v>
      </c>
      <c r="D21" s="708">
        <v>71</v>
      </c>
      <c r="E21" s="708">
        <v>756</v>
      </c>
      <c r="F21" s="708">
        <v>1</v>
      </c>
      <c r="G21" s="708">
        <v>1</v>
      </c>
      <c r="H21" s="708">
        <v>5</v>
      </c>
      <c r="I21" s="708">
        <v>5</v>
      </c>
      <c r="J21" s="708">
        <v>6</v>
      </c>
      <c r="K21" s="703">
        <v>8</v>
      </c>
      <c r="L21" s="703">
        <v>3</v>
      </c>
      <c r="M21" s="703" t="s">
        <v>513</v>
      </c>
      <c r="N21" s="703">
        <v>2</v>
      </c>
      <c r="O21" s="703">
        <v>4</v>
      </c>
      <c r="P21" s="703">
        <v>2</v>
      </c>
      <c r="Q21" s="703">
        <v>9</v>
      </c>
      <c r="R21" s="703">
        <v>4</v>
      </c>
      <c r="S21" s="703">
        <v>5</v>
      </c>
      <c r="T21" s="703">
        <v>4</v>
      </c>
      <c r="U21" s="708">
        <v>12</v>
      </c>
      <c r="V21" s="708">
        <v>170</v>
      </c>
      <c r="W21" s="708">
        <v>1710</v>
      </c>
      <c r="X21" s="708">
        <v>1</v>
      </c>
      <c r="Y21" s="708">
        <v>1</v>
      </c>
      <c r="Z21" s="708">
        <v>0</v>
      </c>
      <c r="AA21" s="708">
        <v>18</v>
      </c>
      <c r="AB21" s="708">
        <v>2</v>
      </c>
      <c r="AC21" s="708">
        <v>7</v>
      </c>
      <c r="AD21" s="703">
        <v>8</v>
      </c>
      <c r="AE21" s="703">
        <v>1</v>
      </c>
      <c r="AF21" s="711">
        <v>0</v>
      </c>
      <c r="AG21" s="703">
        <v>69</v>
      </c>
      <c r="AH21" s="703">
        <v>1</v>
      </c>
      <c r="AI21" s="703">
        <v>11</v>
      </c>
      <c r="AJ21" s="703">
        <v>1</v>
      </c>
      <c r="AK21" s="703">
        <v>2</v>
      </c>
      <c r="AL21" s="703">
        <v>3</v>
      </c>
      <c r="AM21" s="703">
        <v>9</v>
      </c>
      <c r="AN21" s="705">
        <v>9</v>
      </c>
      <c r="AO21" s="705">
        <v>33</v>
      </c>
      <c r="AP21" s="704">
        <v>6</v>
      </c>
      <c r="AQ21" s="704">
        <v>4</v>
      </c>
      <c r="AR21" s="704">
        <v>2</v>
      </c>
      <c r="AS21" s="704">
        <v>9</v>
      </c>
      <c r="AT21" s="704">
        <v>0</v>
      </c>
      <c r="AU21" s="704">
        <v>9</v>
      </c>
      <c r="AV21" s="704">
        <v>0</v>
      </c>
      <c r="AW21" s="703">
        <v>67</v>
      </c>
      <c r="AX21" s="703">
        <v>21</v>
      </c>
      <c r="AY21" s="704">
        <v>0</v>
      </c>
      <c r="AZ21" s="703">
        <v>2</v>
      </c>
      <c r="BA21" s="703">
        <v>12</v>
      </c>
      <c r="BB21" s="703">
        <v>1</v>
      </c>
      <c r="BC21" s="704">
        <v>0</v>
      </c>
      <c r="BD21" s="703">
        <v>3</v>
      </c>
      <c r="BE21" s="703">
        <v>28</v>
      </c>
      <c r="BF21" s="702" t="s">
        <v>2407</v>
      </c>
    </row>
    <row r="22" spans="1:58" s="4" customFormat="1" ht="16.5" customHeight="1">
      <c r="A22" s="700" t="s">
        <v>2406</v>
      </c>
      <c r="B22" s="699">
        <v>32</v>
      </c>
      <c r="C22" s="694">
        <v>284</v>
      </c>
      <c r="D22" s="694">
        <v>16</v>
      </c>
      <c r="E22" s="694">
        <v>216</v>
      </c>
      <c r="F22" s="694">
        <v>0</v>
      </c>
      <c r="G22" s="698">
        <v>0</v>
      </c>
      <c r="H22" s="698">
        <v>1</v>
      </c>
      <c r="I22" s="697">
        <v>2</v>
      </c>
      <c r="J22" s="697">
        <v>0</v>
      </c>
      <c r="K22" s="694">
        <v>2</v>
      </c>
      <c r="L22" s="694">
        <v>2</v>
      </c>
      <c r="M22" s="694" t="s">
        <v>513</v>
      </c>
      <c r="N22" s="694">
        <v>1</v>
      </c>
      <c r="O22" s="694">
        <v>2</v>
      </c>
      <c r="P22" s="694" t="s">
        <v>513</v>
      </c>
      <c r="Q22" s="694">
        <v>2</v>
      </c>
      <c r="R22" s="694">
        <v>1</v>
      </c>
      <c r="S22" s="694">
        <v>1</v>
      </c>
      <c r="T22" s="694">
        <v>1</v>
      </c>
      <c r="U22" s="699">
        <v>1</v>
      </c>
      <c r="V22" s="699">
        <v>16</v>
      </c>
      <c r="W22" s="699">
        <v>68</v>
      </c>
      <c r="X22" s="699">
        <v>0</v>
      </c>
      <c r="Y22" s="710">
        <v>0</v>
      </c>
      <c r="Z22" s="699">
        <v>0</v>
      </c>
      <c r="AA22" s="699">
        <v>2</v>
      </c>
      <c r="AB22" s="699">
        <v>1</v>
      </c>
      <c r="AC22" s="699">
        <v>1</v>
      </c>
      <c r="AD22" s="694">
        <v>0</v>
      </c>
      <c r="AE22" s="694">
        <v>0</v>
      </c>
      <c r="AF22" s="694">
        <v>0</v>
      </c>
      <c r="AG22" s="694">
        <v>9</v>
      </c>
      <c r="AH22" s="694">
        <v>0</v>
      </c>
      <c r="AI22" s="694">
        <v>2</v>
      </c>
      <c r="AJ22" s="694">
        <v>0</v>
      </c>
      <c r="AK22" s="694">
        <v>0</v>
      </c>
      <c r="AL22" s="694">
        <v>0</v>
      </c>
      <c r="AM22" s="694">
        <v>1</v>
      </c>
      <c r="AN22" s="696">
        <v>1</v>
      </c>
      <c r="AO22" s="696">
        <v>5</v>
      </c>
      <c r="AP22" s="695">
        <v>0</v>
      </c>
      <c r="AQ22" s="695">
        <v>0</v>
      </c>
      <c r="AR22" s="695">
        <v>0</v>
      </c>
      <c r="AS22" s="695">
        <v>1</v>
      </c>
      <c r="AT22" s="695">
        <v>0</v>
      </c>
      <c r="AU22" s="695">
        <v>1</v>
      </c>
      <c r="AV22" s="695">
        <v>0</v>
      </c>
      <c r="AW22" s="694">
        <v>4</v>
      </c>
      <c r="AX22" s="695">
        <v>0</v>
      </c>
      <c r="AY22" s="695">
        <v>0</v>
      </c>
      <c r="AZ22" s="695">
        <v>0</v>
      </c>
      <c r="BA22" s="694">
        <v>2</v>
      </c>
      <c r="BB22" s="695">
        <v>0</v>
      </c>
      <c r="BC22" s="695">
        <v>0</v>
      </c>
      <c r="BD22" s="695">
        <v>0</v>
      </c>
      <c r="BE22" s="694">
        <v>2</v>
      </c>
      <c r="BF22" s="685">
        <v>1</v>
      </c>
    </row>
    <row r="23" spans="1:58" s="4" customFormat="1" ht="16.5" customHeight="1">
      <c r="A23" s="700" t="s">
        <v>2405</v>
      </c>
      <c r="B23" s="699">
        <v>40</v>
      </c>
      <c r="C23" s="694">
        <v>1251</v>
      </c>
      <c r="D23" s="694">
        <v>9</v>
      </c>
      <c r="E23" s="694">
        <v>226</v>
      </c>
      <c r="F23" s="694">
        <v>1</v>
      </c>
      <c r="G23" s="698">
        <v>0</v>
      </c>
      <c r="H23" s="698">
        <v>1</v>
      </c>
      <c r="I23" s="697">
        <v>0</v>
      </c>
      <c r="J23" s="697">
        <v>0</v>
      </c>
      <c r="K23" s="694">
        <v>1</v>
      </c>
      <c r="L23" s="694" t="s">
        <v>513</v>
      </c>
      <c r="M23" s="694" t="s">
        <v>513</v>
      </c>
      <c r="N23" s="694" t="s">
        <v>513</v>
      </c>
      <c r="O23" s="694" t="s">
        <v>513</v>
      </c>
      <c r="P23" s="694" t="s">
        <v>513</v>
      </c>
      <c r="Q23" s="694">
        <v>2</v>
      </c>
      <c r="R23" s="694">
        <v>1</v>
      </c>
      <c r="S23" s="694">
        <v>1</v>
      </c>
      <c r="T23" s="694">
        <v>1</v>
      </c>
      <c r="U23" s="699">
        <v>1</v>
      </c>
      <c r="V23" s="699">
        <v>31</v>
      </c>
      <c r="W23" s="699">
        <v>1025</v>
      </c>
      <c r="X23" s="699">
        <v>1</v>
      </c>
      <c r="Y23" s="699">
        <v>1</v>
      </c>
      <c r="Z23" s="699">
        <v>0</v>
      </c>
      <c r="AA23" s="699">
        <v>2</v>
      </c>
      <c r="AB23" s="699">
        <v>0</v>
      </c>
      <c r="AC23" s="699">
        <v>2</v>
      </c>
      <c r="AD23" s="694">
        <v>0</v>
      </c>
      <c r="AE23" s="694">
        <v>0</v>
      </c>
      <c r="AF23" s="694">
        <v>0</v>
      </c>
      <c r="AG23" s="694">
        <v>12</v>
      </c>
      <c r="AH23" s="694">
        <v>0</v>
      </c>
      <c r="AI23" s="694">
        <v>2</v>
      </c>
      <c r="AJ23" s="694">
        <v>0</v>
      </c>
      <c r="AK23" s="694">
        <v>1</v>
      </c>
      <c r="AL23" s="694">
        <v>1</v>
      </c>
      <c r="AM23" s="694">
        <v>2</v>
      </c>
      <c r="AN23" s="696">
        <v>3</v>
      </c>
      <c r="AO23" s="696">
        <v>3</v>
      </c>
      <c r="AP23" s="695">
        <v>0</v>
      </c>
      <c r="AQ23" s="695">
        <v>0</v>
      </c>
      <c r="AR23" s="695">
        <v>0</v>
      </c>
      <c r="AS23" s="695">
        <v>2</v>
      </c>
      <c r="AT23" s="695">
        <v>0</v>
      </c>
      <c r="AU23" s="695">
        <v>2</v>
      </c>
      <c r="AV23" s="695">
        <v>0</v>
      </c>
      <c r="AW23" s="694">
        <v>14</v>
      </c>
      <c r="AX23" s="694">
        <v>5</v>
      </c>
      <c r="AY23" s="695">
        <v>0</v>
      </c>
      <c r="AZ23" s="694">
        <v>1</v>
      </c>
      <c r="BA23" s="694">
        <v>3</v>
      </c>
      <c r="BB23" s="695">
        <v>1</v>
      </c>
      <c r="BC23" s="695">
        <v>0</v>
      </c>
      <c r="BD23" s="694">
        <v>2</v>
      </c>
      <c r="BE23" s="694">
        <v>2</v>
      </c>
      <c r="BF23" s="685">
        <v>2</v>
      </c>
    </row>
    <row r="24" spans="1:58" s="4" customFormat="1" ht="16.5" customHeight="1">
      <c r="A24" s="700" t="s">
        <v>2404</v>
      </c>
      <c r="B24" s="699">
        <v>29</v>
      </c>
      <c r="C24" s="694">
        <v>213</v>
      </c>
      <c r="D24" s="694">
        <v>12</v>
      </c>
      <c r="E24" s="694">
        <v>129</v>
      </c>
      <c r="F24" s="694">
        <v>0</v>
      </c>
      <c r="G24" s="698">
        <v>0</v>
      </c>
      <c r="H24" s="698">
        <v>1</v>
      </c>
      <c r="I24" s="697">
        <v>1</v>
      </c>
      <c r="J24" s="697">
        <v>2</v>
      </c>
      <c r="K24" s="694">
        <v>2</v>
      </c>
      <c r="L24" s="694" t="s">
        <v>513</v>
      </c>
      <c r="M24" s="694" t="s">
        <v>513</v>
      </c>
      <c r="N24" s="694">
        <v>1</v>
      </c>
      <c r="O24" s="694">
        <v>1</v>
      </c>
      <c r="P24" s="694">
        <v>1</v>
      </c>
      <c r="Q24" s="694">
        <v>1</v>
      </c>
      <c r="R24" s="694" t="s">
        <v>513</v>
      </c>
      <c r="S24" s="694">
        <v>1</v>
      </c>
      <c r="T24" s="694" t="s">
        <v>513</v>
      </c>
      <c r="U24" s="699">
        <v>1</v>
      </c>
      <c r="V24" s="699">
        <v>17</v>
      </c>
      <c r="W24" s="699">
        <v>84</v>
      </c>
      <c r="X24" s="699">
        <v>0</v>
      </c>
      <c r="Y24" s="699">
        <v>0</v>
      </c>
      <c r="Z24" s="699">
        <v>0</v>
      </c>
      <c r="AA24" s="699">
        <v>1</v>
      </c>
      <c r="AB24" s="699">
        <v>0</v>
      </c>
      <c r="AC24" s="699">
        <v>0</v>
      </c>
      <c r="AD24" s="694">
        <v>1</v>
      </c>
      <c r="AE24" s="694">
        <v>0</v>
      </c>
      <c r="AF24" s="694">
        <v>0</v>
      </c>
      <c r="AG24" s="694">
        <v>6</v>
      </c>
      <c r="AH24" s="694">
        <v>0</v>
      </c>
      <c r="AI24" s="694">
        <v>1</v>
      </c>
      <c r="AJ24" s="694">
        <v>0</v>
      </c>
      <c r="AK24" s="694">
        <v>0</v>
      </c>
      <c r="AL24" s="694">
        <v>0</v>
      </c>
      <c r="AM24" s="694">
        <v>0</v>
      </c>
      <c r="AN24" s="695">
        <v>0</v>
      </c>
      <c r="AO24" s="696">
        <v>5</v>
      </c>
      <c r="AP24" s="695">
        <v>0</v>
      </c>
      <c r="AQ24" s="695">
        <v>0</v>
      </c>
      <c r="AR24" s="695">
        <v>0</v>
      </c>
      <c r="AS24" s="695">
        <v>0</v>
      </c>
      <c r="AT24" s="695">
        <v>0</v>
      </c>
      <c r="AU24" s="695">
        <v>0</v>
      </c>
      <c r="AV24" s="695">
        <v>0</v>
      </c>
      <c r="AW24" s="694">
        <v>10</v>
      </c>
      <c r="AX24" s="694">
        <v>5</v>
      </c>
      <c r="AY24" s="695">
        <v>0</v>
      </c>
      <c r="AZ24" s="695">
        <v>0</v>
      </c>
      <c r="BA24" s="694">
        <v>2</v>
      </c>
      <c r="BB24" s="695">
        <v>0</v>
      </c>
      <c r="BC24" s="695">
        <v>0</v>
      </c>
      <c r="BD24" s="695">
        <v>0</v>
      </c>
      <c r="BE24" s="694">
        <v>3</v>
      </c>
      <c r="BF24" s="685">
        <v>3</v>
      </c>
    </row>
    <row r="25" spans="1:58" s="4" customFormat="1" ht="16.5" customHeight="1">
      <c r="A25" s="700" t="s">
        <v>2403</v>
      </c>
      <c r="B25" s="699">
        <v>72</v>
      </c>
      <c r="C25" s="694">
        <v>330</v>
      </c>
      <c r="D25" s="694">
        <v>12</v>
      </c>
      <c r="E25" s="694">
        <v>57</v>
      </c>
      <c r="F25" s="694">
        <v>0</v>
      </c>
      <c r="G25" s="698">
        <v>0</v>
      </c>
      <c r="H25" s="698">
        <v>0</v>
      </c>
      <c r="I25" s="697">
        <v>1</v>
      </c>
      <c r="J25" s="697">
        <v>2</v>
      </c>
      <c r="K25" s="694">
        <v>1</v>
      </c>
      <c r="L25" s="694">
        <v>1</v>
      </c>
      <c r="M25" s="694" t="s">
        <v>513</v>
      </c>
      <c r="N25" s="694" t="s">
        <v>513</v>
      </c>
      <c r="O25" s="694" t="s">
        <v>513</v>
      </c>
      <c r="P25" s="694" t="s">
        <v>513</v>
      </c>
      <c r="Q25" s="694">
        <v>2</v>
      </c>
      <c r="R25" s="694">
        <v>1</v>
      </c>
      <c r="S25" s="694">
        <v>1</v>
      </c>
      <c r="T25" s="694">
        <v>1</v>
      </c>
      <c r="U25" s="699">
        <v>2</v>
      </c>
      <c r="V25" s="699">
        <v>60</v>
      </c>
      <c r="W25" s="699">
        <v>273</v>
      </c>
      <c r="X25" s="699">
        <v>0</v>
      </c>
      <c r="Y25" s="699">
        <v>0</v>
      </c>
      <c r="Z25" s="699">
        <v>0</v>
      </c>
      <c r="AA25" s="699">
        <v>10</v>
      </c>
      <c r="AB25" s="699">
        <v>1</v>
      </c>
      <c r="AC25" s="699">
        <v>3</v>
      </c>
      <c r="AD25" s="694">
        <v>6</v>
      </c>
      <c r="AE25" s="694">
        <v>0</v>
      </c>
      <c r="AF25" s="694">
        <v>0</v>
      </c>
      <c r="AG25" s="694">
        <v>25</v>
      </c>
      <c r="AH25" s="694">
        <v>0</v>
      </c>
      <c r="AI25" s="694">
        <v>4</v>
      </c>
      <c r="AJ25" s="694">
        <v>0</v>
      </c>
      <c r="AK25" s="694">
        <v>1</v>
      </c>
      <c r="AL25" s="694">
        <v>2</v>
      </c>
      <c r="AM25" s="694">
        <v>5</v>
      </c>
      <c r="AN25" s="696">
        <v>2</v>
      </c>
      <c r="AO25" s="696">
        <v>10</v>
      </c>
      <c r="AP25" s="695">
        <v>1</v>
      </c>
      <c r="AQ25" s="695">
        <v>1</v>
      </c>
      <c r="AR25" s="695">
        <v>0</v>
      </c>
      <c r="AS25" s="695">
        <v>3</v>
      </c>
      <c r="AT25" s="695">
        <v>0</v>
      </c>
      <c r="AU25" s="695">
        <v>3</v>
      </c>
      <c r="AV25" s="695">
        <v>0</v>
      </c>
      <c r="AW25" s="694">
        <v>21</v>
      </c>
      <c r="AX25" s="694">
        <v>3</v>
      </c>
      <c r="AY25" s="695">
        <v>0</v>
      </c>
      <c r="AZ25" s="695">
        <v>0</v>
      </c>
      <c r="BA25" s="694">
        <v>5</v>
      </c>
      <c r="BB25" s="695">
        <v>0</v>
      </c>
      <c r="BC25" s="695">
        <v>0</v>
      </c>
      <c r="BD25" s="694">
        <v>1</v>
      </c>
      <c r="BE25" s="694">
        <v>12</v>
      </c>
      <c r="BF25" s="685">
        <v>4</v>
      </c>
    </row>
    <row r="26" spans="1:58" s="4" customFormat="1" ht="16.5" customHeight="1">
      <c r="A26" s="700" t="s">
        <v>2402</v>
      </c>
      <c r="B26" s="699">
        <v>27</v>
      </c>
      <c r="C26" s="694">
        <v>125</v>
      </c>
      <c r="D26" s="694">
        <v>8</v>
      </c>
      <c r="E26" s="694">
        <v>36</v>
      </c>
      <c r="F26" s="694">
        <v>0</v>
      </c>
      <c r="G26" s="698">
        <v>0</v>
      </c>
      <c r="H26" s="698">
        <v>0</v>
      </c>
      <c r="I26" s="697">
        <v>0</v>
      </c>
      <c r="J26" s="697">
        <v>1</v>
      </c>
      <c r="K26" s="694" t="s">
        <v>513</v>
      </c>
      <c r="L26" s="694" t="s">
        <v>513</v>
      </c>
      <c r="M26" s="694" t="s">
        <v>513</v>
      </c>
      <c r="N26" s="694" t="s">
        <v>513</v>
      </c>
      <c r="O26" s="694">
        <v>1</v>
      </c>
      <c r="P26" s="694">
        <v>1</v>
      </c>
      <c r="Q26" s="694">
        <v>2</v>
      </c>
      <c r="R26" s="694">
        <v>1</v>
      </c>
      <c r="S26" s="694" t="s">
        <v>513</v>
      </c>
      <c r="T26" s="694" t="s">
        <v>513</v>
      </c>
      <c r="U26" s="699">
        <v>2</v>
      </c>
      <c r="V26" s="699">
        <v>19</v>
      </c>
      <c r="W26" s="699">
        <v>89</v>
      </c>
      <c r="X26" s="699">
        <v>0</v>
      </c>
      <c r="Y26" s="699">
        <v>0</v>
      </c>
      <c r="Z26" s="699">
        <v>0</v>
      </c>
      <c r="AA26" s="699">
        <v>2</v>
      </c>
      <c r="AB26" s="699">
        <v>0</v>
      </c>
      <c r="AC26" s="699">
        <v>1</v>
      </c>
      <c r="AD26" s="694">
        <v>1</v>
      </c>
      <c r="AE26" s="694">
        <v>0</v>
      </c>
      <c r="AF26" s="694">
        <v>0</v>
      </c>
      <c r="AG26" s="694">
        <v>6</v>
      </c>
      <c r="AH26" s="694">
        <v>0</v>
      </c>
      <c r="AI26" s="694">
        <v>0</v>
      </c>
      <c r="AJ26" s="694">
        <v>1</v>
      </c>
      <c r="AK26" s="694">
        <v>0</v>
      </c>
      <c r="AL26" s="694">
        <v>0</v>
      </c>
      <c r="AM26" s="694">
        <v>0</v>
      </c>
      <c r="AN26" s="695">
        <v>0</v>
      </c>
      <c r="AO26" s="696">
        <v>5</v>
      </c>
      <c r="AP26" s="695">
        <v>1</v>
      </c>
      <c r="AQ26" s="695">
        <v>1</v>
      </c>
      <c r="AR26" s="695">
        <v>0</v>
      </c>
      <c r="AS26" s="695">
        <v>2</v>
      </c>
      <c r="AT26" s="695">
        <v>0</v>
      </c>
      <c r="AU26" s="695">
        <v>2</v>
      </c>
      <c r="AV26" s="695">
        <v>0</v>
      </c>
      <c r="AW26" s="694">
        <v>8</v>
      </c>
      <c r="AX26" s="694">
        <v>4</v>
      </c>
      <c r="AY26" s="695">
        <v>0</v>
      </c>
      <c r="AZ26" s="695">
        <v>0</v>
      </c>
      <c r="BA26" s="695">
        <v>0</v>
      </c>
      <c r="BB26" s="695">
        <v>0</v>
      </c>
      <c r="BC26" s="695">
        <v>0</v>
      </c>
      <c r="BD26" s="695">
        <v>0</v>
      </c>
      <c r="BE26" s="694">
        <v>4</v>
      </c>
      <c r="BF26" s="685">
        <v>5</v>
      </c>
    </row>
    <row r="27" spans="1:58" s="4" customFormat="1" ht="16.5" customHeight="1">
      <c r="A27" s="700" t="s">
        <v>2401</v>
      </c>
      <c r="B27" s="699">
        <v>41</v>
      </c>
      <c r="C27" s="694">
        <v>263</v>
      </c>
      <c r="D27" s="694">
        <v>14</v>
      </c>
      <c r="E27" s="694">
        <v>92</v>
      </c>
      <c r="F27" s="694">
        <v>0</v>
      </c>
      <c r="G27" s="698">
        <v>1</v>
      </c>
      <c r="H27" s="698">
        <v>2</v>
      </c>
      <c r="I27" s="697">
        <v>1</v>
      </c>
      <c r="J27" s="697">
        <v>1</v>
      </c>
      <c r="K27" s="694">
        <v>2</v>
      </c>
      <c r="L27" s="694" t="s">
        <v>513</v>
      </c>
      <c r="M27" s="694" t="s">
        <v>513</v>
      </c>
      <c r="N27" s="694" t="s">
        <v>513</v>
      </c>
      <c r="O27" s="694" t="s">
        <v>513</v>
      </c>
      <c r="P27" s="694" t="s">
        <v>513</v>
      </c>
      <c r="Q27" s="694" t="s">
        <v>513</v>
      </c>
      <c r="R27" s="694" t="s">
        <v>513</v>
      </c>
      <c r="S27" s="694">
        <v>1</v>
      </c>
      <c r="T27" s="694">
        <v>1</v>
      </c>
      <c r="U27" s="699">
        <v>5</v>
      </c>
      <c r="V27" s="699">
        <v>27</v>
      </c>
      <c r="W27" s="699">
        <v>171</v>
      </c>
      <c r="X27" s="699">
        <v>0</v>
      </c>
      <c r="Y27" s="699">
        <v>0</v>
      </c>
      <c r="Z27" s="699">
        <v>0</v>
      </c>
      <c r="AA27" s="699">
        <v>1</v>
      </c>
      <c r="AB27" s="699">
        <v>0</v>
      </c>
      <c r="AC27" s="699">
        <v>0</v>
      </c>
      <c r="AD27" s="694">
        <v>0</v>
      </c>
      <c r="AE27" s="694">
        <v>1</v>
      </c>
      <c r="AF27" s="694">
        <v>0</v>
      </c>
      <c r="AG27" s="694">
        <v>11</v>
      </c>
      <c r="AH27" s="694">
        <v>1</v>
      </c>
      <c r="AI27" s="694">
        <v>2</v>
      </c>
      <c r="AJ27" s="694">
        <v>0</v>
      </c>
      <c r="AK27" s="694">
        <v>0</v>
      </c>
      <c r="AL27" s="694">
        <v>0</v>
      </c>
      <c r="AM27" s="694">
        <v>1</v>
      </c>
      <c r="AN27" s="696">
        <v>3</v>
      </c>
      <c r="AO27" s="696">
        <v>5</v>
      </c>
      <c r="AP27" s="695">
        <v>4</v>
      </c>
      <c r="AQ27" s="695">
        <v>2</v>
      </c>
      <c r="AR27" s="695">
        <v>2</v>
      </c>
      <c r="AS27" s="695">
        <v>1</v>
      </c>
      <c r="AT27" s="695">
        <v>0</v>
      </c>
      <c r="AU27" s="695">
        <v>1</v>
      </c>
      <c r="AV27" s="695">
        <v>0</v>
      </c>
      <c r="AW27" s="694">
        <v>10</v>
      </c>
      <c r="AX27" s="694">
        <v>4</v>
      </c>
      <c r="AY27" s="695">
        <v>0</v>
      </c>
      <c r="AZ27" s="694">
        <v>1</v>
      </c>
      <c r="BA27" s="695">
        <v>0</v>
      </c>
      <c r="BB27" s="695">
        <v>0</v>
      </c>
      <c r="BC27" s="695">
        <v>0</v>
      </c>
      <c r="BD27" s="695">
        <v>0</v>
      </c>
      <c r="BE27" s="694">
        <v>5</v>
      </c>
      <c r="BF27" s="685">
        <v>6</v>
      </c>
    </row>
    <row r="28" spans="1:58" s="4" customFormat="1" ht="16.5" customHeight="1">
      <c r="A28" s="709" t="s">
        <v>2400</v>
      </c>
      <c r="B28" s="708">
        <v>250</v>
      </c>
      <c r="C28" s="708">
        <v>1974</v>
      </c>
      <c r="D28" s="708">
        <v>81</v>
      </c>
      <c r="E28" s="708">
        <v>1036</v>
      </c>
      <c r="F28" s="708">
        <v>0</v>
      </c>
      <c r="G28" s="708">
        <v>0</v>
      </c>
      <c r="H28" s="708">
        <v>10</v>
      </c>
      <c r="I28" s="708">
        <v>3</v>
      </c>
      <c r="J28" s="708">
        <v>17</v>
      </c>
      <c r="K28" s="703">
        <v>10</v>
      </c>
      <c r="L28" s="703">
        <v>2</v>
      </c>
      <c r="M28" s="703">
        <v>2</v>
      </c>
      <c r="N28" s="703" t="s">
        <v>513</v>
      </c>
      <c r="O28" s="703">
        <v>6</v>
      </c>
      <c r="P28" s="703">
        <v>2</v>
      </c>
      <c r="Q28" s="703">
        <v>3</v>
      </c>
      <c r="R28" s="703">
        <v>2</v>
      </c>
      <c r="S28" s="703">
        <v>7</v>
      </c>
      <c r="T28" s="703">
        <v>5</v>
      </c>
      <c r="U28" s="708">
        <v>12</v>
      </c>
      <c r="V28" s="708">
        <v>169</v>
      </c>
      <c r="W28" s="708">
        <v>938</v>
      </c>
      <c r="X28" s="708">
        <v>0</v>
      </c>
      <c r="Y28" s="708">
        <v>0</v>
      </c>
      <c r="Z28" s="708">
        <v>0</v>
      </c>
      <c r="AA28" s="708">
        <v>22</v>
      </c>
      <c r="AB28" s="708">
        <v>2</v>
      </c>
      <c r="AC28" s="708">
        <v>4</v>
      </c>
      <c r="AD28" s="703">
        <v>12</v>
      </c>
      <c r="AE28" s="703">
        <v>1</v>
      </c>
      <c r="AF28" s="703">
        <v>3</v>
      </c>
      <c r="AG28" s="703">
        <v>65</v>
      </c>
      <c r="AH28" s="703">
        <v>2</v>
      </c>
      <c r="AI28" s="703">
        <v>7</v>
      </c>
      <c r="AJ28" s="703">
        <v>5</v>
      </c>
      <c r="AK28" s="703">
        <v>1</v>
      </c>
      <c r="AL28" s="703">
        <v>9</v>
      </c>
      <c r="AM28" s="703">
        <v>11</v>
      </c>
      <c r="AN28" s="705">
        <v>7</v>
      </c>
      <c r="AO28" s="705">
        <v>23</v>
      </c>
      <c r="AP28" s="704">
        <v>8</v>
      </c>
      <c r="AQ28" s="704">
        <v>4</v>
      </c>
      <c r="AR28" s="704">
        <v>4</v>
      </c>
      <c r="AS28" s="704">
        <v>10</v>
      </c>
      <c r="AT28" s="704">
        <v>5</v>
      </c>
      <c r="AU28" s="704">
        <v>3</v>
      </c>
      <c r="AV28" s="704">
        <v>2</v>
      </c>
      <c r="AW28" s="703">
        <v>64</v>
      </c>
      <c r="AX28" s="703">
        <v>15</v>
      </c>
      <c r="AY28" s="704">
        <v>0</v>
      </c>
      <c r="AZ28" s="703">
        <v>1</v>
      </c>
      <c r="BA28" s="703">
        <v>9</v>
      </c>
      <c r="BB28" s="703">
        <v>5</v>
      </c>
      <c r="BC28" s="703">
        <v>1</v>
      </c>
      <c r="BD28" s="703">
        <v>2</v>
      </c>
      <c r="BE28" s="703">
        <v>31</v>
      </c>
      <c r="BF28" s="702" t="s">
        <v>2399</v>
      </c>
    </row>
    <row r="29" spans="1:58" s="4" customFormat="1" ht="16.5" customHeight="1">
      <c r="A29" s="700" t="s">
        <v>2398</v>
      </c>
      <c r="B29" s="699">
        <v>40</v>
      </c>
      <c r="C29" s="694">
        <v>641</v>
      </c>
      <c r="D29" s="694">
        <v>22</v>
      </c>
      <c r="E29" s="694">
        <v>508</v>
      </c>
      <c r="F29" s="694">
        <v>0</v>
      </c>
      <c r="G29" s="698">
        <v>0</v>
      </c>
      <c r="H29" s="698">
        <v>1</v>
      </c>
      <c r="I29" s="697">
        <v>0</v>
      </c>
      <c r="J29" s="697">
        <v>4</v>
      </c>
      <c r="K29" s="694">
        <v>2</v>
      </c>
      <c r="L29" s="694">
        <v>1</v>
      </c>
      <c r="M29" s="694">
        <v>2</v>
      </c>
      <c r="N29" s="694" t="s">
        <v>513</v>
      </c>
      <c r="O29" s="694">
        <v>3</v>
      </c>
      <c r="P29" s="694" t="s">
        <v>513</v>
      </c>
      <c r="Q29" s="694">
        <v>2</v>
      </c>
      <c r="R29" s="694" t="s">
        <v>513</v>
      </c>
      <c r="S29" s="694">
        <v>3</v>
      </c>
      <c r="T29" s="694">
        <v>1</v>
      </c>
      <c r="U29" s="699">
        <v>3</v>
      </c>
      <c r="V29" s="699">
        <v>18</v>
      </c>
      <c r="W29" s="699">
        <v>133</v>
      </c>
      <c r="X29" s="699">
        <v>0</v>
      </c>
      <c r="Y29" s="699">
        <v>0</v>
      </c>
      <c r="Z29" s="699">
        <v>0</v>
      </c>
      <c r="AA29" s="699">
        <v>0</v>
      </c>
      <c r="AB29" s="699">
        <v>0</v>
      </c>
      <c r="AC29" s="699">
        <v>0</v>
      </c>
      <c r="AD29" s="694">
        <v>0</v>
      </c>
      <c r="AE29" s="694">
        <v>0</v>
      </c>
      <c r="AF29" s="694">
        <v>0</v>
      </c>
      <c r="AG29" s="694">
        <v>11</v>
      </c>
      <c r="AH29" s="694">
        <v>0</v>
      </c>
      <c r="AI29" s="694">
        <v>2</v>
      </c>
      <c r="AJ29" s="694">
        <v>0</v>
      </c>
      <c r="AK29" s="694">
        <v>0</v>
      </c>
      <c r="AL29" s="694">
        <v>0</v>
      </c>
      <c r="AM29" s="694">
        <v>2</v>
      </c>
      <c r="AN29" s="696">
        <v>1</v>
      </c>
      <c r="AO29" s="696">
        <v>6</v>
      </c>
      <c r="AP29" s="701">
        <v>1</v>
      </c>
      <c r="AQ29" s="701">
        <v>1</v>
      </c>
      <c r="AR29" s="701">
        <v>0</v>
      </c>
      <c r="AS29" s="695">
        <v>0</v>
      </c>
      <c r="AT29" s="695">
        <v>0</v>
      </c>
      <c r="AU29" s="695">
        <v>0</v>
      </c>
      <c r="AV29" s="695">
        <v>0</v>
      </c>
      <c r="AW29" s="694">
        <v>6</v>
      </c>
      <c r="AX29" s="694">
        <v>2</v>
      </c>
      <c r="AY29" s="695">
        <v>0</v>
      </c>
      <c r="AZ29" s="695">
        <v>0</v>
      </c>
      <c r="BA29" s="694">
        <v>1</v>
      </c>
      <c r="BB29" s="695">
        <v>0</v>
      </c>
      <c r="BC29" s="695">
        <v>0</v>
      </c>
      <c r="BD29" s="695">
        <v>0</v>
      </c>
      <c r="BE29" s="694">
        <v>3</v>
      </c>
      <c r="BF29" s="685">
        <v>1</v>
      </c>
    </row>
    <row r="30" spans="1:58" s="4" customFormat="1" ht="16.5" customHeight="1">
      <c r="A30" s="700" t="s">
        <v>2397</v>
      </c>
      <c r="B30" s="699">
        <v>56</v>
      </c>
      <c r="C30" s="694">
        <v>422</v>
      </c>
      <c r="D30" s="694">
        <v>8</v>
      </c>
      <c r="E30" s="694">
        <v>73</v>
      </c>
      <c r="F30" s="694">
        <v>0</v>
      </c>
      <c r="G30" s="698">
        <v>0</v>
      </c>
      <c r="H30" s="698">
        <v>0</v>
      </c>
      <c r="I30" s="697">
        <v>0</v>
      </c>
      <c r="J30" s="697">
        <v>2</v>
      </c>
      <c r="K30" s="694">
        <v>1</v>
      </c>
      <c r="L30" s="694" t="s">
        <v>513</v>
      </c>
      <c r="M30" s="694" t="s">
        <v>513</v>
      </c>
      <c r="N30" s="694" t="s">
        <v>513</v>
      </c>
      <c r="O30" s="694" t="s">
        <v>513</v>
      </c>
      <c r="P30" s="694">
        <v>1</v>
      </c>
      <c r="Q30" s="694" t="s">
        <v>513</v>
      </c>
      <c r="R30" s="694" t="s">
        <v>513</v>
      </c>
      <c r="S30" s="694" t="s">
        <v>513</v>
      </c>
      <c r="T30" s="694">
        <v>1</v>
      </c>
      <c r="U30" s="699">
        <v>3</v>
      </c>
      <c r="V30" s="699">
        <v>48</v>
      </c>
      <c r="W30" s="699">
        <v>349</v>
      </c>
      <c r="X30" s="699">
        <v>0</v>
      </c>
      <c r="Y30" s="699">
        <v>0</v>
      </c>
      <c r="Z30" s="699">
        <v>0</v>
      </c>
      <c r="AA30" s="699">
        <v>3</v>
      </c>
      <c r="AB30" s="699">
        <v>0</v>
      </c>
      <c r="AC30" s="699">
        <v>0</v>
      </c>
      <c r="AD30" s="694">
        <v>2</v>
      </c>
      <c r="AE30" s="694">
        <v>0</v>
      </c>
      <c r="AF30" s="694">
        <v>1</v>
      </c>
      <c r="AG30" s="694">
        <v>18</v>
      </c>
      <c r="AH30" s="694">
        <v>1</v>
      </c>
      <c r="AI30" s="694">
        <v>2</v>
      </c>
      <c r="AJ30" s="694">
        <v>2</v>
      </c>
      <c r="AK30" s="694">
        <v>0</v>
      </c>
      <c r="AL30" s="694">
        <v>1</v>
      </c>
      <c r="AM30" s="694">
        <v>4</v>
      </c>
      <c r="AN30" s="696">
        <v>1</v>
      </c>
      <c r="AO30" s="696">
        <v>7</v>
      </c>
      <c r="AP30" s="695">
        <v>3</v>
      </c>
      <c r="AQ30" s="695">
        <v>2</v>
      </c>
      <c r="AR30" s="695">
        <v>1</v>
      </c>
      <c r="AS30" s="695">
        <v>5</v>
      </c>
      <c r="AT30" s="695">
        <v>3</v>
      </c>
      <c r="AU30" s="695">
        <v>1</v>
      </c>
      <c r="AV30" s="695">
        <v>1</v>
      </c>
      <c r="AW30" s="694">
        <v>19</v>
      </c>
      <c r="AX30" s="694">
        <v>5</v>
      </c>
      <c r="AY30" s="695">
        <v>0</v>
      </c>
      <c r="AZ30" s="695">
        <v>0</v>
      </c>
      <c r="BA30" s="694">
        <v>2</v>
      </c>
      <c r="BB30" s="694">
        <v>1</v>
      </c>
      <c r="BC30" s="695">
        <v>0</v>
      </c>
      <c r="BD30" s="695">
        <v>0</v>
      </c>
      <c r="BE30" s="694">
        <v>11</v>
      </c>
      <c r="BF30" s="685">
        <v>2</v>
      </c>
    </row>
    <row r="31" spans="1:58" s="4" customFormat="1" ht="16.5" customHeight="1">
      <c r="A31" s="700" t="s">
        <v>2396</v>
      </c>
      <c r="B31" s="699">
        <v>47</v>
      </c>
      <c r="C31" s="694">
        <v>264</v>
      </c>
      <c r="D31" s="694">
        <v>16</v>
      </c>
      <c r="E31" s="694">
        <v>136</v>
      </c>
      <c r="F31" s="694">
        <v>0</v>
      </c>
      <c r="G31" s="698">
        <v>0</v>
      </c>
      <c r="H31" s="698">
        <v>3</v>
      </c>
      <c r="I31" s="697">
        <v>0</v>
      </c>
      <c r="J31" s="697">
        <v>4</v>
      </c>
      <c r="K31" s="694" t="s">
        <v>513</v>
      </c>
      <c r="L31" s="694">
        <v>1</v>
      </c>
      <c r="M31" s="694" t="s">
        <v>513</v>
      </c>
      <c r="N31" s="694" t="s">
        <v>513</v>
      </c>
      <c r="O31" s="694">
        <v>2</v>
      </c>
      <c r="P31" s="694" t="s">
        <v>513</v>
      </c>
      <c r="Q31" s="694" t="s">
        <v>513</v>
      </c>
      <c r="R31" s="694">
        <v>1</v>
      </c>
      <c r="S31" s="694">
        <v>1</v>
      </c>
      <c r="T31" s="694">
        <v>1</v>
      </c>
      <c r="U31" s="699">
        <v>3</v>
      </c>
      <c r="V31" s="699">
        <v>31</v>
      </c>
      <c r="W31" s="699">
        <v>128</v>
      </c>
      <c r="X31" s="699">
        <v>0</v>
      </c>
      <c r="Y31" s="699">
        <v>0</v>
      </c>
      <c r="Z31" s="699">
        <v>0</v>
      </c>
      <c r="AA31" s="699">
        <v>6</v>
      </c>
      <c r="AB31" s="699">
        <v>0</v>
      </c>
      <c r="AC31" s="699">
        <v>2</v>
      </c>
      <c r="AD31" s="694">
        <v>2</v>
      </c>
      <c r="AE31" s="694">
        <v>0</v>
      </c>
      <c r="AF31" s="694">
        <v>2</v>
      </c>
      <c r="AG31" s="694">
        <v>8</v>
      </c>
      <c r="AH31" s="694">
        <v>0</v>
      </c>
      <c r="AI31" s="694">
        <v>2</v>
      </c>
      <c r="AJ31" s="694">
        <v>1</v>
      </c>
      <c r="AK31" s="694">
        <v>0</v>
      </c>
      <c r="AL31" s="694">
        <v>0</v>
      </c>
      <c r="AM31" s="694">
        <v>1</v>
      </c>
      <c r="AN31" s="696">
        <v>1</v>
      </c>
      <c r="AO31" s="696">
        <v>3</v>
      </c>
      <c r="AP31" s="695">
        <v>1</v>
      </c>
      <c r="AQ31" s="695">
        <v>1</v>
      </c>
      <c r="AR31" s="701">
        <v>0</v>
      </c>
      <c r="AS31" s="695">
        <v>1</v>
      </c>
      <c r="AT31" s="695">
        <v>1</v>
      </c>
      <c r="AU31" s="695">
        <v>0</v>
      </c>
      <c r="AV31" s="695">
        <v>0</v>
      </c>
      <c r="AW31" s="694">
        <v>15</v>
      </c>
      <c r="AX31" s="694">
        <v>1</v>
      </c>
      <c r="AY31" s="695">
        <v>0</v>
      </c>
      <c r="AZ31" s="695">
        <v>0</v>
      </c>
      <c r="BA31" s="694">
        <v>3</v>
      </c>
      <c r="BB31" s="695">
        <v>1</v>
      </c>
      <c r="BC31" s="694">
        <v>1</v>
      </c>
      <c r="BD31" s="694">
        <v>1</v>
      </c>
      <c r="BE31" s="694">
        <v>8</v>
      </c>
      <c r="BF31" s="685">
        <v>3</v>
      </c>
    </row>
    <row r="32" spans="1:58" s="4" customFormat="1" ht="16.5" customHeight="1">
      <c r="A32" s="700" t="s">
        <v>2395</v>
      </c>
      <c r="B32" s="699">
        <v>67</v>
      </c>
      <c r="C32" s="694">
        <v>375</v>
      </c>
      <c r="D32" s="694">
        <v>21</v>
      </c>
      <c r="E32" s="694">
        <v>158</v>
      </c>
      <c r="F32" s="694">
        <v>0</v>
      </c>
      <c r="G32" s="698">
        <v>0</v>
      </c>
      <c r="H32" s="698">
        <v>3</v>
      </c>
      <c r="I32" s="697">
        <v>2</v>
      </c>
      <c r="J32" s="697">
        <v>4</v>
      </c>
      <c r="K32" s="694">
        <v>6</v>
      </c>
      <c r="L32" s="694" t="s">
        <v>513</v>
      </c>
      <c r="M32" s="694" t="s">
        <v>513</v>
      </c>
      <c r="N32" s="694" t="s">
        <v>513</v>
      </c>
      <c r="O32" s="694" t="s">
        <v>513</v>
      </c>
      <c r="P32" s="694">
        <v>1</v>
      </c>
      <c r="Q32" s="694">
        <v>1</v>
      </c>
      <c r="R32" s="694">
        <v>1</v>
      </c>
      <c r="S32" s="694">
        <v>2</v>
      </c>
      <c r="T32" s="694">
        <v>1</v>
      </c>
      <c r="U32" s="708">
        <v>0</v>
      </c>
      <c r="V32" s="699">
        <v>46</v>
      </c>
      <c r="W32" s="699">
        <v>217</v>
      </c>
      <c r="X32" s="699">
        <v>0</v>
      </c>
      <c r="Y32" s="699">
        <v>0</v>
      </c>
      <c r="Z32" s="699">
        <v>0</v>
      </c>
      <c r="AA32" s="699">
        <v>10</v>
      </c>
      <c r="AB32" s="699">
        <v>2</v>
      </c>
      <c r="AC32" s="699">
        <v>2</v>
      </c>
      <c r="AD32" s="694">
        <v>5</v>
      </c>
      <c r="AE32" s="694">
        <v>1</v>
      </c>
      <c r="AF32" s="694">
        <v>0</v>
      </c>
      <c r="AG32" s="694">
        <v>15</v>
      </c>
      <c r="AH32" s="694">
        <v>0</v>
      </c>
      <c r="AI32" s="694">
        <v>0</v>
      </c>
      <c r="AJ32" s="694">
        <v>1</v>
      </c>
      <c r="AK32" s="694">
        <v>1</v>
      </c>
      <c r="AL32" s="694">
        <v>4</v>
      </c>
      <c r="AM32" s="694">
        <v>3</v>
      </c>
      <c r="AN32" s="696">
        <v>1</v>
      </c>
      <c r="AO32" s="696">
        <v>5</v>
      </c>
      <c r="AP32" s="695">
        <v>2</v>
      </c>
      <c r="AQ32" s="695">
        <v>0</v>
      </c>
      <c r="AR32" s="695">
        <v>2</v>
      </c>
      <c r="AS32" s="695">
        <v>3</v>
      </c>
      <c r="AT32" s="695">
        <v>0</v>
      </c>
      <c r="AU32" s="695">
        <v>2</v>
      </c>
      <c r="AV32" s="695">
        <v>1</v>
      </c>
      <c r="AW32" s="694">
        <v>16</v>
      </c>
      <c r="AX32" s="694">
        <v>6</v>
      </c>
      <c r="AY32" s="695">
        <v>0</v>
      </c>
      <c r="AZ32" s="694">
        <v>1</v>
      </c>
      <c r="BA32" s="694">
        <v>2</v>
      </c>
      <c r="BB32" s="695">
        <v>1</v>
      </c>
      <c r="BC32" s="695">
        <v>0</v>
      </c>
      <c r="BD32" s="694">
        <v>1</v>
      </c>
      <c r="BE32" s="694">
        <v>5</v>
      </c>
      <c r="BF32" s="685">
        <v>4</v>
      </c>
    </row>
    <row r="33" spans="1:58" s="4" customFormat="1" ht="16.5" customHeight="1">
      <c r="A33" s="700" t="s">
        <v>2394</v>
      </c>
      <c r="B33" s="699">
        <v>40</v>
      </c>
      <c r="C33" s="694">
        <v>272</v>
      </c>
      <c r="D33" s="694">
        <v>14</v>
      </c>
      <c r="E33" s="694">
        <v>161</v>
      </c>
      <c r="F33" s="694">
        <v>0</v>
      </c>
      <c r="G33" s="698">
        <v>0</v>
      </c>
      <c r="H33" s="698">
        <v>3</v>
      </c>
      <c r="I33" s="697">
        <v>1</v>
      </c>
      <c r="J33" s="697">
        <v>3</v>
      </c>
      <c r="K33" s="694">
        <v>1</v>
      </c>
      <c r="L33" s="694" t="s">
        <v>513</v>
      </c>
      <c r="M33" s="694" t="s">
        <v>513</v>
      </c>
      <c r="N33" s="694" t="s">
        <v>513</v>
      </c>
      <c r="O33" s="694">
        <v>1</v>
      </c>
      <c r="P33" s="694" t="s">
        <v>513</v>
      </c>
      <c r="Q33" s="694" t="s">
        <v>513</v>
      </c>
      <c r="R33" s="694" t="s">
        <v>513</v>
      </c>
      <c r="S33" s="694">
        <v>1</v>
      </c>
      <c r="T33" s="694">
        <v>1</v>
      </c>
      <c r="U33" s="699">
        <v>3</v>
      </c>
      <c r="V33" s="699">
        <v>26</v>
      </c>
      <c r="W33" s="699">
        <v>111</v>
      </c>
      <c r="X33" s="699">
        <v>0</v>
      </c>
      <c r="Y33" s="699">
        <v>0</v>
      </c>
      <c r="Z33" s="699">
        <v>0</v>
      </c>
      <c r="AA33" s="699">
        <v>3</v>
      </c>
      <c r="AB33" s="699">
        <v>0</v>
      </c>
      <c r="AC33" s="699">
        <v>0</v>
      </c>
      <c r="AD33" s="694">
        <v>3</v>
      </c>
      <c r="AE33" s="694">
        <v>0</v>
      </c>
      <c r="AF33" s="694">
        <v>0</v>
      </c>
      <c r="AG33" s="694">
        <v>13</v>
      </c>
      <c r="AH33" s="694">
        <v>1</v>
      </c>
      <c r="AI33" s="694">
        <v>1</v>
      </c>
      <c r="AJ33" s="694">
        <v>1</v>
      </c>
      <c r="AK33" s="694">
        <v>0</v>
      </c>
      <c r="AL33" s="694">
        <v>4</v>
      </c>
      <c r="AM33" s="694">
        <v>1</v>
      </c>
      <c r="AN33" s="696">
        <v>3</v>
      </c>
      <c r="AO33" s="696">
        <v>2</v>
      </c>
      <c r="AP33" s="695">
        <v>1</v>
      </c>
      <c r="AQ33" s="695">
        <v>0</v>
      </c>
      <c r="AR33" s="695">
        <v>1</v>
      </c>
      <c r="AS33" s="695">
        <v>1</v>
      </c>
      <c r="AT33" s="695">
        <v>1</v>
      </c>
      <c r="AU33" s="695">
        <v>0</v>
      </c>
      <c r="AV33" s="695">
        <v>0</v>
      </c>
      <c r="AW33" s="694">
        <v>8</v>
      </c>
      <c r="AX33" s="694">
        <v>1</v>
      </c>
      <c r="AY33" s="695">
        <v>0</v>
      </c>
      <c r="AZ33" s="695">
        <v>0</v>
      </c>
      <c r="BA33" s="694">
        <v>1</v>
      </c>
      <c r="BB33" s="694">
        <v>2</v>
      </c>
      <c r="BC33" s="695">
        <v>0</v>
      </c>
      <c r="BD33" s="695">
        <v>0</v>
      </c>
      <c r="BE33" s="694">
        <v>4</v>
      </c>
      <c r="BF33" s="685">
        <v>5</v>
      </c>
    </row>
    <row r="34" spans="1:58" s="4" customFormat="1" ht="16.5" customHeight="1">
      <c r="A34" s="709" t="s">
        <v>2393</v>
      </c>
      <c r="B34" s="708">
        <v>201</v>
      </c>
      <c r="C34" s="708">
        <v>1813</v>
      </c>
      <c r="D34" s="708">
        <v>54</v>
      </c>
      <c r="E34" s="708">
        <v>578</v>
      </c>
      <c r="F34" s="708">
        <v>0</v>
      </c>
      <c r="G34" s="707">
        <v>0</v>
      </c>
      <c r="H34" s="708">
        <v>1</v>
      </c>
      <c r="I34" s="708">
        <v>1</v>
      </c>
      <c r="J34" s="708">
        <v>5</v>
      </c>
      <c r="K34" s="703">
        <v>5</v>
      </c>
      <c r="L34" s="703">
        <v>4</v>
      </c>
      <c r="M34" s="703">
        <v>4</v>
      </c>
      <c r="N34" s="703" t="s">
        <v>513</v>
      </c>
      <c r="O34" s="703">
        <v>3</v>
      </c>
      <c r="P34" s="703">
        <v>2</v>
      </c>
      <c r="Q34" s="703">
        <v>6</v>
      </c>
      <c r="R34" s="703">
        <v>5</v>
      </c>
      <c r="S34" s="703">
        <v>2</v>
      </c>
      <c r="T34" s="703">
        <v>4</v>
      </c>
      <c r="U34" s="708">
        <v>12</v>
      </c>
      <c r="V34" s="708">
        <v>147</v>
      </c>
      <c r="W34" s="708">
        <v>1235</v>
      </c>
      <c r="X34" s="708">
        <v>1</v>
      </c>
      <c r="Y34" s="708">
        <v>1</v>
      </c>
      <c r="Z34" s="708">
        <v>0</v>
      </c>
      <c r="AA34" s="708">
        <v>19</v>
      </c>
      <c r="AB34" s="708">
        <v>2</v>
      </c>
      <c r="AC34" s="708">
        <v>1</v>
      </c>
      <c r="AD34" s="703">
        <v>13</v>
      </c>
      <c r="AE34" s="703">
        <v>1</v>
      </c>
      <c r="AF34" s="703">
        <v>2</v>
      </c>
      <c r="AG34" s="703">
        <v>51</v>
      </c>
      <c r="AH34" s="703">
        <v>1</v>
      </c>
      <c r="AI34" s="703">
        <v>5</v>
      </c>
      <c r="AJ34" s="711">
        <v>0</v>
      </c>
      <c r="AK34" s="703">
        <v>1</v>
      </c>
      <c r="AL34" s="703">
        <v>1</v>
      </c>
      <c r="AM34" s="703">
        <v>7</v>
      </c>
      <c r="AN34" s="705">
        <v>1</v>
      </c>
      <c r="AO34" s="705">
        <v>35</v>
      </c>
      <c r="AP34" s="704">
        <v>3</v>
      </c>
      <c r="AQ34" s="704">
        <v>2</v>
      </c>
      <c r="AR34" s="704">
        <v>1</v>
      </c>
      <c r="AS34" s="704">
        <v>14</v>
      </c>
      <c r="AT34" s="704">
        <v>2</v>
      </c>
      <c r="AU34" s="704">
        <v>5</v>
      </c>
      <c r="AV34" s="704">
        <v>7</v>
      </c>
      <c r="AW34" s="711">
        <v>59</v>
      </c>
      <c r="AX34" s="711">
        <v>21</v>
      </c>
      <c r="AY34" s="704">
        <v>0</v>
      </c>
      <c r="AZ34" s="711">
        <v>3</v>
      </c>
      <c r="BA34" s="711">
        <v>6</v>
      </c>
      <c r="BB34" s="711">
        <v>1</v>
      </c>
      <c r="BC34" s="704">
        <v>0</v>
      </c>
      <c r="BD34" s="711">
        <v>3</v>
      </c>
      <c r="BE34" s="711">
        <v>25</v>
      </c>
      <c r="BF34" s="702" t="s">
        <v>2392</v>
      </c>
    </row>
    <row r="35" spans="1:58" s="4" customFormat="1" ht="16.5" customHeight="1">
      <c r="A35" s="700" t="s">
        <v>2391</v>
      </c>
      <c r="B35" s="699">
        <v>63</v>
      </c>
      <c r="C35" s="694">
        <v>334</v>
      </c>
      <c r="D35" s="694">
        <v>19</v>
      </c>
      <c r="E35" s="694">
        <v>140</v>
      </c>
      <c r="F35" s="694">
        <v>0</v>
      </c>
      <c r="G35" s="698">
        <v>0</v>
      </c>
      <c r="H35" s="698">
        <v>1</v>
      </c>
      <c r="I35" s="697">
        <v>0</v>
      </c>
      <c r="J35" s="697">
        <v>2</v>
      </c>
      <c r="K35" s="694" t="s">
        <v>513</v>
      </c>
      <c r="L35" s="694">
        <v>1</v>
      </c>
      <c r="M35" s="694">
        <v>2</v>
      </c>
      <c r="N35" s="694" t="s">
        <v>513</v>
      </c>
      <c r="O35" s="694">
        <v>3</v>
      </c>
      <c r="P35" s="694" t="s">
        <v>513</v>
      </c>
      <c r="Q35" s="694">
        <v>3</v>
      </c>
      <c r="R35" s="694">
        <v>1</v>
      </c>
      <c r="S35" s="694" t="s">
        <v>513</v>
      </c>
      <c r="T35" s="694">
        <v>2</v>
      </c>
      <c r="U35" s="699">
        <v>4</v>
      </c>
      <c r="V35" s="699">
        <v>44</v>
      </c>
      <c r="W35" s="699">
        <v>194</v>
      </c>
      <c r="X35" s="699">
        <v>0</v>
      </c>
      <c r="Y35" s="699">
        <v>0</v>
      </c>
      <c r="Z35" s="699">
        <v>0</v>
      </c>
      <c r="AA35" s="699">
        <v>8</v>
      </c>
      <c r="AB35" s="699">
        <v>0</v>
      </c>
      <c r="AC35" s="699">
        <v>1</v>
      </c>
      <c r="AD35" s="694">
        <v>5</v>
      </c>
      <c r="AE35" s="694">
        <v>1</v>
      </c>
      <c r="AF35" s="694">
        <v>1</v>
      </c>
      <c r="AG35" s="694">
        <v>11</v>
      </c>
      <c r="AH35" s="694">
        <v>0</v>
      </c>
      <c r="AI35" s="694">
        <v>2</v>
      </c>
      <c r="AJ35" s="694">
        <v>0</v>
      </c>
      <c r="AK35" s="694">
        <v>0</v>
      </c>
      <c r="AL35" s="694">
        <v>1</v>
      </c>
      <c r="AM35" s="694">
        <v>0</v>
      </c>
      <c r="AN35" s="696">
        <v>1</v>
      </c>
      <c r="AO35" s="696">
        <v>7</v>
      </c>
      <c r="AP35" s="695">
        <v>0</v>
      </c>
      <c r="AQ35" s="695">
        <v>0</v>
      </c>
      <c r="AR35" s="695">
        <v>0</v>
      </c>
      <c r="AS35" s="695">
        <v>7</v>
      </c>
      <c r="AT35" s="695">
        <v>1</v>
      </c>
      <c r="AU35" s="695">
        <v>3</v>
      </c>
      <c r="AV35" s="695">
        <v>3</v>
      </c>
      <c r="AW35" s="694">
        <v>18</v>
      </c>
      <c r="AX35" s="694">
        <v>6</v>
      </c>
      <c r="AY35" s="695">
        <v>0</v>
      </c>
      <c r="AZ35" s="694">
        <v>2</v>
      </c>
      <c r="BA35" s="695">
        <v>2</v>
      </c>
      <c r="BB35" s="695">
        <v>0</v>
      </c>
      <c r="BC35" s="695">
        <v>0</v>
      </c>
      <c r="BD35" s="695">
        <v>0</v>
      </c>
      <c r="BE35" s="694">
        <v>8</v>
      </c>
      <c r="BF35" s="685">
        <v>1</v>
      </c>
    </row>
    <row r="36" spans="1:58" s="4" customFormat="1" ht="16.5" customHeight="1">
      <c r="A36" s="700" t="s">
        <v>2390</v>
      </c>
      <c r="B36" s="699">
        <v>15</v>
      </c>
      <c r="C36" s="694">
        <v>252</v>
      </c>
      <c r="D36" s="694">
        <v>8</v>
      </c>
      <c r="E36" s="694">
        <v>189</v>
      </c>
      <c r="F36" s="694">
        <v>0</v>
      </c>
      <c r="G36" s="698">
        <v>0</v>
      </c>
      <c r="H36" s="698">
        <v>0</v>
      </c>
      <c r="I36" s="697">
        <v>0</v>
      </c>
      <c r="J36" s="697">
        <v>0</v>
      </c>
      <c r="K36" s="694">
        <v>2</v>
      </c>
      <c r="L36" s="694" t="s">
        <v>513</v>
      </c>
      <c r="M36" s="694" t="s">
        <v>513</v>
      </c>
      <c r="N36" s="694" t="s">
        <v>513</v>
      </c>
      <c r="O36" s="694" t="s">
        <v>513</v>
      </c>
      <c r="P36" s="694">
        <v>1</v>
      </c>
      <c r="Q36" s="694">
        <v>1</v>
      </c>
      <c r="R36" s="694">
        <v>2</v>
      </c>
      <c r="S36" s="694">
        <v>2</v>
      </c>
      <c r="T36" s="694" t="s">
        <v>513</v>
      </c>
      <c r="U36" s="699">
        <v>0</v>
      </c>
      <c r="V36" s="699">
        <v>7</v>
      </c>
      <c r="W36" s="699">
        <v>63</v>
      </c>
      <c r="X36" s="699">
        <v>0</v>
      </c>
      <c r="Y36" s="699">
        <v>0</v>
      </c>
      <c r="Z36" s="699">
        <v>0</v>
      </c>
      <c r="AA36" s="699">
        <v>2</v>
      </c>
      <c r="AB36" s="699">
        <v>1</v>
      </c>
      <c r="AC36" s="699">
        <v>0</v>
      </c>
      <c r="AD36" s="694">
        <v>1</v>
      </c>
      <c r="AE36" s="694">
        <v>0</v>
      </c>
      <c r="AF36" s="694">
        <v>0</v>
      </c>
      <c r="AG36" s="694">
        <v>4</v>
      </c>
      <c r="AH36" s="694">
        <v>0</v>
      </c>
      <c r="AI36" s="694">
        <v>1</v>
      </c>
      <c r="AJ36" s="694">
        <v>0</v>
      </c>
      <c r="AK36" s="694">
        <v>0</v>
      </c>
      <c r="AL36" s="694">
        <v>0</v>
      </c>
      <c r="AM36" s="694">
        <v>0</v>
      </c>
      <c r="AN36" s="695">
        <v>0</v>
      </c>
      <c r="AO36" s="696">
        <v>3</v>
      </c>
      <c r="AP36" s="695">
        <v>0</v>
      </c>
      <c r="AQ36" s="695">
        <v>0</v>
      </c>
      <c r="AR36" s="695">
        <v>0</v>
      </c>
      <c r="AS36" s="695">
        <v>0</v>
      </c>
      <c r="AT36" s="695">
        <v>0</v>
      </c>
      <c r="AU36" s="695">
        <v>0</v>
      </c>
      <c r="AV36" s="695">
        <v>0</v>
      </c>
      <c r="AW36" s="694">
        <v>1</v>
      </c>
      <c r="AX36" s="694">
        <v>1</v>
      </c>
      <c r="AY36" s="695">
        <v>0</v>
      </c>
      <c r="AZ36" s="695">
        <v>0</v>
      </c>
      <c r="BA36" s="695">
        <v>0</v>
      </c>
      <c r="BB36" s="695">
        <v>0</v>
      </c>
      <c r="BC36" s="695">
        <v>0</v>
      </c>
      <c r="BD36" s="695">
        <v>0</v>
      </c>
      <c r="BE36" s="695">
        <v>0</v>
      </c>
      <c r="BF36" s="685">
        <v>2</v>
      </c>
    </row>
    <row r="37" spans="1:58" s="4" customFormat="1" ht="16.5" customHeight="1">
      <c r="A37" s="700" t="s">
        <v>2389</v>
      </c>
      <c r="B37" s="699">
        <v>55</v>
      </c>
      <c r="C37" s="694">
        <v>581</v>
      </c>
      <c r="D37" s="694">
        <v>12</v>
      </c>
      <c r="E37" s="694">
        <v>131</v>
      </c>
      <c r="F37" s="694">
        <v>0</v>
      </c>
      <c r="G37" s="698">
        <v>0</v>
      </c>
      <c r="H37" s="698">
        <v>0</v>
      </c>
      <c r="I37" s="697">
        <v>1</v>
      </c>
      <c r="J37" s="697">
        <v>0</v>
      </c>
      <c r="K37" s="694">
        <v>2</v>
      </c>
      <c r="L37" s="694">
        <v>1</v>
      </c>
      <c r="M37" s="694">
        <v>1</v>
      </c>
      <c r="N37" s="694" t="s">
        <v>513</v>
      </c>
      <c r="O37" s="694" t="s">
        <v>513</v>
      </c>
      <c r="P37" s="694" t="s">
        <v>513</v>
      </c>
      <c r="Q37" s="694" t="s">
        <v>513</v>
      </c>
      <c r="R37" s="694">
        <v>1</v>
      </c>
      <c r="S37" s="694" t="s">
        <v>513</v>
      </c>
      <c r="T37" s="694">
        <v>1</v>
      </c>
      <c r="U37" s="699">
        <v>5</v>
      </c>
      <c r="V37" s="699">
        <v>43</v>
      </c>
      <c r="W37" s="699">
        <v>450</v>
      </c>
      <c r="X37" s="699">
        <v>1</v>
      </c>
      <c r="Y37" s="699">
        <v>1</v>
      </c>
      <c r="Z37" s="699">
        <v>0</v>
      </c>
      <c r="AA37" s="699">
        <v>5</v>
      </c>
      <c r="AB37" s="699">
        <v>1</v>
      </c>
      <c r="AC37" s="699">
        <v>0</v>
      </c>
      <c r="AD37" s="694">
        <v>4</v>
      </c>
      <c r="AE37" s="694">
        <v>0</v>
      </c>
      <c r="AF37" s="694">
        <v>0</v>
      </c>
      <c r="AG37" s="694">
        <v>16</v>
      </c>
      <c r="AH37" s="694">
        <v>0</v>
      </c>
      <c r="AI37" s="694">
        <v>0</v>
      </c>
      <c r="AJ37" s="694">
        <v>0</v>
      </c>
      <c r="AK37" s="694">
        <v>0</v>
      </c>
      <c r="AL37" s="694">
        <v>0</v>
      </c>
      <c r="AM37" s="694">
        <v>4</v>
      </c>
      <c r="AN37" s="695">
        <v>0</v>
      </c>
      <c r="AO37" s="696">
        <v>12</v>
      </c>
      <c r="AP37" s="695">
        <v>2</v>
      </c>
      <c r="AQ37" s="695">
        <v>2</v>
      </c>
      <c r="AR37" s="695">
        <v>0</v>
      </c>
      <c r="AS37" s="695">
        <v>4</v>
      </c>
      <c r="AT37" s="695">
        <v>0</v>
      </c>
      <c r="AU37" s="695">
        <v>2</v>
      </c>
      <c r="AV37" s="695">
        <v>2</v>
      </c>
      <c r="AW37" s="694">
        <v>15</v>
      </c>
      <c r="AX37" s="694">
        <v>5</v>
      </c>
      <c r="AY37" s="695">
        <v>0</v>
      </c>
      <c r="AZ37" s="694">
        <v>1</v>
      </c>
      <c r="BA37" s="694">
        <v>2</v>
      </c>
      <c r="BB37" s="695">
        <v>0</v>
      </c>
      <c r="BC37" s="695">
        <v>0</v>
      </c>
      <c r="BD37" s="694">
        <v>1</v>
      </c>
      <c r="BE37" s="694">
        <v>6</v>
      </c>
      <c r="BF37" s="685">
        <v>3</v>
      </c>
    </row>
    <row r="38" spans="1:58" s="4" customFormat="1" ht="16.5" customHeight="1">
      <c r="A38" s="700" t="s">
        <v>2388</v>
      </c>
      <c r="B38" s="699">
        <v>42</v>
      </c>
      <c r="C38" s="694">
        <v>456</v>
      </c>
      <c r="D38" s="694">
        <v>11</v>
      </c>
      <c r="E38" s="694">
        <v>90</v>
      </c>
      <c r="F38" s="694">
        <v>0</v>
      </c>
      <c r="G38" s="698">
        <v>0</v>
      </c>
      <c r="H38" s="698">
        <v>0</v>
      </c>
      <c r="I38" s="697">
        <v>0</v>
      </c>
      <c r="J38" s="697">
        <v>2</v>
      </c>
      <c r="K38" s="694">
        <v>1</v>
      </c>
      <c r="L38" s="694">
        <v>2</v>
      </c>
      <c r="M38" s="694">
        <v>1</v>
      </c>
      <c r="N38" s="694" t="s">
        <v>513</v>
      </c>
      <c r="O38" s="694" t="s">
        <v>513</v>
      </c>
      <c r="P38" s="694" t="s">
        <v>513</v>
      </c>
      <c r="Q38" s="694">
        <v>1</v>
      </c>
      <c r="R38" s="694">
        <v>1</v>
      </c>
      <c r="S38" s="694" t="s">
        <v>513</v>
      </c>
      <c r="T38" s="694">
        <v>1</v>
      </c>
      <c r="U38" s="699">
        <v>2</v>
      </c>
      <c r="V38" s="699">
        <v>31</v>
      </c>
      <c r="W38" s="699">
        <v>366</v>
      </c>
      <c r="X38" s="699">
        <v>0</v>
      </c>
      <c r="Y38" s="699">
        <v>0</v>
      </c>
      <c r="Z38" s="699">
        <v>0</v>
      </c>
      <c r="AA38" s="699">
        <v>2</v>
      </c>
      <c r="AB38" s="699">
        <v>0</v>
      </c>
      <c r="AC38" s="699">
        <v>0</v>
      </c>
      <c r="AD38" s="694">
        <v>1</v>
      </c>
      <c r="AE38" s="694">
        <v>0</v>
      </c>
      <c r="AF38" s="694">
        <v>1</v>
      </c>
      <c r="AG38" s="694">
        <v>11</v>
      </c>
      <c r="AH38" s="694">
        <v>1</v>
      </c>
      <c r="AI38" s="694">
        <v>1</v>
      </c>
      <c r="AJ38" s="694">
        <v>0</v>
      </c>
      <c r="AK38" s="694">
        <v>1</v>
      </c>
      <c r="AL38" s="694">
        <v>0</v>
      </c>
      <c r="AM38" s="694">
        <v>2</v>
      </c>
      <c r="AN38" s="695">
        <v>0</v>
      </c>
      <c r="AO38" s="696">
        <v>6</v>
      </c>
      <c r="AP38" s="695">
        <v>1</v>
      </c>
      <c r="AQ38" s="695">
        <v>0</v>
      </c>
      <c r="AR38" s="695">
        <v>1</v>
      </c>
      <c r="AS38" s="695">
        <v>3</v>
      </c>
      <c r="AT38" s="695">
        <v>1</v>
      </c>
      <c r="AU38" s="695">
        <v>0</v>
      </c>
      <c r="AV38" s="695">
        <v>2</v>
      </c>
      <c r="AW38" s="694">
        <v>14</v>
      </c>
      <c r="AX38" s="694">
        <v>4</v>
      </c>
      <c r="AY38" s="695">
        <v>0</v>
      </c>
      <c r="AZ38" s="695">
        <v>0</v>
      </c>
      <c r="BA38" s="694">
        <v>2</v>
      </c>
      <c r="BB38" s="695">
        <v>0</v>
      </c>
      <c r="BC38" s="695">
        <v>0</v>
      </c>
      <c r="BD38" s="694">
        <v>1</v>
      </c>
      <c r="BE38" s="694">
        <v>7</v>
      </c>
      <c r="BF38" s="685">
        <v>4</v>
      </c>
    </row>
    <row r="39" spans="1:58" s="4" customFormat="1" ht="16.5" customHeight="1">
      <c r="A39" s="700" t="s">
        <v>2387</v>
      </c>
      <c r="B39" s="699">
        <v>26</v>
      </c>
      <c r="C39" s="694">
        <v>190</v>
      </c>
      <c r="D39" s="694">
        <v>4</v>
      </c>
      <c r="E39" s="694">
        <v>28</v>
      </c>
      <c r="F39" s="694">
        <v>0</v>
      </c>
      <c r="G39" s="698">
        <v>0</v>
      </c>
      <c r="H39" s="698">
        <v>0</v>
      </c>
      <c r="I39" s="697">
        <v>0</v>
      </c>
      <c r="J39" s="697">
        <v>1</v>
      </c>
      <c r="K39" s="694" t="s">
        <v>513</v>
      </c>
      <c r="L39" s="694" t="s">
        <v>513</v>
      </c>
      <c r="M39" s="694" t="s">
        <v>513</v>
      </c>
      <c r="N39" s="694" t="s">
        <v>513</v>
      </c>
      <c r="O39" s="694" t="s">
        <v>513</v>
      </c>
      <c r="P39" s="694">
        <v>1</v>
      </c>
      <c r="Q39" s="694">
        <v>1</v>
      </c>
      <c r="R39" s="694" t="s">
        <v>513</v>
      </c>
      <c r="S39" s="694" t="s">
        <v>513</v>
      </c>
      <c r="T39" s="694" t="s">
        <v>513</v>
      </c>
      <c r="U39" s="699">
        <v>1</v>
      </c>
      <c r="V39" s="699">
        <v>22</v>
      </c>
      <c r="W39" s="699">
        <v>162</v>
      </c>
      <c r="X39" s="699">
        <v>0</v>
      </c>
      <c r="Y39" s="699">
        <v>0</v>
      </c>
      <c r="Z39" s="699">
        <v>0</v>
      </c>
      <c r="AA39" s="699">
        <v>2</v>
      </c>
      <c r="AB39" s="699">
        <v>0</v>
      </c>
      <c r="AC39" s="699">
        <v>0</v>
      </c>
      <c r="AD39" s="694">
        <v>2</v>
      </c>
      <c r="AE39" s="694">
        <v>0</v>
      </c>
      <c r="AF39" s="694">
        <v>0</v>
      </c>
      <c r="AG39" s="694">
        <v>9</v>
      </c>
      <c r="AH39" s="694">
        <v>0</v>
      </c>
      <c r="AI39" s="694">
        <v>1</v>
      </c>
      <c r="AJ39" s="694">
        <v>0</v>
      </c>
      <c r="AK39" s="694">
        <v>0</v>
      </c>
      <c r="AL39" s="694">
        <v>0</v>
      </c>
      <c r="AM39" s="694">
        <v>1</v>
      </c>
      <c r="AN39" s="695">
        <v>0</v>
      </c>
      <c r="AO39" s="696">
        <v>7</v>
      </c>
      <c r="AP39" s="701">
        <v>0</v>
      </c>
      <c r="AQ39" s="695">
        <v>0</v>
      </c>
      <c r="AR39" s="701">
        <v>0</v>
      </c>
      <c r="AS39" s="695">
        <v>0</v>
      </c>
      <c r="AT39" s="695">
        <v>0</v>
      </c>
      <c r="AU39" s="695">
        <v>0</v>
      </c>
      <c r="AV39" s="695">
        <v>0</v>
      </c>
      <c r="AW39" s="694">
        <v>11</v>
      </c>
      <c r="AX39" s="694">
        <v>5</v>
      </c>
      <c r="AY39" s="695">
        <v>0</v>
      </c>
      <c r="AZ39" s="695">
        <v>0</v>
      </c>
      <c r="BA39" s="694">
        <v>0</v>
      </c>
      <c r="BB39" s="694">
        <v>1</v>
      </c>
      <c r="BC39" s="695">
        <v>0</v>
      </c>
      <c r="BD39" s="694">
        <v>1</v>
      </c>
      <c r="BE39" s="694">
        <v>4</v>
      </c>
      <c r="BF39" s="685">
        <v>5</v>
      </c>
    </row>
    <row r="40" spans="1:58" s="4" customFormat="1" ht="16.5" customHeight="1">
      <c r="A40" s="709" t="s">
        <v>2386</v>
      </c>
      <c r="B40" s="708">
        <v>522</v>
      </c>
      <c r="C40" s="708">
        <v>4212</v>
      </c>
      <c r="D40" s="708">
        <v>61</v>
      </c>
      <c r="E40" s="708">
        <v>964</v>
      </c>
      <c r="F40" s="708">
        <v>0</v>
      </c>
      <c r="G40" s="708">
        <v>2</v>
      </c>
      <c r="H40" s="708">
        <v>5</v>
      </c>
      <c r="I40" s="708">
        <v>4</v>
      </c>
      <c r="J40" s="708">
        <v>9</v>
      </c>
      <c r="K40" s="703">
        <v>6</v>
      </c>
      <c r="L40" s="703">
        <v>2</v>
      </c>
      <c r="M40" s="703">
        <v>1</v>
      </c>
      <c r="N40" s="703" t="s">
        <v>513</v>
      </c>
      <c r="O40" s="703">
        <v>6</v>
      </c>
      <c r="P40" s="703" t="s">
        <v>513</v>
      </c>
      <c r="Q40" s="703">
        <v>2</v>
      </c>
      <c r="R40" s="703">
        <v>7</v>
      </c>
      <c r="S40" s="703">
        <v>6</v>
      </c>
      <c r="T40" s="703">
        <v>3</v>
      </c>
      <c r="U40" s="708">
        <v>8</v>
      </c>
      <c r="V40" s="708">
        <v>461</v>
      </c>
      <c r="W40" s="708">
        <v>3248</v>
      </c>
      <c r="X40" s="708">
        <v>1</v>
      </c>
      <c r="Y40" s="708">
        <v>1</v>
      </c>
      <c r="Z40" s="708">
        <v>0</v>
      </c>
      <c r="AA40" s="708">
        <v>129</v>
      </c>
      <c r="AB40" s="708">
        <v>8</v>
      </c>
      <c r="AC40" s="708">
        <v>15</v>
      </c>
      <c r="AD40" s="703">
        <v>65</v>
      </c>
      <c r="AE40" s="703">
        <v>6</v>
      </c>
      <c r="AF40" s="703">
        <v>35</v>
      </c>
      <c r="AG40" s="703">
        <v>108</v>
      </c>
      <c r="AH40" s="703">
        <v>5</v>
      </c>
      <c r="AI40" s="703">
        <v>9</v>
      </c>
      <c r="AJ40" s="703">
        <v>2</v>
      </c>
      <c r="AK40" s="703">
        <v>3</v>
      </c>
      <c r="AL40" s="703">
        <v>5</v>
      </c>
      <c r="AM40" s="703">
        <v>26</v>
      </c>
      <c r="AN40" s="705">
        <v>5</v>
      </c>
      <c r="AO40" s="705">
        <v>53</v>
      </c>
      <c r="AP40" s="704">
        <v>2</v>
      </c>
      <c r="AQ40" s="704">
        <v>0</v>
      </c>
      <c r="AR40" s="704">
        <v>2</v>
      </c>
      <c r="AS40" s="704">
        <v>27</v>
      </c>
      <c r="AT40" s="704">
        <v>8</v>
      </c>
      <c r="AU40" s="704">
        <v>13</v>
      </c>
      <c r="AV40" s="704">
        <v>6</v>
      </c>
      <c r="AW40" s="703">
        <v>194</v>
      </c>
      <c r="AX40" s="703">
        <v>36</v>
      </c>
      <c r="AY40" s="704">
        <v>0</v>
      </c>
      <c r="AZ40" s="703">
        <v>4</v>
      </c>
      <c r="BA40" s="703">
        <v>20</v>
      </c>
      <c r="BB40" s="703">
        <v>21</v>
      </c>
      <c r="BC40" s="703">
        <v>6</v>
      </c>
      <c r="BD40" s="703">
        <v>13</v>
      </c>
      <c r="BE40" s="703">
        <v>94</v>
      </c>
      <c r="BF40" s="702" t="s">
        <v>2385</v>
      </c>
    </row>
    <row r="41" spans="1:58" s="4" customFormat="1" ht="16.5" customHeight="1">
      <c r="A41" s="700" t="s">
        <v>2384</v>
      </c>
      <c r="B41" s="699">
        <v>30</v>
      </c>
      <c r="C41" s="694">
        <v>260</v>
      </c>
      <c r="D41" s="694">
        <v>9</v>
      </c>
      <c r="E41" s="694">
        <v>99</v>
      </c>
      <c r="F41" s="694">
        <v>0</v>
      </c>
      <c r="G41" s="698">
        <v>0</v>
      </c>
      <c r="H41" s="698">
        <v>0</v>
      </c>
      <c r="I41" s="697">
        <v>1</v>
      </c>
      <c r="J41" s="697">
        <v>1</v>
      </c>
      <c r="K41" s="694">
        <v>1</v>
      </c>
      <c r="L41" s="694" t="s">
        <v>513</v>
      </c>
      <c r="M41" s="694">
        <v>1</v>
      </c>
      <c r="N41" s="694" t="s">
        <v>513</v>
      </c>
      <c r="O41" s="694" t="s">
        <v>513</v>
      </c>
      <c r="P41" s="694" t="s">
        <v>513</v>
      </c>
      <c r="Q41" s="694" t="s">
        <v>513</v>
      </c>
      <c r="R41" s="694">
        <v>1</v>
      </c>
      <c r="S41" s="694">
        <v>1</v>
      </c>
      <c r="T41" s="694">
        <v>1</v>
      </c>
      <c r="U41" s="699">
        <v>2</v>
      </c>
      <c r="V41" s="699">
        <v>21</v>
      </c>
      <c r="W41" s="699">
        <v>161</v>
      </c>
      <c r="X41" s="699">
        <v>0</v>
      </c>
      <c r="Y41" s="699">
        <v>0</v>
      </c>
      <c r="Z41" s="699">
        <v>0</v>
      </c>
      <c r="AA41" s="699">
        <v>2</v>
      </c>
      <c r="AB41" s="699">
        <v>0</v>
      </c>
      <c r="AC41" s="699">
        <v>0</v>
      </c>
      <c r="AD41" s="694">
        <v>2</v>
      </c>
      <c r="AE41" s="694">
        <v>0</v>
      </c>
      <c r="AF41" s="694">
        <v>0</v>
      </c>
      <c r="AG41" s="694">
        <v>10</v>
      </c>
      <c r="AH41" s="694">
        <v>1</v>
      </c>
      <c r="AI41" s="694">
        <v>2</v>
      </c>
      <c r="AJ41" s="694">
        <v>0</v>
      </c>
      <c r="AK41" s="694">
        <v>0</v>
      </c>
      <c r="AL41" s="694">
        <v>0</v>
      </c>
      <c r="AM41" s="694">
        <v>2</v>
      </c>
      <c r="AN41" s="696">
        <v>1</v>
      </c>
      <c r="AO41" s="696">
        <v>4</v>
      </c>
      <c r="AP41" s="695">
        <v>0</v>
      </c>
      <c r="AQ41" s="695">
        <v>0</v>
      </c>
      <c r="AR41" s="695">
        <v>0</v>
      </c>
      <c r="AS41" s="695">
        <v>1</v>
      </c>
      <c r="AT41" s="695">
        <v>0</v>
      </c>
      <c r="AU41" s="695">
        <v>0</v>
      </c>
      <c r="AV41" s="695">
        <v>1</v>
      </c>
      <c r="AW41" s="694">
        <v>8</v>
      </c>
      <c r="AX41" s="694">
        <v>2</v>
      </c>
      <c r="AY41" s="695">
        <v>0</v>
      </c>
      <c r="AZ41" s="694">
        <v>3</v>
      </c>
      <c r="BA41" s="695">
        <v>0</v>
      </c>
      <c r="BB41" s="695">
        <v>0</v>
      </c>
      <c r="BC41" s="695">
        <v>0</v>
      </c>
      <c r="BD41" s="695">
        <v>0</v>
      </c>
      <c r="BE41" s="694">
        <v>3</v>
      </c>
      <c r="BF41" s="685">
        <v>1</v>
      </c>
    </row>
    <row r="42" spans="1:58" s="4" customFormat="1" ht="16.5" customHeight="1">
      <c r="A42" s="700" t="s">
        <v>2383</v>
      </c>
      <c r="B42" s="699">
        <v>44</v>
      </c>
      <c r="C42" s="694">
        <v>301</v>
      </c>
      <c r="D42" s="694">
        <v>9</v>
      </c>
      <c r="E42" s="694">
        <v>116</v>
      </c>
      <c r="F42" s="694">
        <v>0</v>
      </c>
      <c r="G42" s="698">
        <v>1</v>
      </c>
      <c r="H42" s="698">
        <v>0</v>
      </c>
      <c r="I42" s="697">
        <v>0</v>
      </c>
      <c r="J42" s="697">
        <v>1</v>
      </c>
      <c r="K42" s="694" t="s">
        <v>513</v>
      </c>
      <c r="L42" s="694" t="s">
        <v>513</v>
      </c>
      <c r="M42" s="694" t="s">
        <v>513</v>
      </c>
      <c r="N42" s="694" t="s">
        <v>513</v>
      </c>
      <c r="O42" s="694" t="s">
        <v>513</v>
      </c>
      <c r="P42" s="694" t="s">
        <v>513</v>
      </c>
      <c r="Q42" s="694">
        <v>1</v>
      </c>
      <c r="R42" s="694">
        <v>2</v>
      </c>
      <c r="S42" s="694">
        <v>2</v>
      </c>
      <c r="T42" s="694" t="s">
        <v>513</v>
      </c>
      <c r="U42" s="699">
        <v>2</v>
      </c>
      <c r="V42" s="699">
        <v>35</v>
      </c>
      <c r="W42" s="699">
        <v>185</v>
      </c>
      <c r="X42" s="699">
        <v>0</v>
      </c>
      <c r="Y42" s="699">
        <v>0</v>
      </c>
      <c r="Z42" s="699">
        <v>0</v>
      </c>
      <c r="AA42" s="699">
        <v>6</v>
      </c>
      <c r="AB42" s="699">
        <v>2</v>
      </c>
      <c r="AC42" s="710">
        <v>0</v>
      </c>
      <c r="AD42" s="694">
        <v>1</v>
      </c>
      <c r="AE42" s="694">
        <v>0</v>
      </c>
      <c r="AF42" s="694">
        <v>3</v>
      </c>
      <c r="AG42" s="694">
        <v>10</v>
      </c>
      <c r="AH42" s="694">
        <v>0</v>
      </c>
      <c r="AI42" s="694">
        <v>0</v>
      </c>
      <c r="AJ42" s="694">
        <v>0</v>
      </c>
      <c r="AK42" s="694">
        <v>0</v>
      </c>
      <c r="AL42" s="694">
        <v>1</v>
      </c>
      <c r="AM42" s="694">
        <v>3</v>
      </c>
      <c r="AN42" s="695">
        <v>0</v>
      </c>
      <c r="AO42" s="696">
        <v>6</v>
      </c>
      <c r="AP42" s="695">
        <v>0</v>
      </c>
      <c r="AQ42" s="695">
        <v>0</v>
      </c>
      <c r="AR42" s="695">
        <v>0</v>
      </c>
      <c r="AS42" s="695">
        <v>4</v>
      </c>
      <c r="AT42" s="695">
        <v>2</v>
      </c>
      <c r="AU42" s="695">
        <v>1</v>
      </c>
      <c r="AV42" s="695">
        <v>1</v>
      </c>
      <c r="AW42" s="694">
        <v>15</v>
      </c>
      <c r="AX42" s="694">
        <v>6</v>
      </c>
      <c r="AY42" s="695">
        <v>0</v>
      </c>
      <c r="AZ42" s="694">
        <v>1</v>
      </c>
      <c r="BA42" s="695">
        <v>2</v>
      </c>
      <c r="BB42" s="695">
        <v>0</v>
      </c>
      <c r="BC42" s="695">
        <v>0</v>
      </c>
      <c r="BD42" s="695">
        <v>0</v>
      </c>
      <c r="BE42" s="694">
        <v>6</v>
      </c>
      <c r="BF42" s="685">
        <v>2</v>
      </c>
    </row>
    <row r="43" spans="1:58" s="4" customFormat="1" ht="16.5" customHeight="1">
      <c r="A43" s="700" t="s">
        <v>2382</v>
      </c>
      <c r="B43" s="699">
        <v>72</v>
      </c>
      <c r="C43" s="694">
        <v>616</v>
      </c>
      <c r="D43" s="694">
        <v>12</v>
      </c>
      <c r="E43" s="694">
        <v>68</v>
      </c>
      <c r="F43" s="694">
        <v>0</v>
      </c>
      <c r="G43" s="698">
        <v>1</v>
      </c>
      <c r="H43" s="698">
        <v>0</v>
      </c>
      <c r="I43" s="697">
        <v>1</v>
      </c>
      <c r="J43" s="697">
        <v>2</v>
      </c>
      <c r="K43" s="694">
        <v>1</v>
      </c>
      <c r="L43" s="694">
        <v>1</v>
      </c>
      <c r="M43" s="694" t="s">
        <v>513</v>
      </c>
      <c r="N43" s="694" t="s">
        <v>513</v>
      </c>
      <c r="O43" s="694">
        <v>2</v>
      </c>
      <c r="P43" s="694" t="s">
        <v>513</v>
      </c>
      <c r="Q43" s="694" t="s">
        <v>513</v>
      </c>
      <c r="R43" s="694">
        <v>2</v>
      </c>
      <c r="S43" s="694">
        <v>1</v>
      </c>
      <c r="T43" s="694" t="s">
        <v>513</v>
      </c>
      <c r="U43" s="699">
        <v>1</v>
      </c>
      <c r="V43" s="699">
        <v>60</v>
      </c>
      <c r="W43" s="699">
        <v>548</v>
      </c>
      <c r="X43" s="699">
        <v>0</v>
      </c>
      <c r="Y43" s="699">
        <v>0</v>
      </c>
      <c r="Z43" s="699">
        <v>0</v>
      </c>
      <c r="AA43" s="699">
        <v>9</v>
      </c>
      <c r="AB43" s="699">
        <v>2</v>
      </c>
      <c r="AC43" s="699">
        <v>1</v>
      </c>
      <c r="AD43" s="694">
        <v>5</v>
      </c>
      <c r="AE43" s="694">
        <v>0</v>
      </c>
      <c r="AF43" s="694">
        <v>1</v>
      </c>
      <c r="AG43" s="694">
        <v>23</v>
      </c>
      <c r="AH43" s="694">
        <v>1</v>
      </c>
      <c r="AI43" s="694">
        <v>3</v>
      </c>
      <c r="AJ43" s="694">
        <v>0</v>
      </c>
      <c r="AK43" s="694">
        <v>0</v>
      </c>
      <c r="AL43" s="694">
        <v>2</v>
      </c>
      <c r="AM43" s="694">
        <v>5</v>
      </c>
      <c r="AN43" s="696">
        <v>2</v>
      </c>
      <c r="AO43" s="696">
        <v>10</v>
      </c>
      <c r="AP43" s="695">
        <v>1</v>
      </c>
      <c r="AQ43" s="695">
        <v>0</v>
      </c>
      <c r="AR43" s="695">
        <v>1</v>
      </c>
      <c r="AS43" s="695">
        <v>6</v>
      </c>
      <c r="AT43" s="695">
        <v>3</v>
      </c>
      <c r="AU43" s="695">
        <v>2</v>
      </c>
      <c r="AV43" s="695">
        <v>1</v>
      </c>
      <c r="AW43" s="694">
        <v>21</v>
      </c>
      <c r="AX43" s="694">
        <v>11</v>
      </c>
      <c r="AY43" s="695">
        <v>0</v>
      </c>
      <c r="AZ43" s="695">
        <v>0</v>
      </c>
      <c r="BA43" s="695">
        <v>0</v>
      </c>
      <c r="BB43" s="695">
        <v>0</v>
      </c>
      <c r="BC43" s="694">
        <v>1</v>
      </c>
      <c r="BD43" s="695">
        <v>0</v>
      </c>
      <c r="BE43" s="694">
        <v>9</v>
      </c>
      <c r="BF43" s="685">
        <v>3</v>
      </c>
    </row>
    <row r="44" spans="1:58" s="4" customFormat="1" ht="16.5" customHeight="1">
      <c r="A44" s="700" t="s">
        <v>2381</v>
      </c>
      <c r="B44" s="699">
        <v>27</v>
      </c>
      <c r="C44" s="694">
        <v>876</v>
      </c>
      <c r="D44" s="694">
        <v>9</v>
      </c>
      <c r="E44" s="694">
        <v>533</v>
      </c>
      <c r="F44" s="694">
        <v>0</v>
      </c>
      <c r="G44" s="698">
        <v>0</v>
      </c>
      <c r="H44" s="698">
        <v>2</v>
      </c>
      <c r="I44" s="697">
        <v>0</v>
      </c>
      <c r="J44" s="697">
        <v>1</v>
      </c>
      <c r="K44" s="694">
        <v>3</v>
      </c>
      <c r="L44" s="694" t="s">
        <v>513</v>
      </c>
      <c r="M44" s="694" t="s">
        <v>513</v>
      </c>
      <c r="N44" s="694" t="s">
        <v>513</v>
      </c>
      <c r="O44" s="694">
        <v>1</v>
      </c>
      <c r="P44" s="694" t="s">
        <v>513</v>
      </c>
      <c r="Q44" s="694">
        <v>1</v>
      </c>
      <c r="R44" s="694" t="s">
        <v>513</v>
      </c>
      <c r="S44" s="694" t="s">
        <v>513</v>
      </c>
      <c r="T44" s="694" t="s">
        <v>513</v>
      </c>
      <c r="U44" s="699">
        <v>1</v>
      </c>
      <c r="V44" s="699">
        <v>18</v>
      </c>
      <c r="W44" s="699">
        <v>343</v>
      </c>
      <c r="X44" s="699">
        <v>0</v>
      </c>
      <c r="Y44" s="699">
        <v>0</v>
      </c>
      <c r="Z44" s="699">
        <v>0</v>
      </c>
      <c r="AA44" s="699">
        <v>7</v>
      </c>
      <c r="AB44" s="699">
        <v>0</v>
      </c>
      <c r="AC44" s="699">
        <v>0</v>
      </c>
      <c r="AD44" s="694">
        <v>5</v>
      </c>
      <c r="AE44" s="694">
        <v>0</v>
      </c>
      <c r="AF44" s="694">
        <v>2</v>
      </c>
      <c r="AG44" s="694">
        <v>5</v>
      </c>
      <c r="AH44" s="694">
        <v>1</v>
      </c>
      <c r="AI44" s="694">
        <v>1</v>
      </c>
      <c r="AJ44" s="694">
        <v>0</v>
      </c>
      <c r="AK44" s="694">
        <v>0</v>
      </c>
      <c r="AL44" s="694">
        <v>0</v>
      </c>
      <c r="AM44" s="694">
        <v>2</v>
      </c>
      <c r="AN44" s="701">
        <v>0</v>
      </c>
      <c r="AO44" s="696">
        <v>1</v>
      </c>
      <c r="AP44" s="701">
        <v>0</v>
      </c>
      <c r="AQ44" s="695">
        <v>0</v>
      </c>
      <c r="AR44" s="701">
        <v>0</v>
      </c>
      <c r="AS44" s="695">
        <v>2</v>
      </c>
      <c r="AT44" s="695">
        <v>2</v>
      </c>
      <c r="AU44" s="695">
        <v>0</v>
      </c>
      <c r="AV44" s="695">
        <v>0</v>
      </c>
      <c r="AW44" s="694">
        <v>4</v>
      </c>
      <c r="AX44" s="694">
        <v>1</v>
      </c>
      <c r="AY44" s="695">
        <v>0</v>
      </c>
      <c r="AZ44" s="695">
        <v>0</v>
      </c>
      <c r="BA44" s="694">
        <v>1</v>
      </c>
      <c r="BB44" s="695">
        <v>0</v>
      </c>
      <c r="BC44" s="695">
        <v>0</v>
      </c>
      <c r="BD44" s="695">
        <v>0</v>
      </c>
      <c r="BE44" s="694">
        <v>2</v>
      </c>
      <c r="BF44" s="685">
        <v>4</v>
      </c>
    </row>
    <row r="45" spans="1:58" s="4" customFormat="1" ht="16.5" customHeight="1">
      <c r="A45" s="700" t="s">
        <v>2380</v>
      </c>
      <c r="B45" s="699">
        <v>337</v>
      </c>
      <c r="C45" s="694">
        <v>2078</v>
      </c>
      <c r="D45" s="694">
        <v>15</v>
      </c>
      <c r="E45" s="694">
        <v>99</v>
      </c>
      <c r="F45" s="694">
        <v>0</v>
      </c>
      <c r="G45" s="698">
        <v>0</v>
      </c>
      <c r="H45" s="698">
        <v>2</v>
      </c>
      <c r="I45" s="697">
        <v>2</v>
      </c>
      <c r="J45" s="697">
        <v>4</v>
      </c>
      <c r="K45" s="694" t="s">
        <v>513</v>
      </c>
      <c r="L45" s="694" t="s">
        <v>513</v>
      </c>
      <c r="M45" s="694" t="s">
        <v>513</v>
      </c>
      <c r="N45" s="694" t="s">
        <v>513</v>
      </c>
      <c r="O45" s="694">
        <v>2</v>
      </c>
      <c r="P45" s="694" t="s">
        <v>513</v>
      </c>
      <c r="Q45" s="694" t="s">
        <v>513</v>
      </c>
      <c r="R45" s="694">
        <v>1</v>
      </c>
      <c r="S45" s="694">
        <v>1</v>
      </c>
      <c r="T45" s="694">
        <v>1</v>
      </c>
      <c r="U45" s="699">
        <v>2</v>
      </c>
      <c r="V45" s="699">
        <v>322</v>
      </c>
      <c r="W45" s="699">
        <v>1979</v>
      </c>
      <c r="X45" s="699">
        <v>1</v>
      </c>
      <c r="Y45" s="699">
        <v>1</v>
      </c>
      <c r="Z45" s="699">
        <v>0</v>
      </c>
      <c r="AA45" s="699">
        <v>105</v>
      </c>
      <c r="AB45" s="699">
        <v>4</v>
      </c>
      <c r="AC45" s="699">
        <v>14</v>
      </c>
      <c r="AD45" s="694">
        <v>52</v>
      </c>
      <c r="AE45" s="694">
        <v>6</v>
      </c>
      <c r="AF45" s="694">
        <v>29</v>
      </c>
      <c r="AG45" s="694">
        <v>56</v>
      </c>
      <c r="AH45" s="694">
        <v>2</v>
      </c>
      <c r="AI45" s="694">
        <v>2</v>
      </c>
      <c r="AJ45" s="694">
        <v>2</v>
      </c>
      <c r="AK45" s="694">
        <v>3</v>
      </c>
      <c r="AL45" s="694">
        <v>2</v>
      </c>
      <c r="AM45" s="694">
        <v>14</v>
      </c>
      <c r="AN45" s="696">
        <v>1</v>
      </c>
      <c r="AO45" s="696">
        <v>30</v>
      </c>
      <c r="AP45" s="695">
        <v>1</v>
      </c>
      <c r="AQ45" s="695">
        <v>0</v>
      </c>
      <c r="AR45" s="695">
        <v>1</v>
      </c>
      <c r="AS45" s="695">
        <v>14</v>
      </c>
      <c r="AT45" s="695">
        <v>1</v>
      </c>
      <c r="AU45" s="695">
        <v>10</v>
      </c>
      <c r="AV45" s="695">
        <v>3</v>
      </c>
      <c r="AW45" s="713">
        <v>145</v>
      </c>
      <c r="AX45" s="713">
        <v>15</v>
      </c>
      <c r="AY45" s="695">
        <v>0</v>
      </c>
      <c r="AZ45" s="695">
        <v>0</v>
      </c>
      <c r="BA45" s="713">
        <v>17</v>
      </c>
      <c r="BB45" s="694">
        <v>21</v>
      </c>
      <c r="BC45" s="713">
        <v>5</v>
      </c>
      <c r="BD45" s="713">
        <v>13</v>
      </c>
      <c r="BE45" s="713">
        <v>74</v>
      </c>
      <c r="BF45" s="685">
        <v>5</v>
      </c>
    </row>
    <row r="46" spans="1:58" s="4" customFormat="1" ht="16.5" customHeight="1">
      <c r="A46" s="700" t="s">
        <v>2379</v>
      </c>
      <c r="B46" s="699">
        <v>12</v>
      </c>
      <c r="C46" s="694">
        <v>81</v>
      </c>
      <c r="D46" s="694">
        <v>7</v>
      </c>
      <c r="E46" s="694">
        <v>49</v>
      </c>
      <c r="F46" s="694">
        <v>0</v>
      </c>
      <c r="G46" s="698">
        <v>0</v>
      </c>
      <c r="H46" s="698">
        <v>1</v>
      </c>
      <c r="I46" s="697">
        <v>0</v>
      </c>
      <c r="J46" s="697">
        <v>0</v>
      </c>
      <c r="K46" s="694">
        <v>1</v>
      </c>
      <c r="L46" s="694">
        <v>1</v>
      </c>
      <c r="M46" s="694" t="s">
        <v>513</v>
      </c>
      <c r="N46" s="694" t="s">
        <v>513</v>
      </c>
      <c r="O46" s="694">
        <v>1</v>
      </c>
      <c r="P46" s="694" t="s">
        <v>513</v>
      </c>
      <c r="Q46" s="694" t="s">
        <v>513</v>
      </c>
      <c r="R46" s="694">
        <v>1</v>
      </c>
      <c r="S46" s="694">
        <v>1</v>
      </c>
      <c r="T46" s="694">
        <v>1</v>
      </c>
      <c r="U46" s="699">
        <v>0</v>
      </c>
      <c r="V46" s="699">
        <v>5</v>
      </c>
      <c r="W46" s="699">
        <v>32</v>
      </c>
      <c r="X46" s="699">
        <v>0</v>
      </c>
      <c r="Y46" s="699">
        <v>0</v>
      </c>
      <c r="Z46" s="699">
        <v>0</v>
      </c>
      <c r="AA46" s="699">
        <v>0</v>
      </c>
      <c r="AB46" s="699">
        <v>0</v>
      </c>
      <c r="AC46" s="699">
        <v>0</v>
      </c>
      <c r="AD46" s="694">
        <v>0</v>
      </c>
      <c r="AE46" s="694">
        <v>0</v>
      </c>
      <c r="AF46" s="694">
        <v>0</v>
      </c>
      <c r="AG46" s="694">
        <v>4</v>
      </c>
      <c r="AH46" s="694">
        <v>0</v>
      </c>
      <c r="AI46" s="694">
        <v>1</v>
      </c>
      <c r="AJ46" s="694">
        <v>0</v>
      </c>
      <c r="AK46" s="694">
        <v>0</v>
      </c>
      <c r="AL46" s="694">
        <v>0</v>
      </c>
      <c r="AM46" s="694">
        <v>0</v>
      </c>
      <c r="AN46" s="696">
        <v>1</v>
      </c>
      <c r="AO46" s="696">
        <v>2</v>
      </c>
      <c r="AP46" s="695">
        <v>0</v>
      </c>
      <c r="AQ46" s="695">
        <v>0</v>
      </c>
      <c r="AR46" s="701">
        <v>0</v>
      </c>
      <c r="AS46" s="695">
        <v>0</v>
      </c>
      <c r="AT46" s="695">
        <v>0</v>
      </c>
      <c r="AU46" s="695">
        <v>0</v>
      </c>
      <c r="AV46" s="695">
        <v>0</v>
      </c>
      <c r="AW46" s="694">
        <v>1</v>
      </c>
      <c r="AX46" s="694">
        <v>1</v>
      </c>
      <c r="AY46" s="695">
        <v>0</v>
      </c>
      <c r="AZ46" s="695">
        <v>0</v>
      </c>
      <c r="BA46" s="695">
        <v>0</v>
      </c>
      <c r="BB46" s="695">
        <v>0</v>
      </c>
      <c r="BC46" s="695">
        <v>0</v>
      </c>
      <c r="BD46" s="695">
        <v>0</v>
      </c>
      <c r="BE46" s="695">
        <v>0</v>
      </c>
      <c r="BF46" s="685">
        <v>6</v>
      </c>
    </row>
    <row r="47" spans="1:58" s="4" customFormat="1" ht="16.5" customHeight="1">
      <c r="A47" s="709" t="s">
        <v>2378</v>
      </c>
      <c r="B47" s="708">
        <v>123</v>
      </c>
      <c r="C47" s="708">
        <v>634</v>
      </c>
      <c r="D47" s="708">
        <v>15</v>
      </c>
      <c r="E47" s="708">
        <v>146</v>
      </c>
      <c r="F47" s="708">
        <v>0</v>
      </c>
      <c r="G47" s="708">
        <v>0</v>
      </c>
      <c r="H47" s="708">
        <v>2</v>
      </c>
      <c r="I47" s="712">
        <v>0</v>
      </c>
      <c r="J47" s="708">
        <v>2</v>
      </c>
      <c r="K47" s="703">
        <v>1</v>
      </c>
      <c r="L47" s="703">
        <v>1</v>
      </c>
      <c r="M47" s="703" t="s">
        <v>513</v>
      </c>
      <c r="N47" s="703" t="s">
        <v>513</v>
      </c>
      <c r="O47" s="703">
        <v>3</v>
      </c>
      <c r="P47" s="703" t="s">
        <v>513</v>
      </c>
      <c r="Q47" s="703">
        <v>2</v>
      </c>
      <c r="R47" s="703">
        <v>1</v>
      </c>
      <c r="S47" s="703">
        <v>1</v>
      </c>
      <c r="T47" s="703" t="s">
        <v>513</v>
      </c>
      <c r="U47" s="708">
        <v>2</v>
      </c>
      <c r="V47" s="708">
        <v>108</v>
      </c>
      <c r="W47" s="708">
        <v>488</v>
      </c>
      <c r="X47" s="708">
        <v>0</v>
      </c>
      <c r="Y47" s="708">
        <v>0</v>
      </c>
      <c r="Z47" s="708">
        <v>0</v>
      </c>
      <c r="AA47" s="708">
        <v>15</v>
      </c>
      <c r="AB47" s="708">
        <v>2</v>
      </c>
      <c r="AC47" s="708">
        <v>2</v>
      </c>
      <c r="AD47" s="703">
        <v>7</v>
      </c>
      <c r="AE47" s="703">
        <v>2</v>
      </c>
      <c r="AF47" s="703">
        <v>2</v>
      </c>
      <c r="AG47" s="703">
        <v>43</v>
      </c>
      <c r="AH47" s="703">
        <v>4</v>
      </c>
      <c r="AI47" s="703">
        <v>2</v>
      </c>
      <c r="AJ47" s="703">
        <v>1</v>
      </c>
      <c r="AK47" s="703">
        <v>1</v>
      </c>
      <c r="AL47" s="703">
        <v>4</v>
      </c>
      <c r="AM47" s="703">
        <v>5</v>
      </c>
      <c r="AN47" s="705">
        <v>4</v>
      </c>
      <c r="AO47" s="705">
        <v>22</v>
      </c>
      <c r="AP47" s="704">
        <v>1</v>
      </c>
      <c r="AQ47" s="704">
        <v>0</v>
      </c>
      <c r="AR47" s="704">
        <v>1</v>
      </c>
      <c r="AS47" s="704">
        <v>13</v>
      </c>
      <c r="AT47" s="704">
        <v>3</v>
      </c>
      <c r="AU47" s="704">
        <v>7</v>
      </c>
      <c r="AV47" s="704">
        <v>3</v>
      </c>
      <c r="AW47" s="711">
        <v>36</v>
      </c>
      <c r="AX47" s="711">
        <v>10</v>
      </c>
      <c r="AY47" s="704">
        <v>0</v>
      </c>
      <c r="AZ47" s="704">
        <v>0</v>
      </c>
      <c r="BA47" s="711">
        <v>8</v>
      </c>
      <c r="BB47" s="711">
        <v>2</v>
      </c>
      <c r="BC47" s="711">
        <v>1</v>
      </c>
      <c r="BD47" s="711">
        <v>2</v>
      </c>
      <c r="BE47" s="711">
        <v>13</v>
      </c>
      <c r="BF47" s="702" t="s">
        <v>2377</v>
      </c>
    </row>
    <row r="48" spans="1:58" s="4" customFormat="1" ht="16.5" customHeight="1">
      <c r="A48" s="700" t="s">
        <v>2376</v>
      </c>
      <c r="B48" s="699">
        <v>21</v>
      </c>
      <c r="C48" s="694">
        <v>87</v>
      </c>
      <c r="D48" s="694">
        <v>3</v>
      </c>
      <c r="E48" s="694">
        <v>7</v>
      </c>
      <c r="F48" s="694">
        <v>0</v>
      </c>
      <c r="G48" s="698">
        <v>0</v>
      </c>
      <c r="H48" s="698">
        <v>0</v>
      </c>
      <c r="I48" s="697">
        <v>0</v>
      </c>
      <c r="J48" s="697">
        <v>0</v>
      </c>
      <c r="K48" s="694">
        <v>1</v>
      </c>
      <c r="L48" s="694" t="s">
        <v>513</v>
      </c>
      <c r="M48" s="694" t="s">
        <v>513</v>
      </c>
      <c r="N48" s="694" t="s">
        <v>513</v>
      </c>
      <c r="O48" s="694">
        <v>1</v>
      </c>
      <c r="P48" s="694" t="s">
        <v>513</v>
      </c>
      <c r="Q48" s="694" t="s">
        <v>513</v>
      </c>
      <c r="R48" s="694" t="s">
        <v>513</v>
      </c>
      <c r="S48" s="694">
        <v>1</v>
      </c>
      <c r="T48" s="694" t="s">
        <v>513</v>
      </c>
      <c r="U48" s="708">
        <v>0</v>
      </c>
      <c r="V48" s="699">
        <v>18</v>
      </c>
      <c r="W48" s="699">
        <v>80</v>
      </c>
      <c r="X48" s="699">
        <v>0</v>
      </c>
      <c r="Y48" s="699">
        <v>0</v>
      </c>
      <c r="Z48" s="699">
        <v>0</v>
      </c>
      <c r="AA48" s="699">
        <v>2</v>
      </c>
      <c r="AB48" s="699">
        <v>1</v>
      </c>
      <c r="AC48" s="699">
        <v>1</v>
      </c>
      <c r="AD48" s="694">
        <v>0</v>
      </c>
      <c r="AE48" s="694">
        <v>0</v>
      </c>
      <c r="AF48" s="694">
        <v>0</v>
      </c>
      <c r="AG48" s="694">
        <v>8</v>
      </c>
      <c r="AH48" s="694">
        <v>1</v>
      </c>
      <c r="AI48" s="694">
        <v>2</v>
      </c>
      <c r="AJ48" s="694">
        <v>0</v>
      </c>
      <c r="AK48" s="694">
        <v>0</v>
      </c>
      <c r="AL48" s="694">
        <v>1</v>
      </c>
      <c r="AM48" s="694">
        <v>0</v>
      </c>
      <c r="AN48" s="696">
        <v>2</v>
      </c>
      <c r="AO48" s="696">
        <v>2</v>
      </c>
      <c r="AP48" s="695">
        <v>0</v>
      </c>
      <c r="AQ48" s="695">
        <v>0</v>
      </c>
      <c r="AR48" s="695">
        <v>0</v>
      </c>
      <c r="AS48" s="695">
        <v>4</v>
      </c>
      <c r="AT48" s="695">
        <v>2</v>
      </c>
      <c r="AU48" s="695">
        <v>2</v>
      </c>
      <c r="AV48" s="695">
        <v>0</v>
      </c>
      <c r="AW48" s="694">
        <v>4</v>
      </c>
      <c r="AX48" s="694">
        <v>1</v>
      </c>
      <c r="AY48" s="695">
        <v>0</v>
      </c>
      <c r="AZ48" s="695">
        <v>0</v>
      </c>
      <c r="BA48" s="694">
        <v>2</v>
      </c>
      <c r="BB48" s="695">
        <v>0</v>
      </c>
      <c r="BC48" s="695">
        <v>0</v>
      </c>
      <c r="BD48" s="695">
        <v>0</v>
      </c>
      <c r="BE48" s="694">
        <v>1</v>
      </c>
      <c r="BF48" s="685">
        <v>1</v>
      </c>
    </row>
    <row r="49" spans="1:58" s="4" customFormat="1" ht="16.5" customHeight="1">
      <c r="A49" s="700" t="s">
        <v>2375</v>
      </c>
      <c r="B49" s="699">
        <v>32</v>
      </c>
      <c r="C49" s="694">
        <v>237</v>
      </c>
      <c r="D49" s="694">
        <v>5</v>
      </c>
      <c r="E49" s="694">
        <v>88</v>
      </c>
      <c r="F49" s="694">
        <v>0</v>
      </c>
      <c r="G49" s="698">
        <v>0</v>
      </c>
      <c r="H49" s="698">
        <v>2</v>
      </c>
      <c r="I49" s="697">
        <v>0</v>
      </c>
      <c r="J49" s="697">
        <v>1</v>
      </c>
      <c r="K49" s="694" t="s">
        <v>513</v>
      </c>
      <c r="L49" s="694" t="s">
        <v>513</v>
      </c>
      <c r="M49" s="694" t="s">
        <v>513</v>
      </c>
      <c r="N49" s="694" t="s">
        <v>513</v>
      </c>
      <c r="O49" s="694" t="s">
        <v>513</v>
      </c>
      <c r="P49" s="694" t="s">
        <v>513</v>
      </c>
      <c r="Q49" s="694">
        <v>1</v>
      </c>
      <c r="R49" s="694" t="s">
        <v>513</v>
      </c>
      <c r="S49" s="694" t="s">
        <v>513</v>
      </c>
      <c r="T49" s="694" t="s">
        <v>513</v>
      </c>
      <c r="U49" s="699">
        <v>1</v>
      </c>
      <c r="V49" s="699">
        <v>27</v>
      </c>
      <c r="W49" s="699">
        <v>149</v>
      </c>
      <c r="X49" s="699">
        <v>0</v>
      </c>
      <c r="Y49" s="699">
        <v>0</v>
      </c>
      <c r="Z49" s="699">
        <v>0</v>
      </c>
      <c r="AA49" s="699">
        <v>6</v>
      </c>
      <c r="AB49" s="699">
        <v>1</v>
      </c>
      <c r="AC49" s="699">
        <v>0</v>
      </c>
      <c r="AD49" s="694">
        <v>3</v>
      </c>
      <c r="AE49" s="694">
        <v>0</v>
      </c>
      <c r="AF49" s="694">
        <v>2</v>
      </c>
      <c r="AG49" s="694">
        <v>9</v>
      </c>
      <c r="AH49" s="694">
        <v>1</v>
      </c>
      <c r="AI49" s="694">
        <v>0</v>
      </c>
      <c r="AJ49" s="694">
        <v>0</v>
      </c>
      <c r="AK49" s="694">
        <v>0</v>
      </c>
      <c r="AL49" s="694">
        <v>1</v>
      </c>
      <c r="AM49" s="694">
        <v>1</v>
      </c>
      <c r="AN49" s="696">
        <v>1</v>
      </c>
      <c r="AO49" s="696">
        <v>5</v>
      </c>
      <c r="AP49" s="695">
        <v>1</v>
      </c>
      <c r="AQ49" s="695">
        <v>0</v>
      </c>
      <c r="AR49" s="695">
        <v>1</v>
      </c>
      <c r="AS49" s="695">
        <v>2</v>
      </c>
      <c r="AT49" s="695">
        <v>0</v>
      </c>
      <c r="AU49" s="695">
        <v>2</v>
      </c>
      <c r="AV49" s="695">
        <v>0</v>
      </c>
      <c r="AW49" s="694">
        <v>9</v>
      </c>
      <c r="AX49" s="695">
        <v>1</v>
      </c>
      <c r="AY49" s="695">
        <v>0</v>
      </c>
      <c r="AZ49" s="695">
        <v>0</v>
      </c>
      <c r="BA49" s="694">
        <v>2</v>
      </c>
      <c r="BB49" s="694">
        <v>2</v>
      </c>
      <c r="BC49" s="694">
        <v>1</v>
      </c>
      <c r="BD49" s="695">
        <v>0</v>
      </c>
      <c r="BE49" s="694">
        <v>3</v>
      </c>
      <c r="BF49" s="685">
        <v>2</v>
      </c>
    </row>
    <row r="50" spans="1:58" s="4" customFormat="1" ht="16.5" customHeight="1">
      <c r="A50" s="700" t="s">
        <v>2374</v>
      </c>
      <c r="B50" s="699">
        <v>41</v>
      </c>
      <c r="C50" s="694">
        <v>176</v>
      </c>
      <c r="D50" s="694">
        <v>5</v>
      </c>
      <c r="E50" s="694">
        <v>36</v>
      </c>
      <c r="F50" s="694">
        <v>0</v>
      </c>
      <c r="G50" s="698">
        <v>0</v>
      </c>
      <c r="H50" s="698">
        <v>0</v>
      </c>
      <c r="I50" s="697">
        <v>0</v>
      </c>
      <c r="J50" s="697">
        <v>1</v>
      </c>
      <c r="K50" s="694" t="s">
        <v>513</v>
      </c>
      <c r="L50" s="694" t="s">
        <v>513</v>
      </c>
      <c r="M50" s="694" t="s">
        <v>513</v>
      </c>
      <c r="N50" s="694" t="s">
        <v>513</v>
      </c>
      <c r="O50" s="694">
        <v>2</v>
      </c>
      <c r="P50" s="694" t="s">
        <v>513</v>
      </c>
      <c r="Q50" s="694">
        <v>1</v>
      </c>
      <c r="R50" s="694" t="s">
        <v>513</v>
      </c>
      <c r="S50" s="694" t="s">
        <v>513</v>
      </c>
      <c r="T50" s="694" t="s">
        <v>513</v>
      </c>
      <c r="U50" s="699">
        <v>1</v>
      </c>
      <c r="V50" s="699">
        <v>36</v>
      </c>
      <c r="W50" s="699">
        <v>140</v>
      </c>
      <c r="X50" s="699">
        <v>0</v>
      </c>
      <c r="Y50" s="699">
        <v>0</v>
      </c>
      <c r="Z50" s="699">
        <v>0</v>
      </c>
      <c r="AA50" s="699">
        <v>3</v>
      </c>
      <c r="AB50" s="699">
        <v>0</v>
      </c>
      <c r="AC50" s="699">
        <v>0</v>
      </c>
      <c r="AD50" s="694">
        <v>1</v>
      </c>
      <c r="AE50" s="694">
        <v>2</v>
      </c>
      <c r="AF50" s="694">
        <v>0</v>
      </c>
      <c r="AG50" s="694">
        <v>14</v>
      </c>
      <c r="AH50" s="694">
        <v>0</v>
      </c>
      <c r="AI50" s="694">
        <v>0</v>
      </c>
      <c r="AJ50" s="694">
        <v>0</v>
      </c>
      <c r="AK50" s="694">
        <v>1</v>
      </c>
      <c r="AL50" s="694">
        <v>1</v>
      </c>
      <c r="AM50" s="694">
        <v>2</v>
      </c>
      <c r="AN50" s="695">
        <v>1</v>
      </c>
      <c r="AO50" s="696">
        <v>9</v>
      </c>
      <c r="AP50" s="695">
        <v>0</v>
      </c>
      <c r="AQ50" s="695">
        <v>0</v>
      </c>
      <c r="AR50" s="695">
        <v>0</v>
      </c>
      <c r="AS50" s="695">
        <v>4</v>
      </c>
      <c r="AT50" s="695">
        <v>0</v>
      </c>
      <c r="AU50" s="695">
        <v>2</v>
      </c>
      <c r="AV50" s="695">
        <v>2</v>
      </c>
      <c r="AW50" s="694">
        <v>15</v>
      </c>
      <c r="AX50" s="694">
        <v>6</v>
      </c>
      <c r="AY50" s="695">
        <v>0</v>
      </c>
      <c r="AZ50" s="695">
        <v>0</v>
      </c>
      <c r="BA50" s="694">
        <v>2</v>
      </c>
      <c r="BB50" s="695">
        <v>0</v>
      </c>
      <c r="BC50" s="695">
        <v>0</v>
      </c>
      <c r="BD50" s="694">
        <v>2</v>
      </c>
      <c r="BE50" s="694">
        <v>5</v>
      </c>
      <c r="BF50" s="685">
        <v>3</v>
      </c>
    </row>
    <row r="51" spans="1:58" s="4" customFormat="1" ht="16.5" customHeight="1">
      <c r="A51" s="700" t="s">
        <v>2373</v>
      </c>
      <c r="B51" s="699">
        <v>5</v>
      </c>
      <c r="C51" s="694">
        <v>27</v>
      </c>
      <c r="D51" s="694">
        <v>2</v>
      </c>
      <c r="E51" s="694">
        <v>15</v>
      </c>
      <c r="F51" s="694">
        <v>0</v>
      </c>
      <c r="G51" s="698">
        <v>0</v>
      </c>
      <c r="H51" s="698">
        <v>0</v>
      </c>
      <c r="I51" s="697">
        <v>0</v>
      </c>
      <c r="J51" s="697">
        <v>0</v>
      </c>
      <c r="K51" s="694" t="s">
        <v>513</v>
      </c>
      <c r="L51" s="694">
        <v>1</v>
      </c>
      <c r="M51" s="694" t="s">
        <v>513</v>
      </c>
      <c r="N51" s="694" t="s">
        <v>513</v>
      </c>
      <c r="O51" s="694" t="s">
        <v>513</v>
      </c>
      <c r="P51" s="694" t="s">
        <v>513</v>
      </c>
      <c r="Q51" s="694" t="s">
        <v>513</v>
      </c>
      <c r="R51" s="694">
        <v>1</v>
      </c>
      <c r="S51" s="694" t="s">
        <v>513</v>
      </c>
      <c r="T51" s="694" t="s">
        <v>513</v>
      </c>
      <c r="U51" s="708">
        <v>0</v>
      </c>
      <c r="V51" s="699">
        <v>3</v>
      </c>
      <c r="W51" s="699">
        <v>12</v>
      </c>
      <c r="X51" s="699">
        <v>0</v>
      </c>
      <c r="Y51" s="699">
        <v>0</v>
      </c>
      <c r="Z51" s="699">
        <v>0</v>
      </c>
      <c r="AA51" s="699">
        <v>1</v>
      </c>
      <c r="AB51" s="699">
        <v>0</v>
      </c>
      <c r="AC51" s="699">
        <v>0</v>
      </c>
      <c r="AD51" s="694">
        <v>1</v>
      </c>
      <c r="AE51" s="694">
        <v>0</v>
      </c>
      <c r="AF51" s="694">
        <v>0</v>
      </c>
      <c r="AG51" s="694">
        <v>2</v>
      </c>
      <c r="AH51" s="694">
        <v>1</v>
      </c>
      <c r="AI51" s="694">
        <v>0</v>
      </c>
      <c r="AJ51" s="694">
        <v>0</v>
      </c>
      <c r="AK51" s="694">
        <v>0</v>
      </c>
      <c r="AL51" s="694">
        <v>0</v>
      </c>
      <c r="AM51" s="695">
        <v>0</v>
      </c>
      <c r="AN51" s="695">
        <v>0</v>
      </c>
      <c r="AO51" s="696">
        <v>1</v>
      </c>
      <c r="AP51" s="695">
        <v>0</v>
      </c>
      <c r="AQ51" s="695">
        <v>0</v>
      </c>
      <c r="AR51" s="695">
        <v>0</v>
      </c>
      <c r="AS51" s="695">
        <v>0</v>
      </c>
      <c r="AT51" s="695">
        <v>0</v>
      </c>
      <c r="AU51" s="695">
        <v>0</v>
      </c>
      <c r="AV51" s="695">
        <v>0</v>
      </c>
      <c r="AW51" s="695">
        <v>0</v>
      </c>
      <c r="AX51" s="695">
        <v>0</v>
      </c>
      <c r="AY51" s="695">
        <v>0</v>
      </c>
      <c r="AZ51" s="695">
        <v>0</v>
      </c>
      <c r="BA51" s="695">
        <v>0</v>
      </c>
      <c r="BB51" s="695">
        <v>0</v>
      </c>
      <c r="BC51" s="695">
        <v>0</v>
      </c>
      <c r="BD51" s="695">
        <v>0</v>
      </c>
      <c r="BE51" s="695">
        <v>0</v>
      </c>
      <c r="BF51" s="685">
        <v>4</v>
      </c>
    </row>
    <row r="52" spans="1:58" s="4" customFormat="1" ht="16.5" customHeight="1">
      <c r="A52" s="700" t="s">
        <v>2372</v>
      </c>
      <c r="B52" s="699">
        <v>24</v>
      </c>
      <c r="C52" s="694">
        <v>107</v>
      </c>
      <c r="D52" s="694">
        <v>0</v>
      </c>
      <c r="E52" s="694">
        <v>0</v>
      </c>
      <c r="F52" s="694">
        <v>0</v>
      </c>
      <c r="G52" s="698">
        <v>0</v>
      </c>
      <c r="H52" s="698">
        <v>0</v>
      </c>
      <c r="I52" s="697">
        <v>0</v>
      </c>
      <c r="J52" s="697">
        <v>0</v>
      </c>
      <c r="K52" s="694" t="s">
        <v>513</v>
      </c>
      <c r="L52" s="694" t="s">
        <v>513</v>
      </c>
      <c r="M52" s="694" t="s">
        <v>513</v>
      </c>
      <c r="N52" s="694" t="s">
        <v>513</v>
      </c>
      <c r="O52" s="694" t="s">
        <v>513</v>
      </c>
      <c r="P52" s="694" t="s">
        <v>513</v>
      </c>
      <c r="Q52" s="694" t="s">
        <v>513</v>
      </c>
      <c r="R52" s="694" t="s">
        <v>513</v>
      </c>
      <c r="S52" s="694" t="s">
        <v>513</v>
      </c>
      <c r="T52" s="694" t="s">
        <v>513</v>
      </c>
      <c r="U52" s="708">
        <v>0</v>
      </c>
      <c r="V52" s="699">
        <v>24</v>
      </c>
      <c r="W52" s="699">
        <v>107</v>
      </c>
      <c r="X52" s="699">
        <v>0</v>
      </c>
      <c r="Y52" s="699">
        <v>0</v>
      </c>
      <c r="Z52" s="699">
        <v>0</v>
      </c>
      <c r="AA52" s="699">
        <v>3</v>
      </c>
      <c r="AB52" s="699">
        <v>0</v>
      </c>
      <c r="AC52" s="699">
        <v>1</v>
      </c>
      <c r="AD52" s="694">
        <v>2</v>
      </c>
      <c r="AE52" s="694">
        <v>0</v>
      </c>
      <c r="AF52" s="694">
        <v>0</v>
      </c>
      <c r="AG52" s="694">
        <v>10</v>
      </c>
      <c r="AH52" s="694">
        <v>1</v>
      </c>
      <c r="AI52" s="694">
        <v>0</v>
      </c>
      <c r="AJ52" s="694">
        <v>1</v>
      </c>
      <c r="AK52" s="694">
        <v>0</v>
      </c>
      <c r="AL52" s="694">
        <v>1</v>
      </c>
      <c r="AM52" s="694">
        <v>2</v>
      </c>
      <c r="AN52" s="695">
        <v>0</v>
      </c>
      <c r="AO52" s="696">
        <v>5</v>
      </c>
      <c r="AP52" s="695">
        <v>0</v>
      </c>
      <c r="AQ52" s="695">
        <v>0</v>
      </c>
      <c r="AR52" s="695">
        <v>0</v>
      </c>
      <c r="AS52" s="695">
        <v>3</v>
      </c>
      <c r="AT52" s="695">
        <v>1</v>
      </c>
      <c r="AU52" s="695">
        <v>1</v>
      </c>
      <c r="AV52" s="695">
        <v>1</v>
      </c>
      <c r="AW52" s="694">
        <v>8</v>
      </c>
      <c r="AX52" s="694">
        <v>2</v>
      </c>
      <c r="AY52" s="695">
        <v>0</v>
      </c>
      <c r="AZ52" s="695">
        <v>0</v>
      </c>
      <c r="BA52" s="694">
        <v>2</v>
      </c>
      <c r="BB52" s="695">
        <v>0</v>
      </c>
      <c r="BC52" s="695">
        <v>0</v>
      </c>
      <c r="BD52" s="695">
        <v>0</v>
      </c>
      <c r="BE52" s="694">
        <v>4</v>
      </c>
      <c r="BF52" s="685">
        <v>5</v>
      </c>
    </row>
    <row r="53" spans="1:58" s="4" customFormat="1" ht="16.5" customHeight="1">
      <c r="A53" s="709" t="s">
        <v>2371</v>
      </c>
      <c r="B53" s="708">
        <v>208</v>
      </c>
      <c r="C53" s="708">
        <v>1210</v>
      </c>
      <c r="D53" s="708">
        <v>45</v>
      </c>
      <c r="E53" s="708">
        <v>328</v>
      </c>
      <c r="F53" s="708">
        <v>0</v>
      </c>
      <c r="G53" s="708">
        <v>1</v>
      </c>
      <c r="H53" s="708">
        <v>3</v>
      </c>
      <c r="I53" s="708">
        <v>2</v>
      </c>
      <c r="J53" s="708">
        <v>9</v>
      </c>
      <c r="K53" s="703">
        <v>2</v>
      </c>
      <c r="L53" s="703">
        <v>3</v>
      </c>
      <c r="M53" s="703">
        <v>2</v>
      </c>
      <c r="N53" s="703" t="s">
        <v>513</v>
      </c>
      <c r="O53" s="703">
        <v>3</v>
      </c>
      <c r="P53" s="703" t="s">
        <v>513</v>
      </c>
      <c r="Q53" s="703">
        <v>2</v>
      </c>
      <c r="R53" s="703">
        <v>1</v>
      </c>
      <c r="S53" s="703">
        <v>2</v>
      </c>
      <c r="T53" s="703">
        <v>3</v>
      </c>
      <c r="U53" s="708">
        <v>12</v>
      </c>
      <c r="V53" s="708">
        <v>163</v>
      </c>
      <c r="W53" s="708">
        <v>882</v>
      </c>
      <c r="X53" s="708">
        <v>0</v>
      </c>
      <c r="Y53" s="708">
        <v>0</v>
      </c>
      <c r="Z53" s="708">
        <v>0</v>
      </c>
      <c r="AA53" s="708">
        <v>30</v>
      </c>
      <c r="AB53" s="708">
        <v>4</v>
      </c>
      <c r="AC53" s="708">
        <v>5</v>
      </c>
      <c r="AD53" s="703">
        <v>16</v>
      </c>
      <c r="AE53" s="703">
        <v>5</v>
      </c>
      <c r="AF53" s="711">
        <v>0</v>
      </c>
      <c r="AG53" s="703">
        <v>64</v>
      </c>
      <c r="AH53" s="703">
        <v>3</v>
      </c>
      <c r="AI53" s="703">
        <v>7</v>
      </c>
      <c r="AJ53" s="703">
        <v>6</v>
      </c>
      <c r="AK53" s="703">
        <v>1</v>
      </c>
      <c r="AL53" s="703">
        <v>3</v>
      </c>
      <c r="AM53" s="703">
        <v>7</v>
      </c>
      <c r="AN53" s="705">
        <v>5</v>
      </c>
      <c r="AO53" s="705">
        <v>32</v>
      </c>
      <c r="AP53" s="704">
        <v>5</v>
      </c>
      <c r="AQ53" s="704">
        <v>1</v>
      </c>
      <c r="AR53" s="704">
        <v>4</v>
      </c>
      <c r="AS53" s="704">
        <v>12</v>
      </c>
      <c r="AT53" s="704">
        <v>5</v>
      </c>
      <c r="AU53" s="704">
        <v>4</v>
      </c>
      <c r="AV53" s="704">
        <v>3</v>
      </c>
      <c r="AW53" s="703">
        <v>52</v>
      </c>
      <c r="AX53" s="703">
        <v>13</v>
      </c>
      <c r="AY53" s="704">
        <v>0</v>
      </c>
      <c r="AZ53" s="703">
        <v>1</v>
      </c>
      <c r="BA53" s="703">
        <v>9</v>
      </c>
      <c r="BB53" s="703">
        <v>3</v>
      </c>
      <c r="BC53" s="704">
        <v>0</v>
      </c>
      <c r="BD53" s="703">
        <v>3</v>
      </c>
      <c r="BE53" s="703">
        <v>23</v>
      </c>
      <c r="BF53" s="702" t="s">
        <v>2370</v>
      </c>
    </row>
    <row r="54" spans="1:58" s="4" customFormat="1" ht="16.5" customHeight="1">
      <c r="A54" s="700" t="s">
        <v>2369</v>
      </c>
      <c r="B54" s="699">
        <v>113</v>
      </c>
      <c r="C54" s="694">
        <v>555</v>
      </c>
      <c r="D54" s="694">
        <v>17</v>
      </c>
      <c r="E54" s="694">
        <v>147</v>
      </c>
      <c r="F54" s="694">
        <v>0</v>
      </c>
      <c r="G54" s="698">
        <v>1</v>
      </c>
      <c r="H54" s="698">
        <v>0</v>
      </c>
      <c r="I54" s="697">
        <v>1</v>
      </c>
      <c r="J54" s="697">
        <v>4</v>
      </c>
      <c r="K54" s="694" t="s">
        <v>513</v>
      </c>
      <c r="L54" s="694" t="s">
        <v>513</v>
      </c>
      <c r="M54" s="694">
        <v>1</v>
      </c>
      <c r="N54" s="694" t="s">
        <v>513</v>
      </c>
      <c r="O54" s="694">
        <v>2</v>
      </c>
      <c r="P54" s="694" t="s">
        <v>513</v>
      </c>
      <c r="Q54" s="694">
        <v>1</v>
      </c>
      <c r="R54" s="694">
        <v>1</v>
      </c>
      <c r="S54" s="694" t="s">
        <v>513</v>
      </c>
      <c r="T54" s="694">
        <v>2</v>
      </c>
      <c r="U54" s="699">
        <v>4</v>
      </c>
      <c r="V54" s="699">
        <v>96</v>
      </c>
      <c r="W54" s="699">
        <v>408</v>
      </c>
      <c r="X54" s="699">
        <v>0</v>
      </c>
      <c r="Y54" s="699">
        <v>0</v>
      </c>
      <c r="Z54" s="699">
        <v>0</v>
      </c>
      <c r="AA54" s="699">
        <v>20</v>
      </c>
      <c r="AB54" s="699">
        <v>3</v>
      </c>
      <c r="AC54" s="699">
        <v>2</v>
      </c>
      <c r="AD54" s="694">
        <v>12</v>
      </c>
      <c r="AE54" s="694">
        <v>3</v>
      </c>
      <c r="AF54" s="694">
        <v>0</v>
      </c>
      <c r="AG54" s="694">
        <v>35</v>
      </c>
      <c r="AH54" s="694">
        <v>1</v>
      </c>
      <c r="AI54" s="694">
        <v>4</v>
      </c>
      <c r="AJ54" s="694">
        <v>4</v>
      </c>
      <c r="AK54" s="694">
        <v>1</v>
      </c>
      <c r="AL54" s="694">
        <v>1</v>
      </c>
      <c r="AM54" s="694">
        <v>4</v>
      </c>
      <c r="AN54" s="696">
        <v>1</v>
      </c>
      <c r="AO54" s="696">
        <v>19</v>
      </c>
      <c r="AP54" s="695">
        <v>2</v>
      </c>
      <c r="AQ54" s="695">
        <v>0</v>
      </c>
      <c r="AR54" s="695">
        <v>2</v>
      </c>
      <c r="AS54" s="695">
        <v>9</v>
      </c>
      <c r="AT54" s="695">
        <v>3</v>
      </c>
      <c r="AU54" s="695">
        <v>4</v>
      </c>
      <c r="AV54" s="695">
        <v>2</v>
      </c>
      <c r="AW54" s="694">
        <v>30</v>
      </c>
      <c r="AX54" s="694">
        <v>7</v>
      </c>
      <c r="AY54" s="695">
        <v>0</v>
      </c>
      <c r="AZ54" s="694">
        <v>1</v>
      </c>
      <c r="BA54" s="694">
        <v>7</v>
      </c>
      <c r="BB54" s="694">
        <v>3</v>
      </c>
      <c r="BC54" s="695">
        <v>0</v>
      </c>
      <c r="BD54" s="694">
        <v>3</v>
      </c>
      <c r="BE54" s="694">
        <v>9</v>
      </c>
      <c r="BF54" s="685">
        <v>1</v>
      </c>
    </row>
    <row r="55" spans="1:58" s="4" customFormat="1" ht="16.5" customHeight="1">
      <c r="A55" s="700" t="s">
        <v>2368</v>
      </c>
      <c r="B55" s="699">
        <v>43</v>
      </c>
      <c r="C55" s="694">
        <v>232</v>
      </c>
      <c r="D55" s="694">
        <v>15</v>
      </c>
      <c r="E55" s="694">
        <v>80</v>
      </c>
      <c r="F55" s="694">
        <v>0</v>
      </c>
      <c r="G55" s="698">
        <v>0</v>
      </c>
      <c r="H55" s="698">
        <v>2</v>
      </c>
      <c r="I55" s="697">
        <v>1</v>
      </c>
      <c r="J55" s="697">
        <v>2</v>
      </c>
      <c r="K55" s="694" t="s">
        <v>513</v>
      </c>
      <c r="L55" s="694">
        <v>2</v>
      </c>
      <c r="M55" s="694" t="s">
        <v>513</v>
      </c>
      <c r="N55" s="694" t="s">
        <v>513</v>
      </c>
      <c r="O55" s="694" t="s">
        <v>513</v>
      </c>
      <c r="P55" s="694" t="s">
        <v>513</v>
      </c>
      <c r="Q55" s="694">
        <v>1</v>
      </c>
      <c r="R55" s="694" t="s">
        <v>513</v>
      </c>
      <c r="S55" s="694">
        <v>2</v>
      </c>
      <c r="T55" s="694">
        <v>1</v>
      </c>
      <c r="U55" s="699">
        <v>4</v>
      </c>
      <c r="V55" s="699">
        <v>28</v>
      </c>
      <c r="W55" s="699">
        <v>152</v>
      </c>
      <c r="X55" s="699">
        <v>0</v>
      </c>
      <c r="Y55" s="699">
        <v>0</v>
      </c>
      <c r="Z55" s="699">
        <v>0</v>
      </c>
      <c r="AA55" s="699">
        <v>2</v>
      </c>
      <c r="AB55" s="699">
        <v>0</v>
      </c>
      <c r="AC55" s="699">
        <v>1</v>
      </c>
      <c r="AD55" s="694">
        <v>1</v>
      </c>
      <c r="AE55" s="694">
        <v>0</v>
      </c>
      <c r="AF55" s="694">
        <v>0</v>
      </c>
      <c r="AG55" s="694">
        <v>14</v>
      </c>
      <c r="AH55" s="694">
        <v>1</v>
      </c>
      <c r="AI55" s="694">
        <v>1</v>
      </c>
      <c r="AJ55" s="694">
        <v>0</v>
      </c>
      <c r="AK55" s="694">
        <v>0</v>
      </c>
      <c r="AL55" s="694">
        <v>1</v>
      </c>
      <c r="AM55" s="694">
        <v>1</v>
      </c>
      <c r="AN55" s="696">
        <v>2</v>
      </c>
      <c r="AO55" s="696">
        <v>8</v>
      </c>
      <c r="AP55" s="695">
        <v>2</v>
      </c>
      <c r="AQ55" s="695">
        <v>1</v>
      </c>
      <c r="AR55" s="695">
        <v>1</v>
      </c>
      <c r="AS55" s="695">
        <v>1</v>
      </c>
      <c r="AT55" s="695">
        <v>0</v>
      </c>
      <c r="AU55" s="695">
        <v>0</v>
      </c>
      <c r="AV55" s="695">
        <v>1</v>
      </c>
      <c r="AW55" s="694">
        <v>9</v>
      </c>
      <c r="AX55" s="694">
        <v>4</v>
      </c>
      <c r="AY55" s="695">
        <v>0</v>
      </c>
      <c r="AZ55" s="695">
        <v>0</v>
      </c>
      <c r="BA55" s="694">
        <v>1</v>
      </c>
      <c r="BB55" s="695">
        <v>0</v>
      </c>
      <c r="BC55" s="695">
        <v>0</v>
      </c>
      <c r="BD55" s="695">
        <v>0</v>
      </c>
      <c r="BE55" s="694">
        <v>4</v>
      </c>
      <c r="BF55" s="685">
        <v>2</v>
      </c>
    </row>
    <row r="56" spans="1:58" s="4" customFormat="1" ht="16.5" customHeight="1">
      <c r="A56" s="700" t="s">
        <v>2367</v>
      </c>
      <c r="B56" s="699">
        <v>8</v>
      </c>
      <c r="C56" s="694">
        <v>174</v>
      </c>
      <c r="D56" s="694">
        <v>4</v>
      </c>
      <c r="E56" s="694">
        <v>21</v>
      </c>
      <c r="F56" s="694">
        <v>0</v>
      </c>
      <c r="G56" s="698">
        <v>0</v>
      </c>
      <c r="H56" s="698">
        <v>1</v>
      </c>
      <c r="I56" s="697">
        <v>0</v>
      </c>
      <c r="J56" s="697">
        <v>1</v>
      </c>
      <c r="K56" s="694" t="s">
        <v>513</v>
      </c>
      <c r="L56" s="694" t="s">
        <v>513</v>
      </c>
      <c r="M56" s="694" t="s">
        <v>513</v>
      </c>
      <c r="N56" s="694" t="s">
        <v>513</v>
      </c>
      <c r="O56" s="694" t="s">
        <v>513</v>
      </c>
      <c r="P56" s="694" t="s">
        <v>513</v>
      </c>
      <c r="Q56" s="694" t="s">
        <v>513</v>
      </c>
      <c r="R56" s="694" t="s">
        <v>513</v>
      </c>
      <c r="S56" s="694" t="s">
        <v>513</v>
      </c>
      <c r="T56" s="694" t="s">
        <v>513</v>
      </c>
      <c r="U56" s="699">
        <v>2</v>
      </c>
      <c r="V56" s="699">
        <v>4</v>
      </c>
      <c r="W56" s="699">
        <v>153</v>
      </c>
      <c r="X56" s="699">
        <v>0</v>
      </c>
      <c r="Y56" s="699">
        <v>0</v>
      </c>
      <c r="Z56" s="699">
        <v>0</v>
      </c>
      <c r="AA56" s="699">
        <v>0</v>
      </c>
      <c r="AB56" s="699">
        <v>0</v>
      </c>
      <c r="AC56" s="699">
        <v>0</v>
      </c>
      <c r="AD56" s="694">
        <v>0</v>
      </c>
      <c r="AE56" s="694">
        <v>0</v>
      </c>
      <c r="AF56" s="694">
        <v>0</v>
      </c>
      <c r="AG56" s="694">
        <v>3</v>
      </c>
      <c r="AH56" s="694">
        <v>1</v>
      </c>
      <c r="AI56" s="694">
        <v>1</v>
      </c>
      <c r="AJ56" s="694">
        <v>0</v>
      </c>
      <c r="AK56" s="694">
        <v>0</v>
      </c>
      <c r="AL56" s="694">
        <v>0</v>
      </c>
      <c r="AM56" s="694">
        <v>0</v>
      </c>
      <c r="AN56" s="695">
        <v>0</v>
      </c>
      <c r="AO56" s="696">
        <v>1</v>
      </c>
      <c r="AP56" s="695">
        <v>1</v>
      </c>
      <c r="AQ56" s="695">
        <v>0</v>
      </c>
      <c r="AR56" s="695">
        <v>1</v>
      </c>
      <c r="AS56" s="695">
        <v>0</v>
      </c>
      <c r="AT56" s="695">
        <v>0</v>
      </c>
      <c r="AU56" s="695">
        <v>0</v>
      </c>
      <c r="AV56" s="695">
        <v>0</v>
      </c>
      <c r="AW56" s="695">
        <v>0</v>
      </c>
      <c r="AX56" s="695">
        <v>0</v>
      </c>
      <c r="AY56" s="695">
        <v>0</v>
      </c>
      <c r="AZ56" s="695">
        <v>0</v>
      </c>
      <c r="BA56" s="695">
        <v>0</v>
      </c>
      <c r="BB56" s="695">
        <v>0</v>
      </c>
      <c r="BC56" s="695">
        <v>0</v>
      </c>
      <c r="BD56" s="695">
        <v>0</v>
      </c>
      <c r="BE56" s="695">
        <v>0</v>
      </c>
      <c r="BF56" s="685">
        <v>3</v>
      </c>
    </row>
    <row r="57" spans="1:58" s="4" customFormat="1" ht="16.5" customHeight="1">
      <c r="A57" s="700" t="s">
        <v>2366</v>
      </c>
      <c r="B57" s="699">
        <v>16</v>
      </c>
      <c r="C57" s="694">
        <v>102</v>
      </c>
      <c r="D57" s="694">
        <v>5</v>
      </c>
      <c r="E57" s="694">
        <v>45</v>
      </c>
      <c r="F57" s="694">
        <v>0</v>
      </c>
      <c r="G57" s="698">
        <v>0</v>
      </c>
      <c r="H57" s="698">
        <v>0</v>
      </c>
      <c r="I57" s="697">
        <v>0</v>
      </c>
      <c r="J57" s="697">
        <v>1</v>
      </c>
      <c r="K57" s="694" t="s">
        <v>513</v>
      </c>
      <c r="L57" s="694">
        <v>1</v>
      </c>
      <c r="M57" s="694" t="s">
        <v>513</v>
      </c>
      <c r="N57" s="694" t="s">
        <v>513</v>
      </c>
      <c r="O57" s="694">
        <v>1</v>
      </c>
      <c r="P57" s="694" t="s">
        <v>513</v>
      </c>
      <c r="Q57" s="694" t="s">
        <v>513</v>
      </c>
      <c r="R57" s="694" t="s">
        <v>513</v>
      </c>
      <c r="S57" s="694" t="s">
        <v>513</v>
      </c>
      <c r="T57" s="694" t="s">
        <v>513</v>
      </c>
      <c r="U57" s="699">
        <v>2</v>
      </c>
      <c r="V57" s="699">
        <v>11</v>
      </c>
      <c r="W57" s="699">
        <v>57</v>
      </c>
      <c r="X57" s="699">
        <v>0</v>
      </c>
      <c r="Y57" s="699">
        <v>0</v>
      </c>
      <c r="Z57" s="699">
        <v>0</v>
      </c>
      <c r="AA57" s="699">
        <v>1</v>
      </c>
      <c r="AB57" s="699">
        <v>0</v>
      </c>
      <c r="AC57" s="699">
        <v>0</v>
      </c>
      <c r="AD57" s="694">
        <v>1</v>
      </c>
      <c r="AE57" s="694">
        <v>0</v>
      </c>
      <c r="AF57" s="694">
        <v>0</v>
      </c>
      <c r="AG57" s="694">
        <v>4</v>
      </c>
      <c r="AH57" s="694">
        <v>0</v>
      </c>
      <c r="AI57" s="694">
        <v>0</v>
      </c>
      <c r="AJ57" s="694">
        <v>0</v>
      </c>
      <c r="AK57" s="694">
        <v>0</v>
      </c>
      <c r="AL57" s="694">
        <v>1</v>
      </c>
      <c r="AM57" s="694">
        <v>0</v>
      </c>
      <c r="AN57" s="696">
        <v>1</v>
      </c>
      <c r="AO57" s="696">
        <v>2</v>
      </c>
      <c r="AP57" s="695">
        <v>0</v>
      </c>
      <c r="AQ57" s="695">
        <v>0</v>
      </c>
      <c r="AR57" s="695">
        <v>0</v>
      </c>
      <c r="AS57" s="695">
        <v>0</v>
      </c>
      <c r="AT57" s="695">
        <v>0</v>
      </c>
      <c r="AU57" s="695">
        <v>0</v>
      </c>
      <c r="AV57" s="695">
        <v>0</v>
      </c>
      <c r="AW57" s="694">
        <v>6</v>
      </c>
      <c r="AX57" s="694">
        <v>1</v>
      </c>
      <c r="AY57" s="695">
        <v>0</v>
      </c>
      <c r="AZ57" s="695">
        <v>0</v>
      </c>
      <c r="BA57" s="694">
        <v>1</v>
      </c>
      <c r="BB57" s="695">
        <v>0</v>
      </c>
      <c r="BC57" s="695">
        <v>0</v>
      </c>
      <c r="BD57" s="695">
        <v>0</v>
      </c>
      <c r="BE57" s="694">
        <v>4</v>
      </c>
      <c r="BF57" s="685">
        <v>4</v>
      </c>
    </row>
    <row r="58" spans="1:58" s="4" customFormat="1" ht="16.5" customHeight="1">
      <c r="A58" s="700" t="s">
        <v>2365</v>
      </c>
      <c r="B58" s="699">
        <v>28</v>
      </c>
      <c r="C58" s="694">
        <v>147</v>
      </c>
      <c r="D58" s="694">
        <v>4</v>
      </c>
      <c r="E58" s="694">
        <v>35</v>
      </c>
      <c r="F58" s="694">
        <v>0</v>
      </c>
      <c r="G58" s="698">
        <v>0</v>
      </c>
      <c r="H58" s="698">
        <v>0</v>
      </c>
      <c r="I58" s="697">
        <v>0</v>
      </c>
      <c r="J58" s="697">
        <v>1</v>
      </c>
      <c r="K58" s="694">
        <v>2</v>
      </c>
      <c r="L58" s="694" t="s">
        <v>513</v>
      </c>
      <c r="M58" s="694">
        <v>1</v>
      </c>
      <c r="N58" s="694" t="s">
        <v>513</v>
      </c>
      <c r="O58" s="694" t="s">
        <v>513</v>
      </c>
      <c r="P58" s="694" t="s">
        <v>513</v>
      </c>
      <c r="Q58" s="694" t="s">
        <v>513</v>
      </c>
      <c r="R58" s="694" t="s">
        <v>513</v>
      </c>
      <c r="S58" s="694" t="s">
        <v>513</v>
      </c>
      <c r="T58" s="694" t="s">
        <v>513</v>
      </c>
      <c r="U58" s="710">
        <v>0</v>
      </c>
      <c r="V58" s="699">
        <v>24</v>
      </c>
      <c r="W58" s="699">
        <v>112</v>
      </c>
      <c r="X58" s="699">
        <v>0</v>
      </c>
      <c r="Y58" s="699">
        <v>0</v>
      </c>
      <c r="Z58" s="699">
        <v>0</v>
      </c>
      <c r="AA58" s="699">
        <v>7</v>
      </c>
      <c r="AB58" s="699">
        <v>1</v>
      </c>
      <c r="AC58" s="699">
        <v>2</v>
      </c>
      <c r="AD58" s="694">
        <v>2</v>
      </c>
      <c r="AE58" s="694">
        <v>2</v>
      </c>
      <c r="AF58" s="694">
        <v>0</v>
      </c>
      <c r="AG58" s="694">
        <v>8</v>
      </c>
      <c r="AH58" s="694">
        <v>0</v>
      </c>
      <c r="AI58" s="694">
        <v>1</v>
      </c>
      <c r="AJ58" s="694">
        <v>2</v>
      </c>
      <c r="AK58" s="694">
        <v>0</v>
      </c>
      <c r="AL58" s="694">
        <v>0</v>
      </c>
      <c r="AM58" s="694">
        <v>2</v>
      </c>
      <c r="AN58" s="696">
        <v>1</v>
      </c>
      <c r="AO58" s="696">
        <v>2</v>
      </c>
      <c r="AP58" s="695">
        <v>0</v>
      </c>
      <c r="AQ58" s="695">
        <v>0</v>
      </c>
      <c r="AR58" s="695">
        <v>0</v>
      </c>
      <c r="AS58" s="695">
        <v>2</v>
      </c>
      <c r="AT58" s="695">
        <v>2</v>
      </c>
      <c r="AU58" s="695">
        <v>0</v>
      </c>
      <c r="AV58" s="695">
        <v>0</v>
      </c>
      <c r="AW58" s="694">
        <v>7</v>
      </c>
      <c r="AX58" s="694">
        <v>1</v>
      </c>
      <c r="AY58" s="695">
        <v>0</v>
      </c>
      <c r="AZ58" s="695">
        <v>0</v>
      </c>
      <c r="BA58" s="695">
        <v>0</v>
      </c>
      <c r="BB58" s="695">
        <v>0</v>
      </c>
      <c r="BC58" s="695">
        <v>0</v>
      </c>
      <c r="BD58" s="695">
        <v>0</v>
      </c>
      <c r="BE58" s="694">
        <v>6</v>
      </c>
      <c r="BF58" s="685">
        <v>5</v>
      </c>
    </row>
    <row r="59" spans="1:58" s="4" customFormat="1" ht="16.5" customHeight="1">
      <c r="A59" s="709" t="s">
        <v>2364</v>
      </c>
      <c r="B59" s="708">
        <v>117</v>
      </c>
      <c r="C59" s="703">
        <v>626</v>
      </c>
      <c r="D59" s="703">
        <v>14</v>
      </c>
      <c r="E59" s="703">
        <v>109</v>
      </c>
      <c r="F59" s="704">
        <v>0</v>
      </c>
      <c r="G59" s="704">
        <v>0</v>
      </c>
      <c r="H59" s="704">
        <v>0</v>
      </c>
      <c r="I59" s="706">
        <v>1</v>
      </c>
      <c r="J59" s="706">
        <v>3</v>
      </c>
      <c r="K59" s="703">
        <v>4</v>
      </c>
      <c r="L59" s="704">
        <v>0</v>
      </c>
      <c r="M59" s="704">
        <v>0</v>
      </c>
      <c r="N59" s="704">
        <v>0</v>
      </c>
      <c r="O59" s="704">
        <v>0</v>
      </c>
      <c r="P59" s="704">
        <v>0</v>
      </c>
      <c r="Q59" s="704">
        <v>1</v>
      </c>
      <c r="R59" s="704">
        <v>0</v>
      </c>
      <c r="S59" s="703">
        <v>1</v>
      </c>
      <c r="T59" s="703">
        <v>1</v>
      </c>
      <c r="U59" s="704">
        <v>3</v>
      </c>
      <c r="V59" s="708">
        <v>103</v>
      </c>
      <c r="W59" s="703">
        <v>517</v>
      </c>
      <c r="X59" s="704">
        <v>0</v>
      </c>
      <c r="Y59" s="704">
        <v>0</v>
      </c>
      <c r="Z59" s="704">
        <v>0</v>
      </c>
      <c r="AA59" s="707">
        <v>15</v>
      </c>
      <c r="AB59" s="707">
        <v>1</v>
      </c>
      <c r="AC59" s="706">
        <v>2</v>
      </c>
      <c r="AD59" s="703">
        <v>6</v>
      </c>
      <c r="AE59" s="703">
        <v>1</v>
      </c>
      <c r="AF59" s="703">
        <v>5</v>
      </c>
      <c r="AG59" s="703">
        <v>39</v>
      </c>
      <c r="AH59" s="703">
        <v>2</v>
      </c>
      <c r="AI59" s="704">
        <v>0</v>
      </c>
      <c r="AJ59" s="703">
        <v>1</v>
      </c>
      <c r="AK59" s="703">
        <v>2</v>
      </c>
      <c r="AL59" s="703">
        <v>3</v>
      </c>
      <c r="AM59" s="703">
        <v>12</v>
      </c>
      <c r="AN59" s="705">
        <v>4</v>
      </c>
      <c r="AO59" s="705">
        <v>15</v>
      </c>
      <c r="AP59" s="704">
        <v>1</v>
      </c>
      <c r="AQ59" s="704">
        <v>0</v>
      </c>
      <c r="AR59" s="704">
        <v>1</v>
      </c>
      <c r="AS59" s="704">
        <v>12</v>
      </c>
      <c r="AT59" s="704">
        <v>3</v>
      </c>
      <c r="AU59" s="704">
        <v>6</v>
      </c>
      <c r="AV59" s="704">
        <v>3</v>
      </c>
      <c r="AW59" s="703">
        <v>36</v>
      </c>
      <c r="AX59" s="703">
        <v>12</v>
      </c>
      <c r="AY59" s="704">
        <v>0</v>
      </c>
      <c r="AZ59" s="703">
        <v>1</v>
      </c>
      <c r="BA59" s="703">
        <v>9</v>
      </c>
      <c r="BB59" s="703">
        <v>1</v>
      </c>
      <c r="BC59" s="704">
        <v>0</v>
      </c>
      <c r="BD59" s="703">
        <v>1</v>
      </c>
      <c r="BE59" s="703">
        <v>12</v>
      </c>
      <c r="BF59" s="702" t="s">
        <v>2363</v>
      </c>
    </row>
    <row r="60" spans="1:58" s="4" customFormat="1" ht="16.5" customHeight="1">
      <c r="A60" s="700" t="s">
        <v>2362</v>
      </c>
      <c r="B60" s="699">
        <v>44</v>
      </c>
      <c r="C60" s="694">
        <v>274</v>
      </c>
      <c r="D60" s="694">
        <v>6</v>
      </c>
      <c r="E60" s="694">
        <v>30</v>
      </c>
      <c r="F60" s="695">
        <v>0</v>
      </c>
      <c r="G60" s="695">
        <v>0</v>
      </c>
      <c r="H60" s="695">
        <v>0</v>
      </c>
      <c r="I60" s="695">
        <v>0</v>
      </c>
      <c r="J60" s="697">
        <v>1</v>
      </c>
      <c r="K60" s="694">
        <v>2</v>
      </c>
      <c r="L60" s="695">
        <v>0</v>
      </c>
      <c r="M60" s="695">
        <v>0</v>
      </c>
      <c r="N60" s="695">
        <v>0</v>
      </c>
      <c r="O60" s="695">
        <v>0</v>
      </c>
      <c r="P60" s="695">
        <v>0</v>
      </c>
      <c r="Q60" s="695">
        <v>1</v>
      </c>
      <c r="R60" s="695">
        <v>0</v>
      </c>
      <c r="S60" s="695">
        <v>0</v>
      </c>
      <c r="T60" s="694">
        <v>1</v>
      </c>
      <c r="U60" s="695">
        <v>1</v>
      </c>
      <c r="V60" s="699">
        <v>38</v>
      </c>
      <c r="W60" s="694">
        <v>244</v>
      </c>
      <c r="X60" s="695">
        <v>0</v>
      </c>
      <c r="Y60" s="695">
        <v>0</v>
      </c>
      <c r="Z60" s="695">
        <v>0</v>
      </c>
      <c r="AA60" s="698">
        <v>5</v>
      </c>
      <c r="AB60" s="695">
        <v>0</v>
      </c>
      <c r="AC60" s="695">
        <v>0</v>
      </c>
      <c r="AD60" s="694">
        <v>3</v>
      </c>
      <c r="AE60" s="701">
        <v>0</v>
      </c>
      <c r="AF60" s="694">
        <v>2</v>
      </c>
      <c r="AG60" s="694">
        <v>18</v>
      </c>
      <c r="AH60" s="694">
        <v>1</v>
      </c>
      <c r="AI60" s="695">
        <v>0</v>
      </c>
      <c r="AJ60" s="694">
        <v>1</v>
      </c>
      <c r="AK60" s="694">
        <v>1</v>
      </c>
      <c r="AL60" s="694">
        <v>1</v>
      </c>
      <c r="AM60" s="694">
        <v>4</v>
      </c>
      <c r="AN60" s="696">
        <v>2</v>
      </c>
      <c r="AO60" s="696">
        <v>8</v>
      </c>
      <c r="AP60" s="695">
        <v>0</v>
      </c>
      <c r="AQ60" s="695">
        <v>0</v>
      </c>
      <c r="AR60" s="695">
        <v>0</v>
      </c>
      <c r="AS60" s="695">
        <v>4</v>
      </c>
      <c r="AT60" s="695">
        <v>1</v>
      </c>
      <c r="AU60" s="695">
        <v>2</v>
      </c>
      <c r="AV60" s="695">
        <v>1</v>
      </c>
      <c r="AW60" s="694">
        <v>11</v>
      </c>
      <c r="AX60" s="694">
        <v>3</v>
      </c>
      <c r="AY60" s="695">
        <v>0</v>
      </c>
      <c r="AZ60" s="694">
        <v>1</v>
      </c>
      <c r="BA60" s="694">
        <v>4</v>
      </c>
      <c r="BB60" s="694">
        <v>1</v>
      </c>
      <c r="BC60" s="695">
        <v>0</v>
      </c>
      <c r="BD60" s="694">
        <v>1</v>
      </c>
      <c r="BE60" s="694">
        <v>1</v>
      </c>
      <c r="BF60" s="685">
        <v>1</v>
      </c>
    </row>
    <row r="61" spans="1:58" s="4" customFormat="1" ht="16.5" customHeight="1">
      <c r="A61" s="700" t="s">
        <v>2361</v>
      </c>
      <c r="B61" s="699">
        <v>29</v>
      </c>
      <c r="C61" s="694">
        <v>151</v>
      </c>
      <c r="D61" s="694">
        <v>5</v>
      </c>
      <c r="E61" s="694">
        <v>54</v>
      </c>
      <c r="F61" s="695">
        <v>0</v>
      </c>
      <c r="G61" s="695">
        <v>0</v>
      </c>
      <c r="H61" s="695">
        <v>0</v>
      </c>
      <c r="I61" s="695">
        <v>0</v>
      </c>
      <c r="J61" s="697">
        <v>2</v>
      </c>
      <c r="K61" s="694">
        <v>1</v>
      </c>
      <c r="L61" s="695">
        <v>0</v>
      </c>
      <c r="M61" s="695">
        <v>0</v>
      </c>
      <c r="N61" s="695">
        <v>0</v>
      </c>
      <c r="O61" s="695">
        <v>0</v>
      </c>
      <c r="P61" s="695">
        <v>0</v>
      </c>
      <c r="Q61" s="695">
        <v>0</v>
      </c>
      <c r="R61" s="695">
        <v>0</v>
      </c>
      <c r="S61" s="694">
        <v>1</v>
      </c>
      <c r="T61" s="695">
        <v>0</v>
      </c>
      <c r="U61" s="695">
        <v>1</v>
      </c>
      <c r="V61" s="699">
        <v>24</v>
      </c>
      <c r="W61" s="694">
        <v>97</v>
      </c>
      <c r="X61" s="695">
        <v>0</v>
      </c>
      <c r="Y61" s="695">
        <v>0</v>
      </c>
      <c r="Z61" s="695">
        <v>0</v>
      </c>
      <c r="AA61" s="698">
        <v>6</v>
      </c>
      <c r="AB61" s="698">
        <v>1</v>
      </c>
      <c r="AC61" s="697">
        <v>1</v>
      </c>
      <c r="AD61" s="701">
        <v>0</v>
      </c>
      <c r="AE61" s="694">
        <v>1</v>
      </c>
      <c r="AF61" s="694">
        <v>3</v>
      </c>
      <c r="AG61" s="694">
        <v>5</v>
      </c>
      <c r="AH61" s="694">
        <v>1</v>
      </c>
      <c r="AI61" s="695">
        <v>0</v>
      </c>
      <c r="AJ61" s="695">
        <v>0</v>
      </c>
      <c r="AK61" s="695">
        <v>1</v>
      </c>
      <c r="AL61" s="695">
        <v>0</v>
      </c>
      <c r="AM61" s="694">
        <v>1</v>
      </c>
      <c r="AN61" s="696">
        <v>1</v>
      </c>
      <c r="AO61" s="696">
        <v>1</v>
      </c>
      <c r="AP61" s="695">
        <v>0</v>
      </c>
      <c r="AQ61" s="695">
        <v>0</v>
      </c>
      <c r="AR61" s="695">
        <v>0</v>
      </c>
      <c r="AS61" s="695">
        <v>3</v>
      </c>
      <c r="AT61" s="695">
        <v>1</v>
      </c>
      <c r="AU61" s="695">
        <v>1</v>
      </c>
      <c r="AV61" s="695">
        <v>1</v>
      </c>
      <c r="AW61" s="694">
        <v>10</v>
      </c>
      <c r="AX61" s="694">
        <v>3</v>
      </c>
      <c r="AY61" s="695">
        <v>0</v>
      </c>
      <c r="AZ61" s="695">
        <v>0</v>
      </c>
      <c r="BA61" s="694">
        <v>2</v>
      </c>
      <c r="BB61" s="695">
        <v>0</v>
      </c>
      <c r="BC61" s="695">
        <v>0</v>
      </c>
      <c r="BD61" s="695">
        <v>0</v>
      </c>
      <c r="BE61" s="694">
        <v>5</v>
      </c>
      <c r="BF61" s="685">
        <v>2</v>
      </c>
    </row>
    <row r="62" spans="1:58" s="4" customFormat="1" ht="16.5" customHeight="1">
      <c r="A62" s="700" t="s">
        <v>2360</v>
      </c>
      <c r="B62" s="699">
        <v>25</v>
      </c>
      <c r="C62" s="694">
        <v>124</v>
      </c>
      <c r="D62" s="694">
        <v>1</v>
      </c>
      <c r="E62" s="694">
        <v>2</v>
      </c>
      <c r="F62" s="695">
        <v>0</v>
      </c>
      <c r="G62" s="695">
        <v>0</v>
      </c>
      <c r="H62" s="695">
        <v>0</v>
      </c>
      <c r="I62" s="695">
        <v>0</v>
      </c>
      <c r="J62" s="695">
        <v>0</v>
      </c>
      <c r="K62" s="695">
        <v>0</v>
      </c>
      <c r="L62" s="695">
        <v>0</v>
      </c>
      <c r="M62" s="695">
        <v>0</v>
      </c>
      <c r="N62" s="695">
        <v>0</v>
      </c>
      <c r="O62" s="695">
        <v>0</v>
      </c>
      <c r="P62" s="695">
        <v>0</v>
      </c>
      <c r="Q62" s="695">
        <v>0</v>
      </c>
      <c r="R62" s="695">
        <v>0</v>
      </c>
      <c r="S62" s="695">
        <v>0</v>
      </c>
      <c r="T62" s="695">
        <v>0</v>
      </c>
      <c r="U62" s="695">
        <v>1</v>
      </c>
      <c r="V62" s="699">
        <v>24</v>
      </c>
      <c r="W62" s="694">
        <v>122</v>
      </c>
      <c r="X62" s="695">
        <v>0</v>
      </c>
      <c r="Y62" s="695">
        <v>0</v>
      </c>
      <c r="Z62" s="695">
        <v>0</v>
      </c>
      <c r="AA62" s="695">
        <v>0</v>
      </c>
      <c r="AB62" s="695">
        <v>0</v>
      </c>
      <c r="AC62" s="695">
        <v>0</v>
      </c>
      <c r="AD62" s="695">
        <v>0</v>
      </c>
      <c r="AE62" s="695">
        <v>0</v>
      </c>
      <c r="AF62" s="695">
        <v>0</v>
      </c>
      <c r="AG62" s="694">
        <v>9</v>
      </c>
      <c r="AH62" s="695">
        <v>0</v>
      </c>
      <c r="AI62" s="695">
        <v>0</v>
      </c>
      <c r="AJ62" s="695">
        <v>0</v>
      </c>
      <c r="AK62" s="695">
        <v>0</v>
      </c>
      <c r="AL62" s="694">
        <v>2</v>
      </c>
      <c r="AM62" s="694">
        <v>4</v>
      </c>
      <c r="AN62" s="695">
        <v>0</v>
      </c>
      <c r="AO62" s="696">
        <v>3</v>
      </c>
      <c r="AP62" s="695">
        <v>1</v>
      </c>
      <c r="AQ62" s="695">
        <v>0</v>
      </c>
      <c r="AR62" s="695">
        <v>1</v>
      </c>
      <c r="AS62" s="695">
        <v>2</v>
      </c>
      <c r="AT62" s="695">
        <v>0</v>
      </c>
      <c r="AU62" s="695">
        <v>1</v>
      </c>
      <c r="AV62" s="695">
        <v>1</v>
      </c>
      <c r="AW62" s="694">
        <v>12</v>
      </c>
      <c r="AX62" s="694">
        <v>6</v>
      </c>
      <c r="AY62" s="695">
        <v>0</v>
      </c>
      <c r="AZ62" s="701">
        <v>0</v>
      </c>
      <c r="BA62" s="694">
        <v>2</v>
      </c>
      <c r="BB62" s="695">
        <v>0</v>
      </c>
      <c r="BC62" s="695">
        <v>0</v>
      </c>
      <c r="BD62" s="695">
        <v>0</v>
      </c>
      <c r="BE62" s="694">
        <v>4</v>
      </c>
      <c r="BF62" s="685">
        <v>3</v>
      </c>
    </row>
    <row r="63" spans="1:58" s="4" customFormat="1" ht="16.5" customHeight="1">
      <c r="A63" s="700" t="s">
        <v>2359</v>
      </c>
      <c r="B63" s="699">
        <v>19</v>
      </c>
      <c r="C63" s="694">
        <v>77</v>
      </c>
      <c r="D63" s="694">
        <v>2</v>
      </c>
      <c r="E63" s="694">
        <v>23</v>
      </c>
      <c r="F63" s="695">
        <v>0</v>
      </c>
      <c r="G63" s="695">
        <v>0</v>
      </c>
      <c r="H63" s="695">
        <v>0</v>
      </c>
      <c r="I63" s="697">
        <v>1</v>
      </c>
      <c r="J63" s="695">
        <v>0</v>
      </c>
      <c r="K63" s="694">
        <v>1</v>
      </c>
      <c r="L63" s="695">
        <v>0</v>
      </c>
      <c r="M63" s="695">
        <v>0</v>
      </c>
      <c r="N63" s="695">
        <v>0</v>
      </c>
      <c r="O63" s="695">
        <v>0</v>
      </c>
      <c r="P63" s="695">
        <v>0</v>
      </c>
      <c r="Q63" s="695">
        <v>0</v>
      </c>
      <c r="R63" s="695">
        <v>0</v>
      </c>
      <c r="S63" s="695">
        <v>0</v>
      </c>
      <c r="T63" s="695">
        <v>0</v>
      </c>
      <c r="U63" s="695">
        <v>0</v>
      </c>
      <c r="V63" s="699">
        <v>17</v>
      </c>
      <c r="W63" s="694">
        <v>54</v>
      </c>
      <c r="X63" s="695">
        <v>0</v>
      </c>
      <c r="Y63" s="695">
        <v>0</v>
      </c>
      <c r="Z63" s="695">
        <v>0</v>
      </c>
      <c r="AA63" s="698">
        <v>4</v>
      </c>
      <c r="AB63" s="695">
        <v>0</v>
      </c>
      <c r="AC63" s="697">
        <v>1</v>
      </c>
      <c r="AD63" s="694">
        <v>3</v>
      </c>
      <c r="AE63" s="695">
        <v>0</v>
      </c>
      <c r="AF63" s="695">
        <v>0</v>
      </c>
      <c r="AG63" s="694">
        <v>7</v>
      </c>
      <c r="AH63" s="695">
        <v>0</v>
      </c>
      <c r="AI63" s="695">
        <v>0</v>
      </c>
      <c r="AJ63" s="695">
        <v>0</v>
      </c>
      <c r="AK63" s="695">
        <v>0</v>
      </c>
      <c r="AL63" s="695">
        <v>0</v>
      </c>
      <c r="AM63" s="694">
        <v>3</v>
      </c>
      <c r="AN63" s="696">
        <v>1</v>
      </c>
      <c r="AO63" s="696">
        <v>3</v>
      </c>
      <c r="AP63" s="695">
        <v>0</v>
      </c>
      <c r="AQ63" s="695">
        <v>0</v>
      </c>
      <c r="AR63" s="695">
        <v>0</v>
      </c>
      <c r="AS63" s="695">
        <v>3</v>
      </c>
      <c r="AT63" s="695">
        <v>1</v>
      </c>
      <c r="AU63" s="695">
        <v>2</v>
      </c>
      <c r="AV63" s="695">
        <v>0</v>
      </c>
      <c r="AW63" s="694">
        <v>3</v>
      </c>
      <c r="AX63" s="695">
        <v>0</v>
      </c>
      <c r="AY63" s="695">
        <v>0</v>
      </c>
      <c r="AZ63" s="701">
        <v>0</v>
      </c>
      <c r="BA63" s="694">
        <v>1</v>
      </c>
      <c r="BB63" s="695">
        <v>0</v>
      </c>
      <c r="BC63" s="695">
        <v>0</v>
      </c>
      <c r="BD63" s="695">
        <v>0</v>
      </c>
      <c r="BE63" s="694">
        <v>2</v>
      </c>
      <c r="BF63" s="685">
        <v>4</v>
      </c>
    </row>
    <row r="64" spans="1:58" s="4" customFormat="1" ht="16.5" customHeight="1">
      <c r="A64" s="709" t="s">
        <v>2358</v>
      </c>
      <c r="B64" s="708">
        <v>39</v>
      </c>
      <c r="C64" s="703">
        <v>183</v>
      </c>
      <c r="D64" s="703">
        <v>9</v>
      </c>
      <c r="E64" s="703">
        <v>52</v>
      </c>
      <c r="F64" s="704">
        <v>0</v>
      </c>
      <c r="G64" s="704">
        <v>0</v>
      </c>
      <c r="H64" s="704">
        <v>0</v>
      </c>
      <c r="I64" s="704">
        <v>1</v>
      </c>
      <c r="J64" s="704">
        <v>0</v>
      </c>
      <c r="K64" s="703">
        <v>4</v>
      </c>
      <c r="L64" s="703">
        <v>1</v>
      </c>
      <c r="M64" s="704">
        <v>0</v>
      </c>
      <c r="N64" s="704">
        <v>0</v>
      </c>
      <c r="O64" s="703">
        <v>1</v>
      </c>
      <c r="P64" s="704">
        <v>0</v>
      </c>
      <c r="Q64" s="703">
        <v>1</v>
      </c>
      <c r="R64" s="704">
        <v>0</v>
      </c>
      <c r="S64" s="703">
        <v>1</v>
      </c>
      <c r="T64" s="704">
        <v>0</v>
      </c>
      <c r="U64" s="704">
        <v>0</v>
      </c>
      <c r="V64" s="708">
        <v>30</v>
      </c>
      <c r="W64" s="703">
        <v>131</v>
      </c>
      <c r="X64" s="704">
        <v>0</v>
      </c>
      <c r="Y64" s="704">
        <v>0</v>
      </c>
      <c r="Z64" s="704">
        <v>0</v>
      </c>
      <c r="AA64" s="707">
        <v>2</v>
      </c>
      <c r="AB64" s="704">
        <v>0</v>
      </c>
      <c r="AC64" s="704">
        <v>0</v>
      </c>
      <c r="AD64" s="703">
        <v>2</v>
      </c>
      <c r="AE64" s="704">
        <v>0</v>
      </c>
      <c r="AF64" s="704">
        <v>0</v>
      </c>
      <c r="AG64" s="703">
        <v>16</v>
      </c>
      <c r="AH64" s="704">
        <v>0</v>
      </c>
      <c r="AI64" s="703">
        <v>2</v>
      </c>
      <c r="AJ64" s="703">
        <v>1</v>
      </c>
      <c r="AK64" s="704">
        <v>0</v>
      </c>
      <c r="AL64" s="703">
        <v>3</v>
      </c>
      <c r="AM64" s="703">
        <v>3</v>
      </c>
      <c r="AN64" s="705">
        <v>1</v>
      </c>
      <c r="AO64" s="705">
        <v>6</v>
      </c>
      <c r="AP64" s="704">
        <v>0</v>
      </c>
      <c r="AQ64" s="704">
        <v>0</v>
      </c>
      <c r="AR64" s="704">
        <v>0</v>
      </c>
      <c r="AS64" s="704">
        <v>1</v>
      </c>
      <c r="AT64" s="704">
        <v>0</v>
      </c>
      <c r="AU64" s="704">
        <v>0</v>
      </c>
      <c r="AV64" s="704">
        <v>1</v>
      </c>
      <c r="AW64" s="703">
        <v>11</v>
      </c>
      <c r="AX64" s="703">
        <v>3</v>
      </c>
      <c r="AY64" s="704">
        <v>0</v>
      </c>
      <c r="AZ64" s="703">
        <v>1</v>
      </c>
      <c r="BA64" s="704">
        <v>0</v>
      </c>
      <c r="BB64" s="704">
        <v>0</v>
      </c>
      <c r="BC64" s="704">
        <v>0</v>
      </c>
      <c r="BD64" s="703">
        <v>1</v>
      </c>
      <c r="BE64" s="703">
        <v>6</v>
      </c>
      <c r="BF64" s="702" t="s">
        <v>2357</v>
      </c>
    </row>
    <row r="65" spans="1:58" s="4" customFormat="1" ht="16.5" customHeight="1">
      <c r="A65" s="700" t="s">
        <v>2356</v>
      </c>
      <c r="B65" s="699">
        <v>19</v>
      </c>
      <c r="C65" s="694">
        <v>67</v>
      </c>
      <c r="D65" s="694">
        <v>1</v>
      </c>
      <c r="E65" s="694">
        <v>2</v>
      </c>
      <c r="F65" s="695">
        <v>0</v>
      </c>
      <c r="G65" s="695">
        <v>0</v>
      </c>
      <c r="H65" s="695">
        <v>0</v>
      </c>
      <c r="I65" s="695">
        <v>0</v>
      </c>
      <c r="J65" s="695">
        <v>0</v>
      </c>
      <c r="K65" s="694">
        <v>1</v>
      </c>
      <c r="L65" s="695">
        <v>0</v>
      </c>
      <c r="M65" s="695">
        <v>0</v>
      </c>
      <c r="N65" s="695">
        <v>0</v>
      </c>
      <c r="O65" s="695">
        <v>0</v>
      </c>
      <c r="P65" s="695">
        <v>0</v>
      </c>
      <c r="Q65" s="695">
        <v>0</v>
      </c>
      <c r="R65" s="695">
        <v>0</v>
      </c>
      <c r="S65" s="695">
        <v>0</v>
      </c>
      <c r="T65" s="695">
        <v>0</v>
      </c>
      <c r="U65" s="695">
        <v>0</v>
      </c>
      <c r="V65" s="699">
        <v>18</v>
      </c>
      <c r="W65" s="694">
        <v>65</v>
      </c>
      <c r="X65" s="695">
        <v>0</v>
      </c>
      <c r="Y65" s="695">
        <v>0</v>
      </c>
      <c r="Z65" s="695">
        <v>0</v>
      </c>
      <c r="AA65" s="698">
        <v>1</v>
      </c>
      <c r="AB65" s="695">
        <v>0</v>
      </c>
      <c r="AC65" s="695">
        <v>0</v>
      </c>
      <c r="AD65" s="694">
        <v>1</v>
      </c>
      <c r="AE65" s="695">
        <v>0</v>
      </c>
      <c r="AF65" s="695">
        <v>0</v>
      </c>
      <c r="AG65" s="694">
        <v>11</v>
      </c>
      <c r="AH65" s="695">
        <v>0</v>
      </c>
      <c r="AI65" s="694">
        <v>1</v>
      </c>
      <c r="AJ65" s="694">
        <v>1</v>
      </c>
      <c r="AK65" s="695">
        <v>0</v>
      </c>
      <c r="AL65" s="694">
        <v>3</v>
      </c>
      <c r="AM65" s="694">
        <v>2</v>
      </c>
      <c r="AN65" s="695">
        <v>0</v>
      </c>
      <c r="AO65" s="696">
        <v>4</v>
      </c>
      <c r="AP65" s="695">
        <v>0</v>
      </c>
      <c r="AQ65" s="695">
        <v>0</v>
      </c>
      <c r="AR65" s="695">
        <v>0</v>
      </c>
      <c r="AS65" s="695">
        <v>0</v>
      </c>
      <c r="AT65" s="695">
        <v>0</v>
      </c>
      <c r="AU65" s="695">
        <v>0</v>
      </c>
      <c r="AV65" s="695">
        <v>0</v>
      </c>
      <c r="AW65" s="694">
        <v>6</v>
      </c>
      <c r="AX65" s="694">
        <v>1</v>
      </c>
      <c r="AY65" s="695">
        <v>0</v>
      </c>
      <c r="AZ65" s="695">
        <v>0</v>
      </c>
      <c r="BA65" s="695">
        <v>0</v>
      </c>
      <c r="BB65" s="695">
        <v>0</v>
      </c>
      <c r="BC65" s="695">
        <v>0</v>
      </c>
      <c r="BD65" s="694">
        <v>1</v>
      </c>
      <c r="BE65" s="694">
        <v>4</v>
      </c>
      <c r="BF65" s="685">
        <v>1</v>
      </c>
    </row>
    <row r="66" spans="1:58" s="4" customFormat="1" ht="16.5" customHeight="1">
      <c r="A66" s="700" t="s">
        <v>2355</v>
      </c>
      <c r="B66" s="699">
        <v>20</v>
      </c>
      <c r="C66" s="694">
        <v>116</v>
      </c>
      <c r="D66" s="694">
        <v>8</v>
      </c>
      <c r="E66" s="694">
        <v>50</v>
      </c>
      <c r="F66" s="695">
        <v>0</v>
      </c>
      <c r="G66" s="695">
        <v>0</v>
      </c>
      <c r="H66" s="695">
        <v>0</v>
      </c>
      <c r="I66" s="695">
        <v>1</v>
      </c>
      <c r="J66" s="695">
        <v>0</v>
      </c>
      <c r="K66" s="694">
        <v>3</v>
      </c>
      <c r="L66" s="694">
        <v>1</v>
      </c>
      <c r="M66" s="695">
        <v>0</v>
      </c>
      <c r="N66" s="695">
        <v>0</v>
      </c>
      <c r="O66" s="694">
        <v>1</v>
      </c>
      <c r="P66" s="695">
        <v>0</v>
      </c>
      <c r="Q66" s="694">
        <v>1</v>
      </c>
      <c r="R66" s="701">
        <v>0</v>
      </c>
      <c r="S66" s="695">
        <v>1</v>
      </c>
      <c r="T66" s="695">
        <v>0</v>
      </c>
      <c r="U66" s="695">
        <v>0</v>
      </c>
      <c r="V66" s="699">
        <v>12</v>
      </c>
      <c r="W66" s="694">
        <v>66</v>
      </c>
      <c r="X66" s="695">
        <v>0</v>
      </c>
      <c r="Y66" s="695">
        <v>0</v>
      </c>
      <c r="Z66" s="695">
        <v>0</v>
      </c>
      <c r="AA66" s="698">
        <v>1</v>
      </c>
      <c r="AB66" s="695">
        <v>0</v>
      </c>
      <c r="AC66" s="695">
        <v>0</v>
      </c>
      <c r="AD66" s="694">
        <v>1</v>
      </c>
      <c r="AE66" s="695">
        <v>0</v>
      </c>
      <c r="AF66" s="695">
        <v>0</v>
      </c>
      <c r="AG66" s="694">
        <v>5</v>
      </c>
      <c r="AH66" s="695">
        <v>0</v>
      </c>
      <c r="AI66" s="694">
        <v>1</v>
      </c>
      <c r="AJ66" s="695">
        <v>0</v>
      </c>
      <c r="AK66" s="695">
        <v>0</v>
      </c>
      <c r="AL66" s="696">
        <v>0</v>
      </c>
      <c r="AM66" s="694">
        <v>1</v>
      </c>
      <c r="AN66" s="696">
        <v>1</v>
      </c>
      <c r="AO66" s="696">
        <v>2</v>
      </c>
      <c r="AP66" s="695">
        <v>0</v>
      </c>
      <c r="AQ66" s="695">
        <v>0</v>
      </c>
      <c r="AR66" s="695">
        <v>0</v>
      </c>
      <c r="AS66" s="695">
        <v>1</v>
      </c>
      <c r="AT66" s="695">
        <v>0</v>
      </c>
      <c r="AU66" s="695">
        <v>0</v>
      </c>
      <c r="AV66" s="695">
        <v>1</v>
      </c>
      <c r="AW66" s="694">
        <v>5</v>
      </c>
      <c r="AX66" s="694">
        <v>2</v>
      </c>
      <c r="AY66" s="695">
        <v>0</v>
      </c>
      <c r="AZ66" s="694">
        <v>1</v>
      </c>
      <c r="BA66" s="695">
        <v>0</v>
      </c>
      <c r="BB66" s="695">
        <v>0</v>
      </c>
      <c r="BC66" s="695">
        <v>0</v>
      </c>
      <c r="BD66" s="695">
        <v>0</v>
      </c>
      <c r="BE66" s="694">
        <v>2</v>
      </c>
      <c r="BF66" s="685">
        <v>2</v>
      </c>
    </row>
    <row r="67" spans="1:58" s="4" customFormat="1" ht="16.5" customHeight="1">
      <c r="A67" s="709" t="s">
        <v>2354</v>
      </c>
      <c r="B67" s="708">
        <v>67</v>
      </c>
      <c r="C67" s="703">
        <v>410</v>
      </c>
      <c r="D67" s="703">
        <v>17</v>
      </c>
      <c r="E67" s="703">
        <v>130</v>
      </c>
      <c r="F67" s="704">
        <v>0</v>
      </c>
      <c r="G67" s="704">
        <v>0</v>
      </c>
      <c r="H67" s="707">
        <v>1</v>
      </c>
      <c r="I67" s="706">
        <v>1</v>
      </c>
      <c r="J67" s="706">
        <v>1</v>
      </c>
      <c r="K67" s="703">
        <v>2</v>
      </c>
      <c r="L67" s="703">
        <v>1</v>
      </c>
      <c r="M67" s="703">
        <v>1</v>
      </c>
      <c r="N67" s="704">
        <v>1</v>
      </c>
      <c r="O67" s="704">
        <v>0</v>
      </c>
      <c r="P67" s="703">
        <v>2</v>
      </c>
      <c r="Q67" s="703">
        <v>2</v>
      </c>
      <c r="R67" s="704">
        <v>0</v>
      </c>
      <c r="S67" s="704">
        <v>0</v>
      </c>
      <c r="T67" s="704">
        <v>0</v>
      </c>
      <c r="U67" s="708">
        <v>5</v>
      </c>
      <c r="V67" s="708">
        <v>50</v>
      </c>
      <c r="W67" s="703">
        <v>280</v>
      </c>
      <c r="X67" s="704">
        <v>0</v>
      </c>
      <c r="Y67" s="704">
        <v>0</v>
      </c>
      <c r="Z67" s="704">
        <v>0</v>
      </c>
      <c r="AA67" s="707">
        <v>5</v>
      </c>
      <c r="AB67" s="707">
        <v>1</v>
      </c>
      <c r="AC67" s="704">
        <v>1</v>
      </c>
      <c r="AD67" s="703">
        <v>3</v>
      </c>
      <c r="AE67" s="704">
        <v>0</v>
      </c>
      <c r="AF67" s="704">
        <v>0</v>
      </c>
      <c r="AG67" s="703">
        <v>16</v>
      </c>
      <c r="AH67" s="704">
        <v>0</v>
      </c>
      <c r="AI67" s="703">
        <v>3</v>
      </c>
      <c r="AJ67" s="704">
        <v>1</v>
      </c>
      <c r="AK67" s="704">
        <v>1</v>
      </c>
      <c r="AL67" s="703">
        <v>1</v>
      </c>
      <c r="AM67" s="703">
        <v>1</v>
      </c>
      <c r="AN67" s="705">
        <v>0</v>
      </c>
      <c r="AO67" s="705">
        <v>9</v>
      </c>
      <c r="AP67" s="704">
        <v>9</v>
      </c>
      <c r="AQ67" s="704">
        <v>7</v>
      </c>
      <c r="AR67" s="704">
        <v>2</v>
      </c>
      <c r="AS67" s="704">
        <v>5</v>
      </c>
      <c r="AT67" s="704">
        <v>1</v>
      </c>
      <c r="AU67" s="704">
        <v>4</v>
      </c>
      <c r="AV67" s="704">
        <v>0</v>
      </c>
      <c r="AW67" s="703">
        <v>15</v>
      </c>
      <c r="AX67" s="703">
        <v>4</v>
      </c>
      <c r="AY67" s="704">
        <v>0</v>
      </c>
      <c r="AZ67" s="704">
        <v>1</v>
      </c>
      <c r="BA67" s="703">
        <v>3</v>
      </c>
      <c r="BB67" s="704">
        <v>0</v>
      </c>
      <c r="BC67" s="704">
        <v>0</v>
      </c>
      <c r="BD67" s="704">
        <v>0</v>
      </c>
      <c r="BE67" s="703">
        <v>7</v>
      </c>
      <c r="BF67" s="702" t="s">
        <v>2353</v>
      </c>
    </row>
    <row r="68" spans="1:58" s="4" customFormat="1" ht="16.5" customHeight="1">
      <c r="A68" s="700" t="s">
        <v>2352</v>
      </c>
      <c r="B68" s="699">
        <v>18</v>
      </c>
      <c r="C68" s="694">
        <v>83</v>
      </c>
      <c r="D68" s="694">
        <v>7</v>
      </c>
      <c r="E68" s="694">
        <v>19</v>
      </c>
      <c r="F68" s="695">
        <v>0</v>
      </c>
      <c r="G68" s="695">
        <v>0</v>
      </c>
      <c r="H68" s="698">
        <v>1</v>
      </c>
      <c r="I68" s="695">
        <v>0</v>
      </c>
      <c r="J68" s="695">
        <v>0</v>
      </c>
      <c r="K68" s="694">
        <v>1</v>
      </c>
      <c r="L68" s="694">
        <v>1</v>
      </c>
      <c r="M68" s="695">
        <v>0</v>
      </c>
      <c r="N68" s="695">
        <v>0</v>
      </c>
      <c r="O68" s="695">
        <v>0</v>
      </c>
      <c r="P68" s="694">
        <v>1</v>
      </c>
      <c r="Q68" s="694">
        <v>1</v>
      </c>
      <c r="R68" s="695">
        <v>0</v>
      </c>
      <c r="S68" s="701">
        <v>0</v>
      </c>
      <c r="T68" s="695">
        <v>0</v>
      </c>
      <c r="U68" s="701">
        <v>2</v>
      </c>
      <c r="V68" s="699">
        <v>11</v>
      </c>
      <c r="W68" s="694">
        <v>64</v>
      </c>
      <c r="X68" s="695">
        <v>0</v>
      </c>
      <c r="Y68" s="695">
        <v>0</v>
      </c>
      <c r="Z68" s="695">
        <v>0</v>
      </c>
      <c r="AA68" s="695">
        <v>0</v>
      </c>
      <c r="AB68" s="695">
        <v>0</v>
      </c>
      <c r="AC68" s="695">
        <v>0</v>
      </c>
      <c r="AD68" s="695">
        <v>0</v>
      </c>
      <c r="AE68" s="695">
        <v>0</v>
      </c>
      <c r="AF68" s="695">
        <v>0</v>
      </c>
      <c r="AG68" s="694">
        <v>6</v>
      </c>
      <c r="AH68" s="695">
        <v>0</v>
      </c>
      <c r="AI68" s="694">
        <v>3</v>
      </c>
      <c r="AJ68" s="695">
        <v>0</v>
      </c>
      <c r="AK68" s="695">
        <v>0</v>
      </c>
      <c r="AL68" s="695">
        <v>0</v>
      </c>
      <c r="AM68" s="695">
        <v>0</v>
      </c>
      <c r="AN68" s="695">
        <v>0</v>
      </c>
      <c r="AO68" s="696">
        <v>3</v>
      </c>
      <c r="AP68" s="695">
        <v>1</v>
      </c>
      <c r="AQ68" s="695">
        <v>1</v>
      </c>
      <c r="AR68" s="701">
        <v>0</v>
      </c>
      <c r="AS68" s="701">
        <v>1</v>
      </c>
      <c r="AT68" s="695">
        <v>0</v>
      </c>
      <c r="AU68" s="701">
        <v>1</v>
      </c>
      <c r="AV68" s="695">
        <v>0</v>
      </c>
      <c r="AW68" s="694">
        <v>3</v>
      </c>
      <c r="AX68" s="694">
        <v>1</v>
      </c>
      <c r="AY68" s="695">
        <v>0</v>
      </c>
      <c r="AZ68" s="695">
        <v>0</v>
      </c>
      <c r="BA68" s="694">
        <v>1</v>
      </c>
      <c r="BB68" s="695">
        <v>0</v>
      </c>
      <c r="BC68" s="695">
        <v>0</v>
      </c>
      <c r="BD68" s="695">
        <v>0</v>
      </c>
      <c r="BE68" s="694">
        <v>1</v>
      </c>
      <c r="BF68" s="685">
        <v>1</v>
      </c>
    </row>
    <row r="69" spans="1:58" s="4" customFormat="1" ht="16.5" customHeight="1">
      <c r="A69" s="700" t="s">
        <v>2351</v>
      </c>
      <c r="B69" s="699">
        <v>30</v>
      </c>
      <c r="C69" s="694">
        <v>217</v>
      </c>
      <c r="D69" s="694">
        <v>7</v>
      </c>
      <c r="E69" s="694">
        <v>97</v>
      </c>
      <c r="F69" s="695">
        <v>0</v>
      </c>
      <c r="G69" s="695">
        <v>0</v>
      </c>
      <c r="H69" s="695">
        <v>0</v>
      </c>
      <c r="I69" s="697">
        <v>1</v>
      </c>
      <c r="J69" s="697">
        <v>1</v>
      </c>
      <c r="K69" s="695">
        <v>0</v>
      </c>
      <c r="L69" s="695">
        <v>0</v>
      </c>
      <c r="M69" s="695">
        <v>0</v>
      </c>
      <c r="N69" s="695">
        <v>0</v>
      </c>
      <c r="O69" s="695">
        <v>0</v>
      </c>
      <c r="P69" s="701">
        <v>1</v>
      </c>
      <c r="Q69" s="694">
        <v>1</v>
      </c>
      <c r="R69" s="695">
        <v>0</v>
      </c>
      <c r="S69" s="695">
        <v>0</v>
      </c>
      <c r="T69" s="695">
        <v>0</v>
      </c>
      <c r="U69" s="699">
        <v>3</v>
      </c>
      <c r="V69" s="699">
        <v>23</v>
      </c>
      <c r="W69" s="694">
        <v>120</v>
      </c>
      <c r="X69" s="695">
        <v>0</v>
      </c>
      <c r="Y69" s="695">
        <v>0</v>
      </c>
      <c r="Z69" s="695">
        <v>0</v>
      </c>
      <c r="AA69" s="698">
        <v>3</v>
      </c>
      <c r="AB69" s="698">
        <v>1</v>
      </c>
      <c r="AC69" s="695">
        <v>0</v>
      </c>
      <c r="AD69" s="694">
        <v>2</v>
      </c>
      <c r="AE69" s="695">
        <v>0</v>
      </c>
      <c r="AF69" s="695">
        <v>0</v>
      </c>
      <c r="AG69" s="694">
        <v>8</v>
      </c>
      <c r="AH69" s="695">
        <v>0</v>
      </c>
      <c r="AI69" s="695">
        <v>0</v>
      </c>
      <c r="AJ69" s="695">
        <v>1</v>
      </c>
      <c r="AK69" s="695">
        <v>1</v>
      </c>
      <c r="AL69" s="694">
        <v>1</v>
      </c>
      <c r="AM69" s="695">
        <v>0</v>
      </c>
      <c r="AN69" s="695">
        <v>0</v>
      </c>
      <c r="AO69" s="696">
        <v>5</v>
      </c>
      <c r="AP69" s="695">
        <v>3</v>
      </c>
      <c r="AQ69" s="695">
        <v>2</v>
      </c>
      <c r="AR69" s="695">
        <v>1</v>
      </c>
      <c r="AS69" s="695">
        <v>2</v>
      </c>
      <c r="AT69" s="695">
        <v>1</v>
      </c>
      <c r="AU69" s="695">
        <v>1</v>
      </c>
      <c r="AV69" s="695">
        <v>0</v>
      </c>
      <c r="AW69" s="694">
        <v>7</v>
      </c>
      <c r="AX69" s="694">
        <v>2</v>
      </c>
      <c r="AY69" s="695">
        <v>0</v>
      </c>
      <c r="AZ69" s="695">
        <v>1</v>
      </c>
      <c r="BA69" s="694">
        <v>1</v>
      </c>
      <c r="BB69" s="695">
        <v>0</v>
      </c>
      <c r="BC69" s="695">
        <v>0</v>
      </c>
      <c r="BD69" s="695">
        <v>0</v>
      </c>
      <c r="BE69" s="694">
        <v>3</v>
      </c>
      <c r="BF69" s="685">
        <v>2</v>
      </c>
    </row>
    <row r="70" spans="1:58" s="4" customFormat="1" ht="16.5" customHeight="1">
      <c r="A70" s="700" t="s">
        <v>2350</v>
      </c>
      <c r="B70" s="699">
        <v>19</v>
      </c>
      <c r="C70" s="694">
        <v>110</v>
      </c>
      <c r="D70" s="694">
        <v>3</v>
      </c>
      <c r="E70" s="694">
        <v>14</v>
      </c>
      <c r="F70" s="695">
        <v>0</v>
      </c>
      <c r="G70" s="695">
        <v>0</v>
      </c>
      <c r="H70" s="695">
        <v>0</v>
      </c>
      <c r="I70" s="695">
        <v>0</v>
      </c>
      <c r="J70" s="695">
        <v>0</v>
      </c>
      <c r="K70" s="695">
        <v>1</v>
      </c>
      <c r="L70" s="695">
        <v>0</v>
      </c>
      <c r="M70" s="694">
        <v>1</v>
      </c>
      <c r="N70" s="701">
        <v>1</v>
      </c>
      <c r="O70" s="695">
        <v>0</v>
      </c>
      <c r="P70" s="695">
        <v>0</v>
      </c>
      <c r="Q70" s="704">
        <v>0</v>
      </c>
      <c r="R70" s="695">
        <v>0</v>
      </c>
      <c r="S70" s="695">
        <v>0</v>
      </c>
      <c r="T70" s="695">
        <v>0</v>
      </c>
      <c r="U70" s="701">
        <v>0</v>
      </c>
      <c r="V70" s="699">
        <v>16</v>
      </c>
      <c r="W70" s="694">
        <v>96</v>
      </c>
      <c r="X70" s="695">
        <v>0</v>
      </c>
      <c r="Y70" s="695">
        <v>0</v>
      </c>
      <c r="Z70" s="695">
        <v>0</v>
      </c>
      <c r="AA70" s="698">
        <v>2</v>
      </c>
      <c r="AB70" s="695">
        <v>0</v>
      </c>
      <c r="AC70" s="695">
        <v>1</v>
      </c>
      <c r="AD70" s="694">
        <v>1</v>
      </c>
      <c r="AE70" s="695">
        <v>0</v>
      </c>
      <c r="AF70" s="695">
        <v>0</v>
      </c>
      <c r="AG70" s="694">
        <v>2</v>
      </c>
      <c r="AH70" s="695">
        <v>0</v>
      </c>
      <c r="AI70" s="695">
        <v>0</v>
      </c>
      <c r="AJ70" s="695">
        <v>0</v>
      </c>
      <c r="AK70" s="695">
        <v>0</v>
      </c>
      <c r="AL70" s="695">
        <v>0</v>
      </c>
      <c r="AM70" s="694">
        <v>1</v>
      </c>
      <c r="AN70" s="695">
        <v>0</v>
      </c>
      <c r="AO70" s="696">
        <v>1</v>
      </c>
      <c r="AP70" s="695">
        <v>5</v>
      </c>
      <c r="AQ70" s="695">
        <v>4</v>
      </c>
      <c r="AR70" s="695">
        <v>1</v>
      </c>
      <c r="AS70" s="695">
        <v>2</v>
      </c>
      <c r="AT70" s="695">
        <v>0</v>
      </c>
      <c r="AU70" s="695">
        <v>2</v>
      </c>
      <c r="AV70" s="695">
        <v>0</v>
      </c>
      <c r="AW70" s="694">
        <v>5</v>
      </c>
      <c r="AX70" s="694">
        <v>1</v>
      </c>
      <c r="AY70" s="695">
        <v>0</v>
      </c>
      <c r="AZ70" s="695">
        <v>0</v>
      </c>
      <c r="BA70" s="694">
        <v>1</v>
      </c>
      <c r="BB70" s="695">
        <v>0</v>
      </c>
      <c r="BC70" s="695">
        <v>0</v>
      </c>
      <c r="BD70" s="695">
        <v>0</v>
      </c>
      <c r="BE70" s="694">
        <v>3</v>
      </c>
      <c r="BF70" s="685">
        <v>3</v>
      </c>
    </row>
    <row r="71" spans="1:58" s="4" customFormat="1" ht="16.5" customHeight="1">
      <c r="A71" s="709" t="s">
        <v>2349</v>
      </c>
      <c r="B71" s="708">
        <v>85</v>
      </c>
      <c r="C71" s="703">
        <v>506</v>
      </c>
      <c r="D71" s="703">
        <v>21</v>
      </c>
      <c r="E71" s="703">
        <v>150</v>
      </c>
      <c r="F71" s="704">
        <v>0</v>
      </c>
      <c r="G71" s="704">
        <v>0</v>
      </c>
      <c r="H71" s="704">
        <v>2</v>
      </c>
      <c r="I71" s="706">
        <v>0</v>
      </c>
      <c r="J71" s="706">
        <v>5</v>
      </c>
      <c r="K71" s="703">
        <v>4</v>
      </c>
      <c r="L71" s="704">
        <v>0</v>
      </c>
      <c r="M71" s="704">
        <v>0</v>
      </c>
      <c r="N71" s="703">
        <v>2</v>
      </c>
      <c r="O71" s="704">
        <v>0</v>
      </c>
      <c r="P71" s="703">
        <v>1</v>
      </c>
      <c r="Q71" s="703">
        <v>3</v>
      </c>
      <c r="R71" s="703">
        <v>1</v>
      </c>
      <c r="S71" s="704">
        <v>0</v>
      </c>
      <c r="T71" s="704">
        <v>0</v>
      </c>
      <c r="U71" s="708">
        <v>3</v>
      </c>
      <c r="V71" s="708">
        <v>64</v>
      </c>
      <c r="W71" s="703">
        <v>356</v>
      </c>
      <c r="X71" s="704">
        <v>0</v>
      </c>
      <c r="Y71" s="704">
        <v>0</v>
      </c>
      <c r="Z71" s="704">
        <v>0</v>
      </c>
      <c r="AA71" s="707">
        <v>9</v>
      </c>
      <c r="AB71" s="707">
        <v>1</v>
      </c>
      <c r="AC71" s="704">
        <v>0</v>
      </c>
      <c r="AD71" s="703">
        <v>6</v>
      </c>
      <c r="AE71" s="703">
        <v>2</v>
      </c>
      <c r="AF71" s="704">
        <v>0</v>
      </c>
      <c r="AG71" s="703">
        <v>23</v>
      </c>
      <c r="AH71" s="703">
        <v>1</v>
      </c>
      <c r="AI71" s="703">
        <v>4</v>
      </c>
      <c r="AJ71" s="703">
        <v>2</v>
      </c>
      <c r="AK71" s="703">
        <v>1</v>
      </c>
      <c r="AL71" s="703">
        <v>2</v>
      </c>
      <c r="AM71" s="703">
        <v>6</v>
      </c>
      <c r="AN71" s="705">
        <v>2</v>
      </c>
      <c r="AO71" s="705">
        <v>5</v>
      </c>
      <c r="AP71" s="704">
        <v>1</v>
      </c>
      <c r="AQ71" s="704">
        <v>0</v>
      </c>
      <c r="AR71" s="704">
        <v>1</v>
      </c>
      <c r="AS71" s="704">
        <v>6</v>
      </c>
      <c r="AT71" s="704">
        <v>0</v>
      </c>
      <c r="AU71" s="704">
        <v>2</v>
      </c>
      <c r="AV71" s="704">
        <v>4</v>
      </c>
      <c r="AW71" s="703">
        <v>25</v>
      </c>
      <c r="AX71" s="703">
        <v>7</v>
      </c>
      <c r="AY71" s="704">
        <v>0</v>
      </c>
      <c r="AZ71" s="703">
        <v>2</v>
      </c>
      <c r="BA71" s="703">
        <v>2</v>
      </c>
      <c r="BB71" s="704">
        <v>0</v>
      </c>
      <c r="BC71" s="704">
        <v>1</v>
      </c>
      <c r="BD71" s="703">
        <v>1</v>
      </c>
      <c r="BE71" s="703">
        <v>12</v>
      </c>
      <c r="BF71" s="702" t="s">
        <v>2348</v>
      </c>
    </row>
    <row r="72" spans="1:58" s="4" customFormat="1" ht="16.5" customHeight="1">
      <c r="A72" s="700" t="s">
        <v>2347</v>
      </c>
      <c r="B72" s="699">
        <v>18</v>
      </c>
      <c r="C72" s="694">
        <v>92</v>
      </c>
      <c r="D72" s="694">
        <v>8</v>
      </c>
      <c r="E72" s="694">
        <v>43</v>
      </c>
      <c r="F72" s="695">
        <v>0</v>
      </c>
      <c r="G72" s="695">
        <v>0</v>
      </c>
      <c r="H72" s="695">
        <v>0</v>
      </c>
      <c r="I72" s="695">
        <v>0</v>
      </c>
      <c r="J72" s="697">
        <v>1</v>
      </c>
      <c r="K72" s="694">
        <v>1</v>
      </c>
      <c r="L72" s="695">
        <v>0</v>
      </c>
      <c r="M72" s="695">
        <v>0</v>
      </c>
      <c r="N72" s="701">
        <v>0</v>
      </c>
      <c r="O72" s="695">
        <v>0</v>
      </c>
      <c r="P72" s="694">
        <v>1</v>
      </c>
      <c r="Q72" s="694">
        <v>3</v>
      </c>
      <c r="R72" s="695">
        <v>0</v>
      </c>
      <c r="S72" s="695">
        <v>0</v>
      </c>
      <c r="T72" s="695">
        <v>0</v>
      </c>
      <c r="U72" s="699">
        <v>2</v>
      </c>
      <c r="V72" s="699">
        <v>10</v>
      </c>
      <c r="W72" s="694">
        <v>49</v>
      </c>
      <c r="X72" s="695">
        <v>0</v>
      </c>
      <c r="Y72" s="695">
        <v>0</v>
      </c>
      <c r="Z72" s="695">
        <v>0</v>
      </c>
      <c r="AA72" s="695">
        <v>0</v>
      </c>
      <c r="AB72" s="695">
        <v>0</v>
      </c>
      <c r="AC72" s="695">
        <v>0</v>
      </c>
      <c r="AD72" s="695">
        <v>0</v>
      </c>
      <c r="AE72" s="695">
        <v>0</v>
      </c>
      <c r="AF72" s="695">
        <v>0</v>
      </c>
      <c r="AG72" s="694">
        <v>4</v>
      </c>
      <c r="AH72" s="695">
        <v>0</v>
      </c>
      <c r="AI72" s="695">
        <v>0</v>
      </c>
      <c r="AJ72" s="695">
        <v>0</v>
      </c>
      <c r="AK72" s="695">
        <v>0</v>
      </c>
      <c r="AL72" s="695">
        <v>0</v>
      </c>
      <c r="AM72" s="694">
        <v>1</v>
      </c>
      <c r="AN72" s="696">
        <v>1</v>
      </c>
      <c r="AO72" s="696">
        <v>2</v>
      </c>
      <c r="AP72" s="695">
        <v>0</v>
      </c>
      <c r="AQ72" s="695">
        <v>0</v>
      </c>
      <c r="AR72" s="695">
        <v>0</v>
      </c>
      <c r="AS72" s="695">
        <v>2</v>
      </c>
      <c r="AT72" s="695">
        <v>0</v>
      </c>
      <c r="AU72" s="695">
        <v>0</v>
      </c>
      <c r="AV72" s="695">
        <v>2</v>
      </c>
      <c r="AW72" s="694">
        <v>4</v>
      </c>
      <c r="AX72" s="695">
        <v>0</v>
      </c>
      <c r="AY72" s="695">
        <v>0</v>
      </c>
      <c r="AZ72" s="694">
        <v>2</v>
      </c>
      <c r="BA72" s="701">
        <v>0</v>
      </c>
      <c r="BB72" s="695">
        <v>0</v>
      </c>
      <c r="BC72" s="695">
        <v>0</v>
      </c>
      <c r="BD72" s="695">
        <v>0</v>
      </c>
      <c r="BE72" s="694">
        <v>2</v>
      </c>
      <c r="BF72" s="685">
        <v>1</v>
      </c>
    </row>
    <row r="73" spans="1:58" s="4" customFormat="1" ht="16.5" customHeight="1">
      <c r="A73" s="700" t="s">
        <v>2346</v>
      </c>
      <c r="B73" s="699">
        <v>24</v>
      </c>
      <c r="C73" s="694">
        <v>84</v>
      </c>
      <c r="D73" s="694">
        <v>3</v>
      </c>
      <c r="E73" s="694">
        <v>8</v>
      </c>
      <c r="F73" s="695">
        <v>0</v>
      </c>
      <c r="G73" s="695">
        <v>0</v>
      </c>
      <c r="H73" s="695">
        <v>0</v>
      </c>
      <c r="I73" s="695">
        <v>0</v>
      </c>
      <c r="J73" s="697">
        <v>2</v>
      </c>
      <c r="K73" s="695">
        <v>0</v>
      </c>
      <c r="L73" s="695">
        <v>0</v>
      </c>
      <c r="M73" s="695">
        <v>0</v>
      </c>
      <c r="N73" s="694">
        <v>1</v>
      </c>
      <c r="O73" s="695">
        <v>0</v>
      </c>
      <c r="P73" s="695">
        <v>0</v>
      </c>
      <c r="Q73" s="695">
        <v>0</v>
      </c>
      <c r="R73" s="695">
        <v>0</v>
      </c>
      <c r="S73" s="695">
        <v>0</v>
      </c>
      <c r="T73" s="695">
        <v>0</v>
      </c>
      <c r="U73" s="695">
        <v>0</v>
      </c>
      <c r="V73" s="699">
        <v>21</v>
      </c>
      <c r="W73" s="694">
        <v>76</v>
      </c>
      <c r="X73" s="695">
        <v>0</v>
      </c>
      <c r="Y73" s="695">
        <v>0</v>
      </c>
      <c r="Z73" s="695">
        <v>0</v>
      </c>
      <c r="AA73" s="698">
        <v>3</v>
      </c>
      <c r="AB73" s="695">
        <v>0</v>
      </c>
      <c r="AC73" s="695">
        <v>0</v>
      </c>
      <c r="AD73" s="694">
        <v>1</v>
      </c>
      <c r="AE73" s="694">
        <v>2</v>
      </c>
      <c r="AF73" s="695">
        <v>0</v>
      </c>
      <c r="AG73" s="694">
        <v>8</v>
      </c>
      <c r="AH73" s="695">
        <v>0</v>
      </c>
      <c r="AI73" s="694">
        <v>2</v>
      </c>
      <c r="AJ73" s="694">
        <v>1</v>
      </c>
      <c r="AK73" s="701">
        <v>0</v>
      </c>
      <c r="AL73" s="694">
        <v>2</v>
      </c>
      <c r="AM73" s="694">
        <v>3</v>
      </c>
      <c r="AN73" s="695">
        <v>0</v>
      </c>
      <c r="AO73" s="695">
        <v>0</v>
      </c>
      <c r="AP73" s="695">
        <v>1</v>
      </c>
      <c r="AQ73" s="701">
        <v>0</v>
      </c>
      <c r="AR73" s="695">
        <v>1</v>
      </c>
      <c r="AS73" s="695">
        <v>1</v>
      </c>
      <c r="AT73" s="695">
        <v>0</v>
      </c>
      <c r="AU73" s="695">
        <v>1</v>
      </c>
      <c r="AV73" s="695">
        <v>0</v>
      </c>
      <c r="AW73" s="694">
        <v>8</v>
      </c>
      <c r="AX73" s="694">
        <v>2</v>
      </c>
      <c r="AY73" s="695">
        <v>0</v>
      </c>
      <c r="AZ73" s="695">
        <v>0</v>
      </c>
      <c r="BA73" s="694">
        <v>1</v>
      </c>
      <c r="BB73" s="695">
        <v>0</v>
      </c>
      <c r="BC73" s="695">
        <v>1</v>
      </c>
      <c r="BD73" s="695">
        <v>0</v>
      </c>
      <c r="BE73" s="694">
        <v>4</v>
      </c>
      <c r="BF73" s="685">
        <v>2</v>
      </c>
    </row>
    <row r="74" spans="1:58" s="4" customFormat="1" ht="16.5" customHeight="1">
      <c r="A74" s="700" t="s">
        <v>2345</v>
      </c>
      <c r="B74" s="699">
        <v>21</v>
      </c>
      <c r="C74" s="694">
        <v>138</v>
      </c>
      <c r="D74" s="694">
        <v>2</v>
      </c>
      <c r="E74" s="694">
        <v>14</v>
      </c>
      <c r="F74" s="695">
        <v>0</v>
      </c>
      <c r="G74" s="695">
        <v>0</v>
      </c>
      <c r="H74" s="695">
        <v>1</v>
      </c>
      <c r="I74" s="695">
        <v>0</v>
      </c>
      <c r="J74" s="695">
        <v>1</v>
      </c>
      <c r="K74" s="695">
        <v>0</v>
      </c>
      <c r="L74" s="695">
        <v>0</v>
      </c>
      <c r="M74" s="695">
        <v>0</v>
      </c>
      <c r="N74" s="695">
        <v>0</v>
      </c>
      <c r="O74" s="695">
        <v>0</v>
      </c>
      <c r="P74" s="695">
        <v>0</v>
      </c>
      <c r="Q74" s="695">
        <v>0</v>
      </c>
      <c r="R74" s="695">
        <v>0</v>
      </c>
      <c r="S74" s="695">
        <v>0</v>
      </c>
      <c r="T74" s="695">
        <v>0</v>
      </c>
      <c r="U74" s="695">
        <v>0</v>
      </c>
      <c r="V74" s="699">
        <v>19</v>
      </c>
      <c r="W74" s="694">
        <v>124</v>
      </c>
      <c r="X74" s="695">
        <v>0</v>
      </c>
      <c r="Y74" s="695">
        <v>0</v>
      </c>
      <c r="Z74" s="695">
        <v>0</v>
      </c>
      <c r="AA74" s="698">
        <v>4</v>
      </c>
      <c r="AB74" s="695">
        <v>0</v>
      </c>
      <c r="AC74" s="695">
        <v>0</v>
      </c>
      <c r="AD74" s="694">
        <v>4</v>
      </c>
      <c r="AE74" s="695">
        <v>0</v>
      </c>
      <c r="AF74" s="695">
        <v>0</v>
      </c>
      <c r="AG74" s="694">
        <v>9</v>
      </c>
      <c r="AH74" s="694">
        <v>1</v>
      </c>
      <c r="AI74" s="694">
        <v>1</v>
      </c>
      <c r="AJ74" s="694">
        <v>1</v>
      </c>
      <c r="AK74" s="694">
        <v>1</v>
      </c>
      <c r="AL74" s="701">
        <v>0</v>
      </c>
      <c r="AM74" s="694">
        <v>2</v>
      </c>
      <c r="AN74" s="696">
        <v>1</v>
      </c>
      <c r="AO74" s="696">
        <v>2</v>
      </c>
      <c r="AP74" s="695">
        <v>0</v>
      </c>
      <c r="AQ74" s="695">
        <v>0</v>
      </c>
      <c r="AR74" s="695">
        <v>0</v>
      </c>
      <c r="AS74" s="695">
        <v>1</v>
      </c>
      <c r="AT74" s="695">
        <v>0</v>
      </c>
      <c r="AU74" s="695">
        <v>0</v>
      </c>
      <c r="AV74" s="695">
        <v>1</v>
      </c>
      <c r="AW74" s="694">
        <v>5</v>
      </c>
      <c r="AX74" s="694">
        <v>2</v>
      </c>
      <c r="AY74" s="695">
        <v>0</v>
      </c>
      <c r="AZ74" s="695">
        <v>0</v>
      </c>
      <c r="BA74" s="694">
        <v>1</v>
      </c>
      <c r="BB74" s="695">
        <v>0</v>
      </c>
      <c r="BC74" s="695">
        <v>0</v>
      </c>
      <c r="BD74" s="694">
        <v>1</v>
      </c>
      <c r="BE74" s="694">
        <v>1</v>
      </c>
      <c r="BF74" s="685">
        <v>3</v>
      </c>
    </row>
    <row r="75" spans="1:58" s="4" customFormat="1" ht="16.5" customHeight="1">
      <c r="A75" s="700" t="s">
        <v>2344</v>
      </c>
      <c r="B75" s="699">
        <v>22</v>
      </c>
      <c r="C75" s="694">
        <v>192</v>
      </c>
      <c r="D75" s="694">
        <v>8</v>
      </c>
      <c r="E75" s="694">
        <v>85</v>
      </c>
      <c r="F75" s="695">
        <v>0</v>
      </c>
      <c r="G75" s="695">
        <v>0</v>
      </c>
      <c r="H75" s="695">
        <v>1</v>
      </c>
      <c r="I75" s="695">
        <v>0</v>
      </c>
      <c r="J75" s="697">
        <v>1</v>
      </c>
      <c r="K75" s="694">
        <v>3</v>
      </c>
      <c r="L75" s="695">
        <v>0</v>
      </c>
      <c r="M75" s="695">
        <v>0</v>
      </c>
      <c r="N75" s="694">
        <v>1</v>
      </c>
      <c r="O75" s="695">
        <v>0</v>
      </c>
      <c r="P75" s="695">
        <v>0</v>
      </c>
      <c r="Q75" s="695">
        <v>0</v>
      </c>
      <c r="R75" s="694">
        <v>1</v>
      </c>
      <c r="S75" s="701">
        <v>0</v>
      </c>
      <c r="T75" s="701">
        <v>0</v>
      </c>
      <c r="U75" s="699">
        <v>1</v>
      </c>
      <c r="V75" s="699">
        <v>14</v>
      </c>
      <c r="W75" s="694">
        <v>107</v>
      </c>
      <c r="X75" s="695">
        <v>0</v>
      </c>
      <c r="Y75" s="695">
        <v>0</v>
      </c>
      <c r="Z75" s="695">
        <v>0</v>
      </c>
      <c r="AA75" s="698">
        <v>2</v>
      </c>
      <c r="AB75" s="698">
        <v>1</v>
      </c>
      <c r="AC75" s="695">
        <v>0</v>
      </c>
      <c r="AD75" s="694">
        <v>1</v>
      </c>
      <c r="AE75" s="695">
        <v>0</v>
      </c>
      <c r="AF75" s="695">
        <v>0</v>
      </c>
      <c r="AG75" s="694">
        <v>2</v>
      </c>
      <c r="AH75" s="695">
        <v>0</v>
      </c>
      <c r="AI75" s="695">
        <v>1</v>
      </c>
      <c r="AJ75" s="695">
        <v>0</v>
      </c>
      <c r="AK75" s="695">
        <v>0</v>
      </c>
      <c r="AL75" s="695">
        <v>0</v>
      </c>
      <c r="AM75" s="695">
        <v>0</v>
      </c>
      <c r="AN75" s="695">
        <v>0</v>
      </c>
      <c r="AO75" s="696">
        <v>1</v>
      </c>
      <c r="AP75" s="695">
        <v>0</v>
      </c>
      <c r="AQ75" s="695">
        <v>0</v>
      </c>
      <c r="AR75" s="695">
        <v>0</v>
      </c>
      <c r="AS75" s="695">
        <v>2</v>
      </c>
      <c r="AT75" s="695">
        <v>0</v>
      </c>
      <c r="AU75" s="695">
        <v>1</v>
      </c>
      <c r="AV75" s="695">
        <v>1</v>
      </c>
      <c r="AW75" s="694">
        <v>8</v>
      </c>
      <c r="AX75" s="694">
        <v>3</v>
      </c>
      <c r="AY75" s="695">
        <v>0</v>
      </c>
      <c r="AZ75" s="695">
        <v>0</v>
      </c>
      <c r="BA75" s="695">
        <v>0</v>
      </c>
      <c r="BB75" s="695">
        <v>0</v>
      </c>
      <c r="BC75" s="695">
        <v>0</v>
      </c>
      <c r="BD75" s="695">
        <v>0</v>
      </c>
      <c r="BE75" s="694">
        <v>5</v>
      </c>
      <c r="BF75" s="685">
        <v>4</v>
      </c>
    </row>
    <row r="76" spans="1:58" s="4" customFormat="1" ht="16.5" customHeight="1">
      <c r="A76" s="709" t="s">
        <v>2343</v>
      </c>
      <c r="B76" s="708">
        <v>23</v>
      </c>
      <c r="C76" s="703">
        <v>144</v>
      </c>
      <c r="D76" s="703">
        <v>9</v>
      </c>
      <c r="E76" s="703">
        <v>66</v>
      </c>
      <c r="F76" s="704">
        <v>0</v>
      </c>
      <c r="G76" s="704">
        <v>0</v>
      </c>
      <c r="H76" s="704">
        <v>0</v>
      </c>
      <c r="I76" s="704">
        <v>0</v>
      </c>
      <c r="J76" s="706">
        <v>1</v>
      </c>
      <c r="K76" s="703">
        <v>1</v>
      </c>
      <c r="L76" s="703">
        <v>2</v>
      </c>
      <c r="M76" s="704">
        <v>1</v>
      </c>
      <c r="N76" s="703">
        <v>1</v>
      </c>
      <c r="O76" s="703">
        <v>2</v>
      </c>
      <c r="P76" s="704">
        <v>0</v>
      </c>
      <c r="Q76" s="704">
        <v>0</v>
      </c>
      <c r="R76" s="704">
        <v>0</v>
      </c>
      <c r="S76" s="704">
        <v>0</v>
      </c>
      <c r="T76" s="704">
        <v>0</v>
      </c>
      <c r="U76" s="708">
        <v>1</v>
      </c>
      <c r="V76" s="708">
        <v>14</v>
      </c>
      <c r="W76" s="703">
        <v>78</v>
      </c>
      <c r="X76" s="704">
        <v>0</v>
      </c>
      <c r="Y76" s="704">
        <v>0</v>
      </c>
      <c r="Z76" s="704">
        <v>0</v>
      </c>
      <c r="AA76" s="707">
        <v>2</v>
      </c>
      <c r="AB76" s="707">
        <v>1</v>
      </c>
      <c r="AC76" s="706">
        <v>1</v>
      </c>
      <c r="AD76" s="704">
        <v>0</v>
      </c>
      <c r="AE76" s="704">
        <v>0</v>
      </c>
      <c r="AF76" s="704">
        <v>0</v>
      </c>
      <c r="AG76" s="703">
        <v>6</v>
      </c>
      <c r="AH76" s="703">
        <v>1</v>
      </c>
      <c r="AI76" s="703">
        <v>1</v>
      </c>
      <c r="AJ76" s="704">
        <v>0</v>
      </c>
      <c r="AK76" s="703">
        <v>1</v>
      </c>
      <c r="AL76" s="701">
        <v>0</v>
      </c>
      <c r="AM76" s="704">
        <v>0</v>
      </c>
      <c r="AN76" s="705">
        <v>1</v>
      </c>
      <c r="AO76" s="705">
        <v>2</v>
      </c>
      <c r="AP76" s="704">
        <v>3</v>
      </c>
      <c r="AQ76" s="704">
        <v>2</v>
      </c>
      <c r="AR76" s="704">
        <v>1</v>
      </c>
      <c r="AS76" s="704">
        <v>1</v>
      </c>
      <c r="AT76" s="704">
        <v>1</v>
      </c>
      <c r="AU76" s="704">
        <v>0</v>
      </c>
      <c r="AV76" s="704">
        <v>0</v>
      </c>
      <c r="AW76" s="703">
        <v>2</v>
      </c>
      <c r="AX76" s="704">
        <v>0</v>
      </c>
      <c r="AY76" s="704">
        <v>0</v>
      </c>
      <c r="AZ76" s="704">
        <v>0</v>
      </c>
      <c r="BA76" s="703">
        <v>1</v>
      </c>
      <c r="BB76" s="704">
        <v>0</v>
      </c>
      <c r="BC76" s="704">
        <v>0</v>
      </c>
      <c r="BD76" s="704">
        <v>0</v>
      </c>
      <c r="BE76" s="704">
        <v>1</v>
      </c>
      <c r="BF76" s="702" t="s">
        <v>2342</v>
      </c>
    </row>
    <row r="77" spans="1:58" s="4" customFormat="1" ht="16.5" customHeight="1">
      <c r="A77" s="700" t="s">
        <v>2341</v>
      </c>
      <c r="B77" s="699">
        <v>5</v>
      </c>
      <c r="C77" s="694">
        <v>44</v>
      </c>
      <c r="D77" s="694">
        <v>2</v>
      </c>
      <c r="E77" s="694">
        <v>22</v>
      </c>
      <c r="F77" s="695">
        <v>0</v>
      </c>
      <c r="G77" s="695">
        <v>0</v>
      </c>
      <c r="H77" s="695">
        <v>0</v>
      </c>
      <c r="I77" s="695">
        <v>0</v>
      </c>
      <c r="J77" s="695">
        <v>0</v>
      </c>
      <c r="K77" s="695">
        <v>0</v>
      </c>
      <c r="L77" s="695">
        <v>1</v>
      </c>
      <c r="M77" s="695">
        <v>1</v>
      </c>
      <c r="N77" s="701">
        <v>0</v>
      </c>
      <c r="O77" s="695">
        <v>0</v>
      </c>
      <c r="P77" s="695">
        <v>0</v>
      </c>
      <c r="Q77" s="695">
        <v>0</v>
      </c>
      <c r="R77" s="695">
        <v>0</v>
      </c>
      <c r="S77" s="695">
        <v>0</v>
      </c>
      <c r="T77" s="695">
        <v>0</v>
      </c>
      <c r="U77" s="695">
        <v>0</v>
      </c>
      <c r="V77" s="699">
        <v>3</v>
      </c>
      <c r="W77" s="694">
        <v>22</v>
      </c>
      <c r="X77" s="695">
        <v>0</v>
      </c>
      <c r="Y77" s="695">
        <v>0</v>
      </c>
      <c r="Z77" s="695">
        <v>0</v>
      </c>
      <c r="AA77" s="698">
        <v>1</v>
      </c>
      <c r="AB77" s="698">
        <v>1</v>
      </c>
      <c r="AC77" s="695">
        <v>0</v>
      </c>
      <c r="AD77" s="695">
        <v>0</v>
      </c>
      <c r="AE77" s="695">
        <v>0</v>
      </c>
      <c r="AF77" s="695">
        <v>0</v>
      </c>
      <c r="AG77" s="694">
        <v>1</v>
      </c>
      <c r="AH77" s="694">
        <v>1</v>
      </c>
      <c r="AI77" s="695">
        <v>0</v>
      </c>
      <c r="AJ77" s="695">
        <v>0</v>
      </c>
      <c r="AK77" s="695">
        <v>0</v>
      </c>
      <c r="AL77" s="695">
        <v>0</v>
      </c>
      <c r="AM77" s="695">
        <v>0</v>
      </c>
      <c r="AN77" s="695">
        <v>0</v>
      </c>
      <c r="AO77" s="695">
        <v>0</v>
      </c>
      <c r="AP77" s="695">
        <v>0</v>
      </c>
      <c r="AQ77" s="695">
        <v>0</v>
      </c>
      <c r="AR77" s="695">
        <v>0</v>
      </c>
      <c r="AS77" s="695">
        <v>0</v>
      </c>
      <c r="AT77" s="695">
        <v>0</v>
      </c>
      <c r="AU77" s="695">
        <v>0</v>
      </c>
      <c r="AV77" s="695">
        <v>0</v>
      </c>
      <c r="AW77" s="695">
        <v>1</v>
      </c>
      <c r="AX77" s="695">
        <v>0</v>
      </c>
      <c r="AY77" s="695">
        <v>0</v>
      </c>
      <c r="AZ77" s="695">
        <v>0</v>
      </c>
      <c r="BA77" s="695">
        <v>0</v>
      </c>
      <c r="BB77" s="695">
        <v>0</v>
      </c>
      <c r="BC77" s="695">
        <v>0</v>
      </c>
      <c r="BD77" s="695">
        <v>0</v>
      </c>
      <c r="BE77" s="695">
        <v>1</v>
      </c>
      <c r="BF77" s="685">
        <v>1</v>
      </c>
    </row>
    <row r="78" spans="1:58" s="4" customFormat="1" ht="16.5" customHeight="1">
      <c r="A78" s="700" t="s">
        <v>2340</v>
      </c>
      <c r="B78" s="699">
        <v>18</v>
      </c>
      <c r="C78" s="694">
        <v>100</v>
      </c>
      <c r="D78" s="694">
        <v>7</v>
      </c>
      <c r="E78" s="694">
        <v>44</v>
      </c>
      <c r="F78" s="695">
        <v>0</v>
      </c>
      <c r="G78" s="695">
        <v>0</v>
      </c>
      <c r="H78" s="695">
        <v>0</v>
      </c>
      <c r="I78" s="695">
        <v>0</v>
      </c>
      <c r="J78" s="697">
        <v>1</v>
      </c>
      <c r="K78" s="694">
        <v>1</v>
      </c>
      <c r="L78" s="694">
        <v>1</v>
      </c>
      <c r="M78" s="695">
        <v>0</v>
      </c>
      <c r="N78" s="694">
        <v>1</v>
      </c>
      <c r="O78" s="694">
        <v>2</v>
      </c>
      <c r="P78" s="695">
        <v>0</v>
      </c>
      <c r="Q78" s="695">
        <v>0</v>
      </c>
      <c r="R78" s="695">
        <v>0</v>
      </c>
      <c r="S78" s="695">
        <v>0</v>
      </c>
      <c r="T78" s="695">
        <v>0</v>
      </c>
      <c r="U78" s="699">
        <v>1</v>
      </c>
      <c r="V78" s="699">
        <v>11</v>
      </c>
      <c r="W78" s="694">
        <v>56</v>
      </c>
      <c r="X78" s="695">
        <v>0</v>
      </c>
      <c r="Y78" s="695">
        <v>0</v>
      </c>
      <c r="Z78" s="695">
        <v>0</v>
      </c>
      <c r="AA78" s="698">
        <v>1</v>
      </c>
      <c r="AB78" s="695">
        <v>0</v>
      </c>
      <c r="AC78" s="697">
        <v>1</v>
      </c>
      <c r="AD78" s="695">
        <v>0</v>
      </c>
      <c r="AE78" s="695">
        <v>0</v>
      </c>
      <c r="AF78" s="695">
        <v>0</v>
      </c>
      <c r="AG78" s="694">
        <v>5</v>
      </c>
      <c r="AH78" s="695">
        <v>0</v>
      </c>
      <c r="AI78" s="694">
        <v>1</v>
      </c>
      <c r="AJ78" s="695">
        <v>0</v>
      </c>
      <c r="AK78" s="694">
        <v>1</v>
      </c>
      <c r="AL78" s="695">
        <v>0</v>
      </c>
      <c r="AM78" s="695">
        <v>0</v>
      </c>
      <c r="AN78" s="696">
        <v>1</v>
      </c>
      <c r="AO78" s="696">
        <v>2</v>
      </c>
      <c r="AP78" s="695">
        <v>3</v>
      </c>
      <c r="AQ78" s="695">
        <v>2</v>
      </c>
      <c r="AR78" s="695">
        <v>1</v>
      </c>
      <c r="AS78" s="695">
        <v>1</v>
      </c>
      <c r="AT78" s="695">
        <v>1</v>
      </c>
      <c r="AU78" s="695">
        <v>0</v>
      </c>
      <c r="AV78" s="695">
        <v>0</v>
      </c>
      <c r="AW78" s="694">
        <v>1</v>
      </c>
      <c r="AX78" s="695">
        <v>0</v>
      </c>
      <c r="AY78" s="695">
        <v>0</v>
      </c>
      <c r="AZ78" s="695">
        <v>0</v>
      </c>
      <c r="BA78" s="694">
        <v>1</v>
      </c>
      <c r="BB78" s="695">
        <v>0</v>
      </c>
      <c r="BC78" s="695">
        <v>0</v>
      </c>
      <c r="BD78" s="695">
        <v>0</v>
      </c>
      <c r="BE78" s="695">
        <v>0</v>
      </c>
      <c r="BF78" s="685">
        <v>2</v>
      </c>
    </row>
    <row r="79" spans="1:58" s="4" customFormat="1" ht="16.5" customHeight="1">
      <c r="A79" s="709" t="s">
        <v>2339</v>
      </c>
      <c r="B79" s="708">
        <v>211</v>
      </c>
      <c r="C79" s="703">
        <v>1124</v>
      </c>
      <c r="D79" s="703">
        <v>28</v>
      </c>
      <c r="E79" s="703">
        <v>204</v>
      </c>
      <c r="F79" s="704">
        <v>0</v>
      </c>
      <c r="G79" s="704">
        <v>0</v>
      </c>
      <c r="H79" s="707">
        <v>1</v>
      </c>
      <c r="I79" s="706">
        <v>3</v>
      </c>
      <c r="J79" s="706">
        <v>1</v>
      </c>
      <c r="K79" s="703">
        <v>1</v>
      </c>
      <c r="L79" s="703">
        <v>1</v>
      </c>
      <c r="M79" s="703">
        <v>3</v>
      </c>
      <c r="N79" s="704">
        <v>0</v>
      </c>
      <c r="O79" s="703">
        <v>3</v>
      </c>
      <c r="P79" s="703">
        <v>4</v>
      </c>
      <c r="Q79" s="703">
        <v>2</v>
      </c>
      <c r="R79" s="703">
        <v>1</v>
      </c>
      <c r="S79" s="704">
        <v>0</v>
      </c>
      <c r="T79" s="703">
        <v>3</v>
      </c>
      <c r="U79" s="708">
        <v>5</v>
      </c>
      <c r="V79" s="708">
        <v>183</v>
      </c>
      <c r="W79" s="703">
        <v>920</v>
      </c>
      <c r="X79" s="704">
        <v>0</v>
      </c>
      <c r="Y79" s="704">
        <v>0</v>
      </c>
      <c r="Z79" s="704">
        <v>0</v>
      </c>
      <c r="AA79" s="707">
        <v>30</v>
      </c>
      <c r="AB79" s="707">
        <v>2</v>
      </c>
      <c r="AC79" s="706">
        <v>1</v>
      </c>
      <c r="AD79" s="703">
        <v>19</v>
      </c>
      <c r="AE79" s="703">
        <v>3</v>
      </c>
      <c r="AF79" s="703">
        <v>5</v>
      </c>
      <c r="AG79" s="703">
        <v>71</v>
      </c>
      <c r="AH79" s="703">
        <v>1</v>
      </c>
      <c r="AI79" s="703">
        <v>6</v>
      </c>
      <c r="AJ79" s="703">
        <v>3</v>
      </c>
      <c r="AK79" s="703">
        <v>2</v>
      </c>
      <c r="AL79" s="703">
        <v>5</v>
      </c>
      <c r="AM79" s="703">
        <v>17</v>
      </c>
      <c r="AN79" s="705">
        <v>4</v>
      </c>
      <c r="AO79" s="705">
        <v>33</v>
      </c>
      <c r="AP79" s="704">
        <v>5</v>
      </c>
      <c r="AQ79" s="704">
        <v>3</v>
      </c>
      <c r="AR79" s="704">
        <v>2</v>
      </c>
      <c r="AS79" s="704">
        <v>16</v>
      </c>
      <c r="AT79" s="704">
        <v>3</v>
      </c>
      <c r="AU79" s="704">
        <v>7</v>
      </c>
      <c r="AV79" s="704">
        <v>6</v>
      </c>
      <c r="AW79" s="703">
        <v>61</v>
      </c>
      <c r="AX79" s="703">
        <v>14</v>
      </c>
      <c r="AY79" s="704">
        <v>0</v>
      </c>
      <c r="AZ79" s="703">
        <v>1</v>
      </c>
      <c r="BA79" s="703">
        <v>7</v>
      </c>
      <c r="BB79" s="703">
        <v>5</v>
      </c>
      <c r="BC79" s="703">
        <v>2</v>
      </c>
      <c r="BD79" s="703">
        <v>5</v>
      </c>
      <c r="BE79" s="703">
        <v>27</v>
      </c>
      <c r="BF79" s="702" t="s">
        <v>2338</v>
      </c>
    </row>
    <row r="80" spans="1:58" s="4" customFormat="1" ht="16.5" customHeight="1">
      <c r="A80" s="700" t="s">
        <v>2337</v>
      </c>
      <c r="B80" s="699">
        <v>32</v>
      </c>
      <c r="C80" s="694">
        <v>217</v>
      </c>
      <c r="D80" s="694">
        <v>11</v>
      </c>
      <c r="E80" s="694">
        <v>116</v>
      </c>
      <c r="F80" s="695">
        <v>0</v>
      </c>
      <c r="G80" s="695">
        <v>0</v>
      </c>
      <c r="H80" s="695">
        <v>0</v>
      </c>
      <c r="I80" s="697">
        <v>1</v>
      </c>
      <c r="J80" s="695">
        <v>0</v>
      </c>
      <c r="K80" s="695">
        <v>0</v>
      </c>
      <c r="L80" s="695">
        <v>0</v>
      </c>
      <c r="M80" s="695">
        <v>0</v>
      </c>
      <c r="N80" s="695">
        <v>0</v>
      </c>
      <c r="O80" s="695">
        <v>1</v>
      </c>
      <c r="P80" s="694">
        <v>3</v>
      </c>
      <c r="Q80" s="695">
        <v>0</v>
      </c>
      <c r="R80" s="694">
        <v>1</v>
      </c>
      <c r="S80" s="695">
        <v>0</v>
      </c>
      <c r="T80" s="694">
        <v>3</v>
      </c>
      <c r="U80" s="699">
        <v>2</v>
      </c>
      <c r="V80" s="699">
        <v>21</v>
      </c>
      <c r="W80" s="694">
        <v>101</v>
      </c>
      <c r="X80" s="695">
        <v>0</v>
      </c>
      <c r="Y80" s="695">
        <v>0</v>
      </c>
      <c r="Z80" s="695">
        <v>0</v>
      </c>
      <c r="AA80" s="695">
        <v>0</v>
      </c>
      <c r="AB80" s="695">
        <v>0</v>
      </c>
      <c r="AC80" s="695">
        <v>0</v>
      </c>
      <c r="AD80" s="695">
        <v>0</v>
      </c>
      <c r="AE80" s="695">
        <v>0</v>
      </c>
      <c r="AF80" s="695">
        <v>0</v>
      </c>
      <c r="AG80" s="694">
        <v>13</v>
      </c>
      <c r="AH80" s="695">
        <v>0</v>
      </c>
      <c r="AI80" s="694">
        <v>2</v>
      </c>
      <c r="AJ80" s="695">
        <v>0</v>
      </c>
      <c r="AK80" s="694">
        <v>1</v>
      </c>
      <c r="AL80" s="695">
        <v>0</v>
      </c>
      <c r="AM80" s="694">
        <v>2</v>
      </c>
      <c r="AN80" s="696">
        <v>2</v>
      </c>
      <c r="AO80" s="696">
        <v>6</v>
      </c>
      <c r="AP80" s="695">
        <v>1</v>
      </c>
      <c r="AQ80" s="695">
        <v>1</v>
      </c>
      <c r="AR80" s="695">
        <v>0</v>
      </c>
      <c r="AS80" s="695">
        <v>2</v>
      </c>
      <c r="AT80" s="695">
        <v>1</v>
      </c>
      <c r="AU80" s="695">
        <v>1</v>
      </c>
      <c r="AV80" s="695">
        <v>0</v>
      </c>
      <c r="AW80" s="694">
        <v>5</v>
      </c>
      <c r="AX80" s="695">
        <v>0</v>
      </c>
      <c r="AY80" s="695">
        <v>0</v>
      </c>
      <c r="AZ80" s="694">
        <v>1</v>
      </c>
      <c r="BA80" s="701">
        <v>0</v>
      </c>
      <c r="BB80" s="694">
        <v>2</v>
      </c>
      <c r="BC80" s="695">
        <v>0</v>
      </c>
      <c r="BD80" s="695">
        <v>0</v>
      </c>
      <c r="BE80" s="694">
        <v>2</v>
      </c>
      <c r="BF80" s="685">
        <v>1</v>
      </c>
    </row>
    <row r="81" spans="1:58" s="4" customFormat="1" ht="16.5" customHeight="1">
      <c r="A81" s="700" t="s">
        <v>2336</v>
      </c>
      <c r="B81" s="699">
        <v>16</v>
      </c>
      <c r="C81" s="694">
        <v>91</v>
      </c>
      <c r="D81" s="694">
        <v>7</v>
      </c>
      <c r="E81" s="694">
        <v>32</v>
      </c>
      <c r="F81" s="695">
        <v>0</v>
      </c>
      <c r="G81" s="695">
        <v>0</v>
      </c>
      <c r="H81" s="695">
        <v>1</v>
      </c>
      <c r="I81" s="697">
        <v>1</v>
      </c>
      <c r="J81" s="695">
        <v>1</v>
      </c>
      <c r="K81" s="695">
        <v>0</v>
      </c>
      <c r="L81" s="695">
        <v>0</v>
      </c>
      <c r="M81" s="695">
        <v>0</v>
      </c>
      <c r="N81" s="695">
        <v>0</v>
      </c>
      <c r="O81" s="694">
        <v>1</v>
      </c>
      <c r="P81" s="695">
        <v>1</v>
      </c>
      <c r="Q81" s="695">
        <v>0</v>
      </c>
      <c r="R81" s="695">
        <v>0</v>
      </c>
      <c r="S81" s="695">
        <v>0</v>
      </c>
      <c r="T81" s="695">
        <v>0</v>
      </c>
      <c r="U81" s="699">
        <v>2</v>
      </c>
      <c r="V81" s="699">
        <v>9</v>
      </c>
      <c r="W81" s="694">
        <v>59</v>
      </c>
      <c r="X81" s="695">
        <v>0</v>
      </c>
      <c r="Y81" s="695">
        <v>0</v>
      </c>
      <c r="Z81" s="695">
        <v>0</v>
      </c>
      <c r="AA81" s="695">
        <v>0</v>
      </c>
      <c r="AB81" s="695">
        <v>0</v>
      </c>
      <c r="AC81" s="695">
        <v>0</v>
      </c>
      <c r="AD81" s="695">
        <v>0</v>
      </c>
      <c r="AE81" s="695">
        <v>0</v>
      </c>
      <c r="AF81" s="695">
        <v>0</v>
      </c>
      <c r="AG81" s="694">
        <v>4</v>
      </c>
      <c r="AH81" s="695">
        <v>0</v>
      </c>
      <c r="AI81" s="695">
        <v>0</v>
      </c>
      <c r="AJ81" s="694">
        <v>1</v>
      </c>
      <c r="AK81" s="695">
        <v>0</v>
      </c>
      <c r="AL81" s="695">
        <v>0</v>
      </c>
      <c r="AM81" s="695">
        <v>0</v>
      </c>
      <c r="AN81" s="696">
        <v>1</v>
      </c>
      <c r="AO81" s="696">
        <v>2</v>
      </c>
      <c r="AP81" s="695">
        <v>2</v>
      </c>
      <c r="AQ81" s="695">
        <v>2</v>
      </c>
      <c r="AR81" s="695">
        <v>0</v>
      </c>
      <c r="AS81" s="695">
        <v>1</v>
      </c>
      <c r="AT81" s="695">
        <v>0</v>
      </c>
      <c r="AU81" s="695">
        <v>0</v>
      </c>
      <c r="AV81" s="695">
        <v>1</v>
      </c>
      <c r="AW81" s="694">
        <v>2</v>
      </c>
      <c r="AX81" s="695">
        <v>0</v>
      </c>
      <c r="AY81" s="695">
        <v>0</v>
      </c>
      <c r="AZ81" s="695">
        <v>0</v>
      </c>
      <c r="BA81" s="695">
        <v>0</v>
      </c>
      <c r="BB81" s="695">
        <v>0</v>
      </c>
      <c r="BC81" s="695">
        <v>0</v>
      </c>
      <c r="BD81" s="695">
        <v>0</v>
      </c>
      <c r="BE81" s="694">
        <v>2</v>
      </c>
      <c r="BF81" s="685">
        <v>2</v>
      </c>
    </row>
    <row r="82" spans="1:58" s="4" customFormat="1" ht="16.5" customHeight="1">
      <c r="A82" s="700" t="s">
        <v>2335</v>
      </c>
      <c r="B82" s="699">
        <v>12</v>
      </c>
      <c r="C82" s="694">
        <v>53</v>
      </c>
      <c r="D82" s="694">
        <v>1</v>
      </c>
      <c r="E82" s="694">
        <v>2</v>
      </c>
      <c r="F82" s="695">
        <v>0</v>
      </c>
      <c r="G82" s="695">
        <v>0</v>
      </c>
      <c r="H82" s="695">
        <v>0</v>
      </c>
      <c r="I82" s="695">
        <v>0</v>
      </c>
      <c r="J82" s="695">
        <v>0</v>
      </c>
      <c r="K82" s="694">
        <v>1</v>
      </c>
      <c r="L82" s="695">
        <v>0</v>
      </c>
      <c r="M82" s="695">
        <v>0</v>
      </c>
      <c r="N82" s="695">
        <v>0</v>
      </c>
      <c r="O82" s="695">
        <v>0</v>
      </c>
      <c r="P82" s="695">
        <v>0</v>
      </c>
      <c r="Q82" s="695">
        <v>0</v>
      </c>
      <c r="R82" s="695">
        <v>0</v>
      </c>
      <c r="S82" s="695">
        <v>0</v>
      </c>
      <c r="T82" s="695">
        <v>0</v>
      </c>
      <c r="U82" s="695">
        <v>0</v>
      </c>
      <c r="V82" s="699">
        <v>11</v>
      </c>
      <c r="W82" s="694">
        <v>51</v>
      </c>
      <c r="X82" s="695">
        <v>0</v>
      </c>
      <c r="Y82" s="695">
        <v>0</v>
      </c>
      <c r="Z82" s="695">
        <v>0</v>
      </c>
      <c r="AA82" s="695">
        <v>0</v>
      </c>
      <c r="AB82" s="695">
        <v>0</v>
      </c>
      <c r="AC82" s="695">
        <v>0</v>
      </c>
      <c r="AD82" s="695">
        <v>0</v>
      </c>
      <c r="AE82" s="695">
        <v>0</v>
      </c>
      <c r="AF82" s="695">
        <v>0</v>
      </c>
      <c r="AG82" s="694">
        <v>4</v>
      </c>
      <c r="AH82" s="695">
        <v>0</v>
      </c>
      <c r="AI82" s="695">
        <v>0</v>
      </c>
      <c r="AJ82" s="695">
        <v>0</v>
      </c>
      <c r="AK82" s="695">
        <v>0</v>
      </c>
      <c r="AL82" s="695">
        <v>0</v>
      </c>
      <c r="AM82" s="694">
        <v>2</v>
      </c>
      <c r="AN82" s="695">
        <v>0</v>
      </c>
      <c r="AO82" s="696">
        <v>2</v>
      </c>
      <c r="AP82" s="695">
        <v>0</v>
      </c>
      <c r="AQ82" s="695">
        <v>0</v>
      </c>
      <c r="AR82" s="695">
        <v>0</v>
      </c>
      <c r="AS82" s="695">
        <v>1</v>
      </c>
      <c r="AT82" s="695">
        <v>1</v>
      </c>
      <c r="AU82" s="695">
        <v>0</v>
      </c>
      <c r="AV82" s="695">
        <v>0</v>
      </c>
      <c r="AW82" s="694">
        <v>6</v>
      </c>
      <c r="AX82" s="695">
        <v>1</v>
      </c>
      <c r="AY82" s="695">
        <v>0</v>
      </c>
      <c r="AZ82" s="695">
        <v>0</v>
      </c>
      <c r="BA82" s="694">
        <v>1</v>
      </c>
      <c r="BB82" s="695">
        <v>0</v>
      </c>
      <c r="BC82" s="695">
        <v>0</v>
      </c>
      <c r="BD82" s="694">
        <v>1</v>
      </c>
      <c r="BE82" s="694">
        <v>3</v>
      </c>
      <c r="BF82" s="685">
        <v>3</v>
      </c>
    </row>
    <row r="83" spans="1:58" s="4" customFormat="1" ht="16.5" customHeight="1">
      <c r="A83" s="700" t="s">
        <v>2334</v>
      </c>
      <c r="B83" s="699">
        <v>10</v>
      </c>
      <c r="C83" s="694">
        <v>68</v>
      </c>
      <c r="D83" s="694">
        <v>3</v>
      </c>
      <c r="E83" s="694">
        <v>27</v>
      </c>
      <c r="F83" s="695">
        <v>0</v>
      </c>
      <c r="G83" s="695">
        <v>0</v>
      </c>
      <c r="H83" s="695">
        <v>0</v>
      </c>
      <c r="I83" s="697">
        <v>1</v>
      </c>
      <c r="J83" s="695">
        <v>0</v>
      </c>
      <c r="K83" s="695">
        <v>0</v>
      </c>
      <c r="L83" s="695">
        <v>0</v>
      </c>
      <c r="M83" s="695">
        <v>1</v>
      </c>
      <c r="N83" s="695">
        <v>0</v>
      </c>
      <c r="O83" s="695">
        <v>0</v>
      </c>
      <c r="P83" s="695">
        <v>0</v>
      </c>
      <c r="Q83" s="694">
        <v>1</v>
      </c>
      <c r="R83" s="695">
        <v>0</v>
      </c>
      <c r="S83" s="695">
        <v>0</v>
      </c>
      <c r="T83" s="695">
        <v>0</v>
      </c>
      <c r="U83" s="695">
        <v>0</v>
      </c>
      <c r="V83" s="699">
        <v>7</v>
      </c>
      <c r="W83" s="694">
        <v>41</v>
      </c>
      <c r="X83" s="695">
        <v>0</v>
      </c>
      <c r="Y83" s="695">
        <v>0</v>
      </c>
      <c r="Z83" s="695">
        <v>0</v>
      </c>
      <c r="AA83" s="695">
        <v>0</v>
      </c>
      <c r="AB83" s="695">
        <v>0</v>
      </c>
      <c r="AC83" s="695">
        <v>0</v>
      </c>
      <c r="AD83" s="695">
        <v>0</v>
      </c>
      <c r="AE83" s="695">
        <v>0</v>
      </c>
      <c r="AF83" s="695">
        <v>0</v>
      </c>
      <c r="AG83" s="694">
        <v>2</v>
      </c>
      <c r="AH83" s="695">
        <v>0</v>
      </c>
      <c r="AI83" s="695">
        <v>0</v>
      </c>
      <c r="AJ83" s="695">
        <v>0</v>
      </c>
      <c r="AK83" s="695">
        <v>0</v>
      </c>
      <c r="AL83" s="695">
        <v>0</v>
      </c>
      <c r="AM83" s="695">
        <v>0</v>
      </c>
      <c r="AN83" s="695">
        <v>0</v>
      </c>
      <c r="AO83" s="696">
        <v>2</v>
      </c>
      <c r="AP83" s="695">
        <v>0</v>
      </c>
      <c r="AQ83" s="695">
        <v>0</v>
      </c>
      <c r="AR83" s="695">
        <v>0</v>
      </c>
      <c r="AS83" s="695">
        <v>1</v>
      </c>
      <c r="AT83" s="695">
        <v>1</v>
      </c>
      <c r="AU83" s="695">
        <v>0</v>
      </c>
      <c r="AV83" s="695">
        <v>0</v>
      </c>
      <c r="AW83" s="694">
        <v>4</v>
      </c>
      <c r="AX83" s="694">
        <v>1</v>
      </c>
      <c r="AY83" s="695">
        <v>0</v>
      </c>
      <c r="AZ83" s="695">
        <v>0</v>
      </c>
      <c r="BA83" s="694">
        <v>1</v>
      </c>
      <c r="BB83" s="695">
        <v>0</v>
      </c>
      <c r="BC83" s="695">
        <v>0</v>
      </c>
      <c r="BD83" s="695">
        <v>1</v>
      </c>
      <c r="BE83" s="695">
        <v>1</v>
      </c>
      <c r="BF83" s="685">
        <v>4</v>
      </c>
    </row>
    <row r="84" spans="1:58" s="4" customFormat="1" ht="16.5" customHeight="1">
      <c r="A84" s="700" t="s">
        <v>2333</v>
      </c>
      <c r="B84" s="699">
        <v>80</v>
      </c>
      <c r="C84" s="694">
        <v>290</v>
      </c>
      <c r="D84" s="694">
        <v>2</v>
      </c>
      <c r="E84" s="694">
        <v>3</v>
      </c>
      <c r="F84" s="695">
        <v>0</v>
      </c>
      <c r="G84" s="695">
        <v>0</v>
      </c>
      <c r="H84" s="695">
        <v>0</v>
      </c>
      <c r="I84" s="695">
        <v>0</v>
      </c>
      <c r="J84" s="695">
        <v>0</v>
      </c>
      <c r="K84" s="695">
        <v>0</v>
      </c>
      <c r="L84" s="695">
        <v>0</v>
      </c>
      <c r="M84" s="694">
        <v>1</v>
      </c>
      <c r="N84" s="695">
        <v>0</v>
      </c>
      <c r="O84" s="695">
        <v>1</v>
      </c>
      <c r="P84" s="695">
        <v>0</v>
      </c>
      <c r="Q84" s="701">
        <v>0</v>
      </c>
      <c r="R84" s="695">
        <v>0</v>
      </c>
      <c r="S84" s="695">
        <v>0</v>
      </c>
      <c r="T84" s="695">
        <v>0</v>
      </c>
      <c r="U84" s="695">
        <v>0</v>
      </c>
      <c r="V84" s="699">
        <v>78</v>
      </c>
      <c r="W84" s="694">
        <v>287</v>
      </c>
      <c r="X84" s="695">
        <v>0</v>
      </c>
      <c r="Y84" s="695">
        <v>0</v>
      </c>
      <c r="Z84" s="695">
        <v>0</v>
      </c>
      <c r="AA84" s="698">
        <v>19</v>
      </c>
      <c r="AB84" s="698">
        <v>2</v>
      </c>
      <c r="AC84" s="697">
        <v>1</v>
      </c>
      <c r="AD84" s="694">
        <v>9</v>
      </c>
      <c r="AE84" s="694">
        <v>2</v>
      </c>
      <c r="AF84" s="694">
        <v>5</v>
      </c>
      <c r="AG84" s="694">
        <v>30</v>
      </c>
      <c r="AH84" s="695">
        <v>0</v>
      </c>
      <c r="AI84" s="694">
        <v>2</v>
      </c>
      <c r="AJ84" s="694">
        <v>1</v>
      </c>
      <c r="AK84" s="694">
        <v>1</v>
      </c>
      <c r="AL84" s="694">
        <v>3</v>
      </c>
      <c r="AM84" s="694">
        <v>8</v>
      </c>
      <c r="AN84" s="695">
        <v>1</v>
      </c>
      <c r="AO84" s="696">
        <v>14</v>
      </c>
      <c r="AP84" s="695">
        <v>1</v>
      </c>
      <c r="AQ84" s="695">
        <v>0</v>
      </c>
      <c r="AR84" s="695">
        <v>1</v>
      </c>
      <c r="AS84" s="695">
        <v>6</v>
      </c>
      <c r="AT84" s="695">
        <v>0</v>
      </c>
      <c r="AU84" s="695">
        <v>3</v>
      </c>
      <c r="AV84" s="695">
        <v>3</v>
      </c>
      <c r="AW84" s="694">
        <v>22</v>
      </c>
      <c r="AX84" s="694">
        <v>7</v>
      </c>
      <c r="AY84" s="695">
        <v>0</v>
      </c>
      <c r="AZ84" s="695">
        <v>0</v>
      </c>
      <c r="BA84" s="694">
        <v>2</v>
      </c>
      <c r="BB84" s="694">
        <v>2</v>
      </c>
      <c r="BC84" s="694">
        <v>1</v>
      </c>
      <c r="BD84" s="694">
        <v>2</v>
      </c>
      <c r="BE84" s="694">
        <v>8</v>
      </c>
      <c r="BF84" s="685">
        <v>5</v>
      </c>
    </row>
    <row r="85" spans="1:58" s="4" customFormat="1" ht="16.5" customHeight="1">
      <c r="A85" s="700" t="s">
        <v>2332</v>
      </c>
      <c r="B85" s="699">
        <v>61</v>
      </c>
      <c r="C85" s="694">
        <v>405</v>
      </c>
      <c r="D85" s="694">
        <v>4</v>
      </c>
      <c r="E85" s="694">
        <v>24</v>
      </c>
      <c r="F85" s="695">
        <v>0</v>
      </c>
      <c r="G85" s="695">
        <v>0</v>
      </c>
      <c r="H85" s="695">
        <v>0</v>
      </c>
      <c r="I85" s="695">
        <v>0</v>
      </c>
      <c r="J85" s="695">
        <v>0</v>
      </c>
      <c r="K85" s="695">
        <v>0</v>
      </c>
      <c r="L85" s="694">
        <v>1</v>
      </c>
      <c r="M85" s="695">
        <v>1</v>
      </c>
      <c r="N85" s="695">
        <v>0</v>
      </c>
      <c r="O85" s="701">
        <v>0</v>
      </c>
      <c r="P85" s="695">
        <v>0</v>
      </c>
      <c r="Q85" s="694">
        <v>1</v>
      </c>
      <c r="R85" s="695">
        <v>0</v>
      </c>
      <c r="S85" s="695">
        <v>0</v>
      </c>
      <c r="T85" s="695">
        <v>0</v>
      </c>
      <c r="U85" s="699">
        <v>1</v>
      </c>
      <c r="V85" s="699">
        <v>57</v>
      </c>
      <c r="W85" s="694">
        <v>381</v>
      </c>
      <c r="X85" s="695">
        <v>0</v>
      </c>
      <c r="Y85" s="695">
        <v>0</v>
      </c>
      <c r="Z85" s="695">
        <v>0</v>
      </c>
      <c r="AA85" s="698">
        <v>11</v>
      </c>
      <c r="AB85" s="695">
        <v>0</v>
      </c>
      <c r="AC85" s="695">
        <v>0</v>
      </c>
      <c r="AD85" s="694">
        <v>10</v>
      </c>
      <c r="AE85" s="694">
        <v>1</v>
      </c>
      <c r="AF85" s="701">
        <v>0</v>
      </c>
      <c r="AG85" s="694">
        <v>18</v>
      </c>
      <c r="AH85" s="694">
        <v>1</v>
      </c>
      <c r="AI85" s="694">
        <v>2</v>
      </c>
      <c r="AJ85" s="695">
        <v>1</v>
      </c>
      <c r="AK85" s="701">
        <v>0</v>
      </c>
      <c r="AL85" s="694">
        <v>2</v>
      </c>
      <c r="AM85" s="694">
        <v>5</v>
      </c>
      <c r="AN85" s="695">
        <v>0</v>
      </c>
      <c r="AO85" s="696">
        <v>7</v>
      </c>
      <c r="AP85" s="695">
        <v>1</v>
      </c>
      <c r="AQ85" s="695">
        <v>0</v>
      </c>
      <c r="AR85" s="695">
        <v>1</v>
      </c>
      <c r="AS85" s="695">
        <v>5</v>
      </c>
      <c r="AT85" s="695">
        <v>0</v>
      </c>
      <c r="AU85" s="695">
        <v>3</v>
      </c>
      <c r="AV85" s="695">
        <v>2</v>
      </c>
      <c r="AW85" s="694">
        <v>22</v>
      </c>
      <c r="AX85" s="694">
        <v>5</v>
      </c>
      <c r="AY85" s="695">
        <v>0</v>
      </c>
      <c r="AZ85" s="695">
        <v>0</v>
      </c>
      <c r="BA85" s="694">
        <v>3</v>
      </c>
      <c r="BB85" s="694">
        <v>1</v>
      </c>
      <c r="BC85" s="694">
        <v>1</v>
      </c>
      <c r="BD85" s="694">
        <v>1</v>
      </c>
      <c r="BE85" s="694">
        <v>11</v>
      </c>
      <c r="BF85" s="685">
        <v>6</v>
      </c>
    </row>
    <row r="86" spans="1:58" s="4" customFormat="1" ht="16.5" customHeight="1">
      <c r="A86" s="709" t="s">
        <v>2331</v>
      </c>
      <c r="B86" s="708">
        <v>73</v>
      </c>
      <c r="C86" s="703">
        <v>389</v>
      </c>
      <c r="D86" s="703">
        <v>14</v>
      </c>
      <c r="E86" s="703">
        <v>143</v>
      </c>
      <c r="F86" s="704">
        <v>0</v>
      </c>
      <c r="G86" s="704">
        <v>0</v>
      </c>
      <c r="H86" s="707">
        <v>1</v>
      </c>
      <c r="I86" s="706">
        <v>1</v>
      </c>
      <c r="J86" s="706">
        <v>2</v>
      </c>
      <c r="K86" s="703">
        <v>3</v>
      </c>
      <c r="L86" s="703">
        <v>2</v>
      </c>
      <c r="M86" s="704">
        <v>0</v>
      </c>
      <c r="N86" s="704">
        <v>0</v>
      </c>
      <c r="O86" s="704">
        <v>1</v>
      </c>
      <c r="P86" s="704">
        <v>0</v>
      </c>
      <c r="Q86" s="703">
        <v>1</v>
      </c>
      <c r="R86" s="703">
        <v>1</v>
      </c>
      <c r="S86" s="704">
        <v>0</v>
      </c>
      <c r="T86" s="704">
        <v>0</v>
      </c>
      <c r="U86" s="708">
        <v>2</v>
      </c>
      <c r="V86" s="708">
        <v>59</v>
      </c>
      <c r="W86" s="703">
        <v>246</v>
      </c>
      <c r="X86" s="704">
        <v>0</v>
      </c>
      <c r="Y86" s="704">
        <v>0</v>
      </c>
      <c r="Z86" s="704">
        <v>0</v>
      </c>
      <c r="AA86" s="707">
        <v>5</v>
      </c>
      <c r="AB86" s="707">
        <v>1</v>
      </c>
      <c r="AC86" s="704">
        <v>0</v>
      </c>
      <c r="AD86" s="703">
        <v>3</v>
      </c>
      <c r="AE86" s="704">
        <v>0</v>
      </c>
      <c r="AF86" s="703">
        <v>1</v>
      </c>
      <c r="AG86" s="703">
        <v>26</v>
      </c>
      <c r="AH86" s="704">
        <v>0</v>
      </c>
      <c r="AI86" s="703">
        <v>5</v>
      </c>
      <c r="AJ86" s="703">
        <v>2</v>
      </c>
      <c r="AK86" s="704">
        <v>0</v>
      </c>
      <c r="AL86" s="703">
        <v>1</v>
      </c>
      <c r="AM86" s="704">
        <v>0</v>
      </c>
      <c r="AN86" s="705">
        <v>4</v>
      </c>
      <c r="AO86" s="705">
        <v>14</v>
      </c>
      <c r="AP86" s="704">
        <v>1</v>
      </c>
      <c r="AQ86" s="704">
        <v>1</v>
      </c>
      <c r="AR86" s="704">
        <v>0</v>
      </c>
      <c r="AS86" s="704">
        <v>7</v>
      </c>
      <c r="AT86" s="704">
        <v>3</v>
      </c>
      <c r="AU86" s="704">
        <v>3</v>
      </c>
      <c r="AV86" s="704">
        <v>1</v>
      </c>
      <c r="AW86" s="703">
        <v>20</v>
      </c>
      <c r="AX86" s="703">
        <v>6</v>
      </c>
      <c r="AY86" s="704">
        <v>0</v>
      </c>
      <c r="AZ86" s="704">
        <v>0</v>
      </c>
      <c r="BA86" s="703">
        <v>5</v>
      </c>
      <c r="BB86" s="704">
        <v>0</v>
      </c>
      <c r="BC86" s="704">
        <v>0</v>
      </c>
      <c r="BD86" s="704">
        <v>0</v>
      </c>
      <c r="BE86" s="703">
        <v>9</v>
      </c>
      <c r="BF86" s="702" t="s">
        <v>2330</v>
      </c>
    </row>
    <row r="87" spans="1:58" s="4" customFormat="1" ht="16.5" customHeight="1">
      <c r="A87" s="700" t="s">
        <v>2329</v>
      </c>
      <c r="B87" s="699">
        <v>31</v>
      </c>
      <c r="C87" s="694">
        <v>135</v>
      </c>
      <c r="D87" s="694">
        <v>3</v>
      </c>
      <c r="E87" s="694">
        <v>14</v>
      </c>
      <c r="F87" s="695">
        <v>0</v>
      </c>
      <c r="G87" s="695">
        <v>0</v>
      </c>
      <c r="H87" s="695">
        <v>0</v>
      </c>
      <c r="I87" s="695">
        <v>0</v>
      </c>
      <c r="J87" s="697">
        <v>1</v>
      </c>
      <c r="K87" s="694">
        <v>1</v>
      </c>
      <c r="L87" s="694">
        <v>1</v>
      </c>
      <c r="M87" s="695">
        <v>0</v>
      </c>
      <c r="N87" s="695">
        <v>0</v>
      </c>
      <c r="O87" s="695">
        <v>0</v>
      </c>
      <c r="P87" s="695">
        <v>0</v>
      </c>
      <c r="Q87" s="695">
        <v>0</v>
      </c>
      <c r="R87" s="695">
        <v>0</v>
      </c>
      <c r="S87" s="695">
        <v>0</v>
      </c>
      <c r="T87" s="695">
        <v>0</v>
      </c>
      <c r="U87" s="695">
        <v>0</v>
      </c>
      <c r="V87" s="699">
        <v>28</v>
      </c>
      <c r="W87" s="694">
        <v>121</v>
      </c>
      <c r="X87" s="695">
        <v>0</v>
      </c>
      <c r="Y87" s="695">
        <v>0</v>
      </c>
      <c r="Z87" s="695">
        <v>0</v>
      </c>
      <c r="AA87" s="698">
        <v>5</v>
      </c>
      <c r="AB87" s="698">
        <v>1</v>
      </c>
      <c r="AC87" s="695">
        <v>0</v>
      </c>
      <c r="AD87" s="694">
        <v>3</v>
      </c>
      <c r="AE87" s="695">
        <v>0</v>
      </c>
      <c r="AF87" s="694">
        <v>1</v>
      </c>
      <c r="AG87" s="694">
        <v>14</v>
      </c>
      <c r="AH87" s="695">
        <v>0</v>
      </c>
      <c r="AI87" s="694">
        <v>4</v>
      </c>
      <c r="AJ87" s="694">
        <v>2</v>
      </c>
      <c r="AK87" s="695">
        <v>0</v>
      </c>
      <c r="AL87" s="695">
        <v>0</v>
      </c>
      <c r="AM87" s="695">
        <v>0</v>
      </c>
      <c r="AN87" s="695">
        <v>0</v>
      </c>
      <c r="AO87" s="696">
        <v>8</v>
      </c>
      <c r="AP87" s="695">
        <v>0</v>
      </c>
      <c r="AQ87" s="695">
        <v>0</v>
      </c>
      <c r="AR87" s="695">
        <v>0</v>
      </c>
      <c r="AS87" s="695">
        <v>2</v>
      </c>
      <c r="AT87" s="695">
        <v>1</v>
      </c>
      <c r="AU87" s="695">
        <v>0</v>
      </c>
      <c r="AV87" s="695">
        <v>1</v>
      </c>
      <c r="AW87" s="694">
        <v>7</v>
      </c>
      <c r="AX87" s="694">
        <v>2</v>
      </c>
      <c r="AY87" s="695">
        <v>0</v>
      </c>
      <c r="AZ87" s="695">
        <v>0</v>
      </c>
      <c r="BA87" s="694">
        <v>1</v>
      </c>
      <c r="BB87" s="695">
        <v>0</v>
      </c>
      <c r="BC87" s="695">
        <v>0</v>
      </c>
      <c r="BD87" s="695">
        <v>0</v>
      </c>
      <c r="BE87" s="694">
        <v>4</v>
      </c>
      <c r="BF87" s="685">
        <v>1</v>
      </c>
    </row>
    <row r="88" spans="1:58" s="4" customFormat="1" ht="16.5" customHeight="1">
      <c r="A88" s="700" t="s">
        <v>2328</v>
      </c>
      <c r="B88" s="699">
        <v>10</v>
      </c>
      <c r="C88" s="694">
        <v>82</v>
      </c>
      <c r="D88" s="694">
        <v>2</v>
      </c>
      <c r="E88" s="694">
        <v>33</v>
      </c>
      <c r="F88" s="695">
        <v>0</v>
      </c>
      <c r="G88" s="695">
        <v>0</v>
      </c>
      <c r="H88" s="698">
        <v>1</v>
      </c>
      <c r="I88" s="695">
        <v>0</v>
      </c>
      <c r="J88" s="695">
        <v>0</v>
      </c>
      <c r="K88" s="695">
        <v>0</v>
      </c>
      <c r="L88" s="695">
        <v>0</v>
      </c>
      <c r="M88" s="695">
        <v>0</v>
      </c>
      <c r="N88" s="695">
        <v>0</v>
      </c>
      <c r="O88" s="695">
        <v>0</v>
      </c>
      <c r="P88" s="695">
        <v>0</v>
      </c>
      <c r="Q88" s="695">
        <v>0</v>
      </c>
      <c r="R88" s="694">
        <v>1</v>
      </c>
      <c r="S88" s="695">
        <v>0</v>
      </c>
      <c r="T88" s="695">
        <v>0</v>
      </c>
      <c r="U88" s="695">
        <v>0</v>
      </c>
      <c r="V88" s="699">
        <v>8</v>
      </c>
      <c r="W88" s="694">
        <v>49</v>
      </c>
      <c r="X88" s="695">
        <v>0</v>
      </c>
      <c r="Y88" s="695">
        <v>0</v>
      </c>
      <c r="Z88" s="695">
        <v>0</v>
      </c>
      <c r="AA88" s="695">
        <v>0</v>
      </c>
      <c r="AB88" s="695">
        <v>0</v>
      </c>
      <c r="AC88" s="695">
        <v>0</v>
      </c>
      <c r="AD88" s="695">
        <v>0</v>
      </c>
      <c r="AE88" s="695">
        <v>0</v>
      </c>
      <c r="AF88" s="695">
        <v>0</v>
      </c>
      <c r="AG88" s="694">
        <v>4</v>
      </c>
      <c r="AH88" s="695">
        <v>0</v>
      </c>
      <c r="AI88" s="695">
        <v>0</v>
      </c>
      <c r="AJ88" s="695">
        <v>0</v>
      </c>
      <c r="AK88" s="695">
        <v>0</v>
      </c>
      <c r="AL88" s="695">
        <v>0</v>
      </c>
      <c r="AM88" s="695">
        <v>0</v>
      </c>
      <c r="AN88" s="696">
        <v>1</v>
      </c>
      <c r="AO88" s="696">
        <v>3</v>
      </c>
      <c r="AP88" s="695">
        <v>0</v>
      </c>
      <c r="AQ88" s="695">
        <v>0</v>
      </c>
      <c r="AR88" s="695">
        <v>0</v>
      </c>
      <c r="AS88" s="695">
        <v>1</v>
      </c>
      <c r="AT88" s="695">
        <v>0</v>
      </c>
      <c r="AU88" s="695">
        <v>1</v>
      </c>
      <c r="AV88" s="695">
        <v>0</v>
      </c>
      <c r="AW88" s="694">
        <v>3</v>
      </c>
      <c r="AX88" s="694">
        <v>1</v>
      </c>
      <c r="AY88" s="695">
        <v>0</v>
      </c>
      <c r="AZ88" s="695">
        <v>0</v>
      </c>
      <c r="BA88" s="695">
        <v>0</v>
      </c>
      <c r="BB88" s="695">
        <v>0</v>
      </c>
      <c r="BC88" s="695">
        <v>0</v>
      </c>
      <c r="BD88" s="695">
        <v>0</v>
      </c>
      <c r="BE88" s="694">
        <v>2</v>
      </c>
      <c r="BF88" s="685">
        <v>2</v>
      </c>
    </row>
    <row r="89" spans="1:58" s="4" customFormat="1" ht="16.5" customHeight="1">
      <c r="A89" s="700" t="s">
        <v>2327</v>
      </c>
      <c r="B89" s="699">
        <v>25</v>
      </c>
      <c r="C89" s="694">
        <v>132</v>
      </c>
      <c r="D89" s="694">
        <v>6</v>
      </c>
      <c r="E89" s="694">
        <v>82</v>
      </c>
      <c r="F89" s="695">
        <v>0</v>
      </c>
      <c r="G89" s="695">
        <v>0</v>
      </c>
      <c r="H89" s="695">
        <v>0</v>
      </c>
      <c r="I89" s="697">
        <v>1</v>
      </c>
      <c r="J89" s="697">
        <v>1</v>
      </c>
      <c r="K89" s="694">
        <v>1</v>
      </c>
      <c r="L89" s="701">
        <v>1</v>
      </c>
      <c r="M89" s="695">
        <v>0</v>
      </c>
      <c r="N89" s="695">
        <v>0</v>
      </c>
      <c r="O89" s="695">
        <v>1</v>
      </c>
      <c r="P89" s="695">
        <v>0</v>
      </c>
      <c r="Q89" s="694">
        <v>1</v>
      </c>
      <c r="R89" s="695">
        <v>0</v>
      </c>
      <c r="S89" s="695">
        <v>0</v>
      </c>
      <c r="T89" s="695">
        <v>0</v>
      </c>
      <c r="U89" s="695">
        <v>0</v>
      </c>
      <c r="V89" s="699">
        <v>19</v>
      </c>
      <c r="W89" s="694">
        <v>50</v>
      </c>
      <c r="X89" s="695">
        <v>0</v>
      </c>
      <c r="Y89" s="695">
        <v>0</v>
      </c>
      <c r="Z89" s="695">
        <v>0</v>
      </c>
      <c r="AA89" s="695">
        <v>0</v>
      </c>
      <c r="AB89" s="695">
        <v>0</v>
      </c>
      <c r="AC89" s="695">
        <v>0</v>
      </c>
      <c r="AD89" s="695">
        <v>0</v>
      </c>
      <c r="AE89" s="695">
        <v>0</v>
      </c>
      <c r="AF89" s="695">
        <v>0</v>
      </c>
      <c r="AG89" s="694">
        <v>6</v>
      </c>
      <c r="AH89" s="695">
        <v>0</v>
      </c>
      <c r="AI89" s="694">
        <v>1</v>
      </c>
      <c r="AJ89" s="695">
        <v>0</v>
      </c>
      <c r="AK89" s="695">
        <v>0</v>
      </c>
      <c r="AL89" s="694">
        <v>1</v>
      </c>
      <c r="AM89" s="695">
        <v>0</v>
      </c>
      <c r="AN89" s="696">
        <v>3</v>
      </c>
      <c r="AO89" s="696">
        <v>1</v>
      </c>
      <c r="AP89" s="695">
        <v>0</v>
      </c>
      <c r="AQ89" s="695">
        <v>0</v>
      </c>
      <c r="AR89" s="695">
        <v>0</v>
      </c>
      <c r="AS89" s="695">
        <v>3</v>
      </c>
      <c r="AT89" s="695">
        <v>2</v>
      </c>
      <c r="AU89" s="695">
        <v>1</v>
      </c>
      <c r="AV89" s="695">
        <v>0</v>
      </c>
      <c r="AW89" s="694">
        <v>10</v>
      </c>
      <c r="AX89" s="694">
        <v>3</v>
      </c>
      <c r="AY89" s="695">
        <v>0</v>
      </c>
      <c r="AZ89" s="695">
        <v>0</v>
      </c>
      <c r="BA89" s="694">
        <v>4</v>
      </c>
      <c r="BB89" s="695">
        <v>0</v>
      </c>
      <c r="BC89" s="695">
        <v>0</v>
      </c>
      <c r="BD89" s="695">
        <v>0</v>
      </c>
      <c r="BE89" s="694">
        <v>3</v>
      </c>
      <c r="BF89" s="685">
        <v>3</v>
      </c>
    </row>
    <row r="90" spans="1:58" s="4" customFormat="1" ht="16.5" customHeight="1">
      <c r="A90" s="700" t="s">
        <v>2326</v>
      </c>
      <c r="B90" s="699">
        <v>7</v>
      </c>
      <c r="C90" s="694">
        <v>40</v>
      </c>
      <c r="D90" s="694">
        <v>3</v>
      </c>
      <c r="E90" s="694">
        <v>14</v>
      </c>
      <c r="F90" s="695">
        <v>0</v>
      </c>
      <c r="G90" s="695">
        <v>0</v>
      </c>
      <c r="H90" s="695">
        <v>0</v>
      </c>
      <c r="I90" s="695">
        <v>0</v>
      </c>
      <c r="J90" s="695">
        <v>0</v>
      </c>
      <c r="K90" s="694">
        <v>1</v>
      </c>
      <c r="L90" s="695">
        <v>0</v>
      </c>
      <c r="M90" s="695">
        <v>0</v>
      </c>
      <c r="N90" s="695">
        <v>0</v>
      </c>
      <c r="O90" s="695">
        <v>0</v>
      </c>
      <c r="P90" s="695">
        <v>0</v>
      </c>
      <c r="Q90" s="695">
        <v>0</v>
      </c>
      <c r="R90" s="695">
        <v>0</v>
      </c>
      <c r="S90" s="695">
        <v>0</v>
      </c>
      <c r="T90" s="695">
        <v>0</v>
      </c>
      <c r="U90" s="699">
        <v>2</v>
      </c>
      <c r="V90" s="699">
        <v>4</v>
      </c>
      <c r="W90" s="694">
        <v>26</v>
      </c>
      <c r="X90" s="695">
        <v>0</v>
      </c>
      <c r="Y90" s="695">
        <v>0</v>
      </c>
      <c r="Z90" s="695">
        <v>0</v>
      </c>
      <c r="AA90" s="695">
        <v>0</v>
      </c>
      <c r="AB90" s="695">
        <v>0</v>
      </c>
      <c r="AC90" s="695">
        <v>0</v>
      </c>
      <c r="AD90" s="695">
        <v>0</v>
      </c>
      <c r="AE90" s="695">
        <v>0</v>
      </c>
      <c r="AF90" s="695">
        <v>0</v>
      </c>
      <c r="AG90" s="694">
        <v>2</v>
      </c>
      <c r="AH90" s="695">
        <v>0</v>
      </c>
      <c r="AI90" s="695">
        <v>0</v>
      </c>
      <c r="AJ90" s="695">
        <v>0</v>
      </c>
      <c r="AK90" s="695">
        <v>0</v>
      </c>
      <c r="AL90" s="701">
        <v>0</v>
      </c>
      <c r="AM90" s="695">
        <v>0</v>
      </c>
      <c r="AN90" s="695">
        <v>0</v>
      </c>
      <c r="AO90" s="696">
        <v>2</v>
      </c>
      <c r="AP90" s="695">
        <v>1</v>
      </c>
      <c r="AQ90" s="695">
        <v>1</v>
      </c>
      <c r="AR90" s="695">
        <v>0</v>
      </c>
      <c r="AS90" s="695">
        <v>1</v>
      </c>
      <c r="AT90" s="701">
        <v>0</v>
      </c>
      <c r="AU90" s="695">
        <v>1</v>
      </c>
      <c r="AV90" s="695">
        <v>0</v>
      </c>
      <c r="AW90" s="695">
        <v>0</v>
      </c>
      <c r="AX90" s="695">
        <v>0</v>
      </c>
      <c r="AY90" s="695">
        <v>0</v>
      </c>
      <c r="AZ90" s="695">
        <v>0</v>
      </c>
      <c r="BA90" s="701">
        <v>0</v>
      </c>
      <c r="BB90" s="695">
        <v>0</v>
      </c>
      <c r="BC90" s="695">
        <v>0</v>
      </c>
      <c r="BD90" s="695">
        <v>0</v>
      </c>
      <c r="BE90" s="695">
        <v>0</v>
      </c>
      <c r="BF90" s="685">
        <v>4</v>
      </c>
    </row>
    <row r="91" spans="1:58" s="4" customFormat="1" ht="16.5" customHeight="1">
      <c r="A91" s="709" t="s">
        <v>2325</v>
      </c>
      <c r="B91" s="708">
        <v>81</v>
      </c>
      <c r="C91" s="703">
        <v>326</v>
      </c>
      <c r="D91" s="703">
        <v>7</v>
      </c>
      <c r="E91" s="703">
        <v>60</v>
      </c>
      <c r="F91" s="704">
        <v>0</v>
      </c>
      <c r="G91" s="704">
        <v>0</v>
      </c>
      <c r="H91" s="704">
        <v>0</v>
      </c>
      <c r="I91" s="704">
        <v>0</v>
      </c>
      <c r="J91" s="706">
        <v>2</v>
      </c>
      <c r="K91" s="704">
        <v>0</v>
      </c>
      <c r="L91" s="704">
        <v>0</v>
      </c>
      <c r="M91" s="704">
        <v>0</v>
      </c>
      <c r="N91" s="704">
        <v>0</v>
      </c>
      <c r="O91" s="704">
        <v>0</v>
      </c>
      <c r="P91" s="704">
        <v>0</v>
      </c>
      <c r="Q91" s="704">
        <v>0</v>
      </c>
      <c r="R91" s="703">
        <v>1</v>
      </c>
      <c r="S91" s="704">
        <v>0</v>
      </c>
      <c r="T91" s="703">
        <v>1</v>
      </c>
      <c r="U91" s="708">
        <v>3</v>
      </c>
      <c r="V91" s="708">
        <v>74</v>
      </c>
      <c r="W91" s="703">
        <v>266</v>
      </c>
      <c r="X91" s="704">
        <v>0</v>
      </c>
      <c r="Y91" s="704">
        <v>0</v>
      </c>
      <c r="Z91" s="704">
        <v>0</v>
      </c>
      <c r="AA91" s="707">
        <v>9</v>
      </c>
      <c r="AB91" s="704">
        <v>0</v>
      </c>
      <c r="AC91" s="706">
        <v>1</v>
      </c>
      <c r="AD91" s="703">
        <v>5</v>
      </c>
      <c r="AE91" s="703">
        <v>2</v>
      </c>
      <c r="AF91" s="703">
        <v>1</v>
      </c>
      <c r="AG91" s="703">
        <v>33</v>
      </c>
      <c r="AH91" s="703">
        <v>2</v>
      </c>
      <c r="AI91" s="703">
        <v>2</v>
      </c>
      <c r="AJ91" s="703">
        <v>5</v>
      </c>
      <c r="AK91" s="703">
        <v>1</v>
      </c>
      <c r="AL91" s="703">
        <v>4</v>
      </c>
      <c r="AM91" s="703">
        <v>7</v>
      </c>
      <c r="AN91" s="705">
        <v>4</v>
      </c>
      <c r="AO91" s="705">
        <v>8</v>
      </c>
      <c r="AP91" s="704">
        <v>1</v>
      </c>
      <c r="AQ91" s="704">
        <v>0</v>
      </c>
      <c r="AR91" s="704">
        <v>1</v>
      </c>
      <c r="AS91" s="704">
        <v>7</v>
      </c>
      <c r="AT91" s="704">
        <v>1</v>
      </c>
      <c r="AU91" s="704">
        <v>5</v>
      </c>
      <c r="AV91" s="704">
        <v>1</v>
      </c>
      <c r="AW91" s="703">
        <v>24</v>
      </c>
      <c r="AX91" s="703">
        <v>8</v>
      </c>
      <c r="AY91" s="704">
        <v>0</v>
      </c>
      <c r="AZ91" s="704">
        <v>0</v>
      </c>
      <c r="BA91" s="703">
        <v>5</v>
      </c>
      <c r="BB91" s="704">
        <v>0</v>
      </c>
      <c r="BC91" s="704">
        <v>0</v>
      </c>
      <c r="BD91" s="703">
        <v>3</v>
      </c>
      <c r="BE91" s="703">
        <v>8</v>
      </c>
      <c r="BF91" s="702" t="s">
        <v>2324</v>
      </c>
    </row>
    <row r="92" spans="1:58" s="4" customFormat="1" ht="16.5" customHeight="1">
      <c r="A92" s="700" t="s">
        <v>2323</v>
      </c>
      <c r="B92" s="699">
        <v>15</v>
      </c>
      <c r="C92" s="694">
        <v>40</v>
      </c>
      <c r="D92" s="695">
        <v>1</v>
      </c>
      <c r="E92" s="701">
        <v>4</v>
      </c>
      <c r="F92" s="695">
        <v>0</v>
      </c>
      <c r="G92" s="695">
        <v>0</v>
      </c>
      <c r="H92" s="695">
        <v>0</v>
      </c>
      <c r="I92" s="695">
        <v>0</v>
      </c>
      <c r="J92" s="695">
        <v>0</v>
      </c>
      <c r="K92" s="695">
        <v>0</v>
      </c>
      <c r="L92" s="695">
        <v>0</v>
      </c>
      <c r="M92" s="695">
        <v>0</v>
      </c>
      <c r="N92" s="695">
        <v>0</v>
      </c>
      <c r="O92" s="695">
        <v>0</v>
      </c>
      <c r="P92" s="695">
        <v>0</v>
      </c>
      <c r="Q92" s="695">
        <v>0</v>
      </c>
      <c r="R92" s="695">
        <v>0</v>
      </c>
      <c r="S92" s="695">
        <v>0</v>
      </c>
      <c r="T92" s="695">
        <v>0</v>
      </c>
      <c r="U92" s="695">
        <v>1</v>
      </c>
      <c r="V92" s="699">
        <v>14</v>
      </c>
      <c r="W92" s="694">
        <v>36</v>
      </c>
      <c r="X92" s="695">
        <v>0</v>
      </c>
      <c r="Y92" s="695">
        <v>0</v>
      </c>
      <c r="Z92" s="695">
        <v>0</v>
      </c>
      <c r="AA92" s="698">
        <v>2</v>
      </c>
      <c r="AB92" s="695">
        <v>0</v>
      </c>
      <c r="AC92" s="697">
        <v>1</v>
      </c>
      <c r="AD92" s="695">
        <v>0</v>
      </c>
      <c r="AE92" s="701">
        <v>1</v>
      </c>
      <c r="AF92" s="695">
        <v>0</v>
      </c>
      <c r="AG92" s="694">
        <v>4</v>
      </c>
      <c r="AH92" s="695">
        <v>0</v>
      </c>
      <c r="AI92" s="695">
        <v>0</v>
      </c>
      <c r="AJ92" s="695">
        <v>0</v>
      </c>
      <c r="AK92" s="695">
        <v>0</v>
      </c>
      <c r="AL92" s="695">
        <v>0</v>
      </c>
      <c r="AM92" s="694">
        <v>1</v>
      </c>
      <c r="AN92" s="696">
        <v>1</v>
      </c>
      <c r="AO92" s="696">
        <v>2</v>
      </c>
      <c r="AP92" s="695">
        <v>0</v>
      </c>
      <c r="AQ92" s="695">
        <v>0</v>
      </c>
      <c r="AR92" s="695">
        <v>0</v>
      </c>
      <c r="AS92" s="695">
        <v>0</v>
      </c>
      <c r="AT92" s="695">
        <v>0</v>
      </c>
      <c r="AU92" s="695">
        <v>0</v>
      </c>
      <c r="AV92" s="695">
        <v>0</v>
      </c>
      <c r="AW92" s="694">
        <v>8</v>
      </c>
      <c r="AX92" s="694">
        <v>2</v>
      </c>
      <c r="AY92" s="695">
        <v>0</v>
      </c>
      <c r="AZ92" s="695">
        <v>0</v>
      </c>
      <c r="BA92" s="694">
        <v>2</v>
      </c>
      <c r="BB92" s="695">
        <v>0</v>
      </c>
      <c r="BC92" s="695">
        <v>0</v>
      </c>
      <c r="BD92" s="694">
        <v>2</v>
      </c>
      <c r="BE92" s="694">
        <v>2</v>
      </c>
      <c r="BF92" s="685">
        <v>1</v>
      </c>
    </row>
    <row r="93" spans="1:58" s="4" customFormat="1" ht="16.5" customHeight="1">
      <c r="A93" s="700" t="s">
        <v>2322</v>
      </c>
      <c r="B93" s="699">
        <v>19</v>
      </c>
      <c r="C93" s="694">
        <v>95</v>
      </c>
      <c r="D93" s="694">
        <v>6</v>
      </c>
      <c r="E93" s="694">
        <v>56</v>
      </c>
      <c r="F93" s="695">
        <v>0</v>
      </c>
      <c r="G93" s="695">
        <v>0</v>
      </c>
      <c r="H93" s="695">
        <v>0</v>
      </c>
      <c r="I93" s="695">
        <v>0</v>
      </c>
      <c r="J93" s="697">
        <v>2</v>
      </c>
      <c r="K93" s="695">
        <v>0</v>
      </c>
      <c r="L93" s="695">
        <v>0</v>
      </c>
      <c r="M93" s="695">
        <v>0</v>
      </c>
      <c r="N93" s="695">
        <v>0</v>
      </c>
      <c r="O93" s="695">
        <v>0</v>
      </c>
      <c r="P93" s="695">
        <v>0</v>
      </c>
      <c r="Q93" s="695">
        <v>0</v>
      </c>
      <c r="R93" s="694">
        <v>1</v>
      </c>
      <c r="S93" s="695">
        <v>0</v>
      </c>
      <c r="T93" s="694">
        <v>1</v>
      </c>
      <c r="U93" s="695">
        <v>2</v>
      </c>
      <c r="V93" s="699">
        <v>13</v>
      </c>
      <c r="W93" s="694">
        <v>39</v>
      </c>
      <c r="X93" s="695">
        <v>0</v>
      </c>
      <c r="Y93" s="695">
        <v>0</v>
      </c>
      <c r="Z93" s="695">
        <v>0</v>
      </c>
      <c r="AA93" s="695">
        <v>0</v>
      </c>
      <c r="AB93" s="695">
        <v>0</v>
      </c>
      <c r="AC93" s="695">
        <v>0</v>
      </c>
      <c r="AD93" s="695">
        <v>0</v>
      </c>
      <c r="AE93" s="695">
        <v>0</v>
      </c>
      <c r="AF93" s="695">
        <v>0</v>
      </c>
      <c r="AG93" s="694">
        <v>7</v>
      </c>
      <c r="AH93" s="695">
        <v>0</v>
      </c>
      <c r="AI93" s="694">
        <v>1</v>
      </c>
      <c r="AJ93" s="694">
        <v>1</v>
      </c>
      <c r="AK93" s="694">
        <v>1</v>
      </c>
      <c r="AL93" s="694">
        <v>1</v>
      </c>
      <c r="AM93" s="695">
        <v>0</v>
      </c>
      <c r="AN93" s="696">
        <v>2</v>
      </c>
      <c r="AO93" s="696">
        <v>1</v>
      </c>
      <c r="AP93" s="695">
        <v>0</v>
      </c>
      <c r="AQ93" s="695">
        <v>0</v>
      </c>
      <c r="AR93" s="695">
        <v>0</v>
      </c>
      <c r="AS93" s="695">
        <v>4</v>
      </c>
      <c r="AT93" s="695">
        <v>0</v>
      </c>
      <c r="AU93" s="695">
        <v>4</v>
      </c>
      <c r="AV93" s="695">
        <v>0</v>
      </c>
      <c r="AW93" s="694">
        <v>2</v>
      </c>
      <c r="AX93" s="694">
        <v>1</v>
      </c>
      <c r="AY93" s="695">
        <v>0</v>
      </c>
      <c r="AZ93" s="695">
        <v>0</v>
      </c>
      <c r="BA93" s="695">
        <v>0</v>
      </c>
      <c r="BB93" s="695">
        <v>0</v>
      </c>
      <c r="BC93" s="695">
        <v>0</v>
      </c>
      <c r="BD93" s="695">
        <v>0</v>
      </c>
      <c r="BE93" s="695">
        <v>1</v>
      </c>
      <c r="BF93" s="685">
        <v>2</v>
      </c>
    </row>
    <row r="94" spans="1:58" s="4" customFormat="1" ht="16.5" customHeight="1">
      <c r="A94" s="700" t="s">
        <v>2321</v>
      </c>
      <c r="B94" s="699">
        <v>47</v>
      </c>
      <c r="C94" s="694">
        <v>191</v>
      </c>
      <c r="D94" s="694">
        <v>0</v>
      </c>
      <c r="E94" s="694">
        <v>0</v>
      </c>
      <c r="F94" s="695">
        <v>0</v>
      </c>
      <c r="G94" s="695">
        <v>0</v>
      </c>
      <c r="H94" s="695">
        <v>0</v>
      </c>
      <c r="I94" s="695">
        <v>0</v>
      </c>
      <c r="J94" s="701">
        <v>0</v>
      </c>
      <c r="K94" s="695">
        <v>0</v>
      </c>
      <c r="L94" s="695">
        <v>0</v>
      </c>
      <c r="M94" s="695">
        <v>0</v>
      </c>
      <c r="N94" s="695">
        <v>0</v>
      </c>
      <c r="O94" s="695">
        <v>0</v>
      </c>
      <c r="P94" s="695">
        <v>0</v>
      </c>
      <c r="Q94" s="695">
        <v>0</v>
      </c>
      <c r="R94" s="695">
        <v>0</v>
      </c>
      <c r="S94" s="695">
        <v>0</v>
      </c>
      <c r="T94" s="695">
        <v>0</v>
      </c>
      <c r="U94" s="695">
        <v>0</v>
      </c>
      <c r="V94" s="699">
        <v>47</v>
      </c>
      <c r="W94" s="694">
        <v>191</v>
      </c>
      <c r="X94" s="695">
        <v>0</v>
      </c>
      <c r="Y94" s="695">
        <v>0</v>
      </c>
      <c r="Z94" s="695">
        <v>0</v>
      </c>
      <c r="AA94" s="698">
        <v>7</v>
      </c>
      <c r="AB94" s="695">
        <v>0</v>
      </c>
      <c r="AC94" s="695">
        <v>0</v>
      </c>
      <c r="AD94" s="694">
        <v>5</v>
      </c>
      <c r="AE94" s="694">
        <v>1</v>
      </c>
      <c r="AF94" s="694">
        <v>1</v>
      </c>
      <c r="AG94" s="694">
        <v>22</v>
      </c>
      <c r="AH94" s="694">
        <v>2</v>
      </c>
      <c r="AI94" s="695">
        <v>1</v>
      </c>
      <c r="AJ94" s="694">
        <v>4</v>
      </c>
      <c r="AK94" s="701">
        <v>0</v>
      </c>
      <c r="AL94" s="694">
        <v>3</v>
      </c>
      <c r="AM94" s="694">
        <v>6</v>
      </c>
      <c r="AN94" s="696">
        <v>1</v>
      </c>
      <c r="AO94" s="696">
        <v>5</v>
      </c>
      <c r="AP94" s="695">
        <v>1</v>
      </c>
      <c r="AQ94" s="701">
        <v>0</v>
      </c>
      <c r="AR94" s="695">
        <v>1</v>
      </c>
      <c r="AS94" s="695">
        <v>3</v>
      </c>
      <c r="AT94" s="695">
        <v>1</v>
      </c>
      <c r="AU94" s="695">
        <v>1</v>
      </c>
      <c r="AV94" s="695">
        <v>1</v>
      </c>
      <c r="AW94" s="694">
        <v>14</v>
      </c>
      <c r="AX94" s="694">
        <v>5</v>
      </c>
      <c r="AY94" s="695">
        <v>0</v>
      </c>
      <c r="AZ94" s="695">
        <v>0</v>
      </c>
      <c r="BA94" s="694">
        <v>3</v>
      </c>
      <c r="BB94" s="695">
        <v>0</v>
      </c>
      <c r="BC94" s="695">
        <v>0</v>
      </c>
      <c r="BD94" s="694">
        <v>1</v>
      </c>
      <c r="BE94" s="694">
        <v>5</v>
      </c>
      <c r="BF94" s="685">
        <v>3</v>
      </c>
    </row>
    <row r="95" spans="1:58" s="4" customFormat="1" ht="16.5" customHeight="1">
      <c r="A95" s="709" t="s">
        <v>2320</v>
      </c>
      <c r="B95" s="708">
        <v>33</v>
      </c>
      <c r="C95" s="703">
        <v>141</v>
      </c>
      <c r="D95" s="703">
        <v>3</v>
      </c>
      <c r="E95" s="703">
        <v>7</v>
      </c>
      <c r="F95" s="704">
        <v>0</v>
      </c>
      <c r="G95" s="704">
        <v>0</v>
      </c>
      <c r="H95" s="707">
        <v>1</v>
      </c>
      <c r="I95" s="704">
        <v>0</v>
      </c>
      <c r="J95" s="706">
        <v>1</v>
      </c>
      <c r="K95" s="704">
        <v>0</v>
      </c>
      <c r="L95" s="704">
        <v>0</v>
      </c>
      <c r="M95" s="704">
        <v>0</v>
      </c>
      <c r="N95" s="704">
        <v>0</v>
      </c>
      <c r="O95" s="704">
        <v>0</v>
      </c>
      <c r="P95" s="704">
        <v>0</v>
      </c>
      <c r="Q95" s="704">
        <v>0</v>
      </c>
      <c r="R95" s="704">
        <v>0</v>
      </c>
      <c r="S95" s="704">
        <v>0</v>
      </c>
      <c r="T95" s="704">
        <v>0</v>
      </c>
      <c r="U95" s="708">
        <v>1</v>
      </c>
      <c r="V95" s="708">
        <v>30</v>
      </c>
      <c r="W95" s="703">
        <v>134</v>
      </c>
      <c r="X95" s="704">
        <v>0</v>
      </c>
      <c r="Y95" s="704">
        <v>0</v>
      </c>
      <c r="Z95" s="704">
        <v>0</v>
      </c>
      <c r="AA95" s="707">
        <v>6</v>
      </c>
      <c r="AB95" s="707">
        <v>3</v>
      </c>
      <c r="AC95" s="706">
        <v>1</v>
      </c>
      <c r="AD95" s="703">
        <v>2</v>
      </c>
      <c r="AE95" s="704">
        <v>0</v>
      </c>
      <c r="AF95" s="704">
        <v>0</v>
      </c>
      <c r="AG95" s="703">
        <v>14</v>
      </c>
      <c r="AH95" s="704">
        <v>0</v>
      </c>
      <c r="AI95" s="703">
        <v>2</v>
      </c>
      <c r="AJ95" s="703">
        <v>1</v>
      </c>
      <c r="AK95" s="704">
        <v>0</v>
      </c>
      <c r="AL95" s="704">
        <v>0</v>
      </c>
      <c r="AM95" s="703">
        <v>1</v>
      </c>
      <c r="AN95" s="704">
        <v>0</v>
      </c>
      <c r="AO95" s="705">
        <v>10</v>
      </c>
      <c r="AP95" s="704">
        <v>0</v>
      </c>
      <c r="AQ95" s="704">
        <v>0</v>
      </c>
      <c r="AR95" s="704">
        <v>0</v>
      </c>
      <c r="AS95" s="704">
        <v>2</v>
      </c>
      <c r="AT95" s="704">
        <v>0</v>
      </c>
      <c r="AU95" s="704">
        <v>2</v>
      </c>
      <c r="AV95" s="704">
        <v>0</v>
      </c>
      <c r="AW95" s="703">
        <v>8</v>
      </c>
      <c r="AX95" s="703">
        <v>3</v>
      </c>
      <c r="AY95" s="704">
        <v>0</v>
      </c>
      <c r="AZ95" s="704">
        <v>0</v>
      </c>
      <c r="BA95" s="703">
        <v>2</v>
      </c>
      <c r="BB95" s="704">
        <v>0</v>
      </c>
      <c r="BC95" s="704">
        <v>0</v>
      </c>
      <c r="BD95" s="703">
        <v>1</v>
      </c>
      <c r="BE95" s="703">
        <v>2</v>
      </c>
      <c r="BF95" s="702" t="s">
        <v>2319</v>
      </c>
    </row>
    <row r="96" spans="1:58" s="4" customFormat="1" ht="16.5" customHeight="1">
      <c r="A96" s="700" t="s">
        <v>2318</v>
      </c>
      <c r="B96" s="699">
        <v>9</v>
      </c>
      <c r="C96" s="694">
        <v>47</v>
      </c>
      <c r="D96" s="694">
        <v>0</v>
      </c>
      <c r="E96" s="701">
        <v>0</v>
      </c>
      <c r="F96" s="695">
        <v>0</v>
      </c>
      <c r="G96" s="695">
        <v>0</v>
      </c>
      <c r="H96" s="695">
        <v>0</v>
      </c>
      <c r="I96" s="695">
        <v>0</v>
      </c>
      <c r="J96" s="695">
        <v>0</v>
      </c>
      <c r="K96" s="695">
        <v>0</v>
      </c>
      <c r="L96" s="695">
        <v>0</v>
      </c>
      <c r="M96" s="695">
        <v>0</v>
      </c>
      <c r="N96" s="695">
        <v>0</v>
      </c>
      <c r="O96" s="695">
        <v>0</v>
      </c>
      <c r="P96" s="695">
        <v>0</v>
      </c>
      <c r="Q96" s="695">
        <v>0</v>
      </c>
      <c r="R96" s="695">
        <v>0</v>
      </c>
      <c r="S96" s="695">
        <v>0</v>
      </c>
      <c r="T96" s="695">
        <v>0</v>
      </c>
      <c r="U96" s="695">
        <v>0</v>
      </c>
      <c r="V96" s="699">
        <v>9</v>
      </c>
      <c r="W96" s="694">
        <v>47</v>
      </c>
      <c r="X96" s="695">
        <v>0</v>
      </c>
      <c r="Y96" s="695">
        <v>0</v>
      </c>
      <c r="Z96" s="695">
        <v>0</v>
      </c>
      <c r="AA96" s="698">
        <v>3</v>
      </c>
      <c r="AB96" s="698">
        <v>2</v>
      </c>
      <c r="AC96" s="695">
        <v>0</v>
      </c>
      <c r="AD96" s="695">
        <v>1</v>
      </c>
      <c r="AE96" s="695">
        <v>0</v>
      </c>
      <c r="AF96" s="695">
        <v>0</v>
      </c>
      <c r="AG96" s="694">
        <v>5</v>
      </c>
      <c r="AH96" s="695">
        <v>0</v>
      </c>
      <c r="AI96" s="694">
        <v>1</v>
      </c>
      <c r="AJ96" s="695">
        <v>0</v>
      </c>
      <c r="AK96" s="695">
        <v>0</v>
      </c>
      <c r="AL96" s="695">
        <v>0</v>
      </c>
      <c r="AM96" s="694">
        <v>1</v>
      </c>
      <c r="AN96" s="695">
        <v>0</v>
      </c>
      <c r="AO96" s="696">
        <v>3</v>
      </c>
      <c r="AP96" s="695">
        <v>0</v>
      </c>
      <c r="AQ96" s="695">
        <v>0</v>
      </c>
      <c r="AR96" s="695">
        <v>0</v>
      </c>
      <c r="AS96" s="695">
        <v>0</v>
      </c>
      <c r="AT96" s="695">
        <v>0</v>
      </c>
      <c r="AU96" s="695">
        <v>0</v>
      </c>
      <c r="AV96" s="695">
        <v>0</v>
      </c>
      <c r="AW96" s="694">
        <v>1</v>
      </c>
      <c r="AX96" s="694">
        <v>1</v>
      </c>
      <c r="AY96" s="695">
        <v>0</v>
      </c>
      <c r="AZ96" s="695">
        <v>0</v>
      </c>
      <c r="BA96" s="695">
        <v>0</v>
      </c>
      <c r="BB96" s="695">
        <v>0</v>
      </c>
      <c r="BC96" s="695">
        <v>0</v>
      </c>
      <c r="BD96" s="695">
        <v>0</v>
      </c>
      <c r="BE96" s="695">
        <v>0</v>
      </c>
      <c r="BF96" s="685">
        <v>1</v>
      </c>
    </row>
    <row r="97" spans="1:58" s="4" customFormat="1" ht="16.5" customHeight="1">
      <c r="A97" s="700" t="s">
        <v>2317</v>
      </c>
      <c r="B97" s="699">
        <v>15</v>
      </c>
      <c r="C97" s="694">
        <v>59</v>
      </c>
      <c r="D97" s="694">
        <v>3</v>
      </c>
      <c r="E97" s="694">
        <v>7</v>
      </c>
      <c r="F97" s="695">
        <v>0</v>
      </c>
      <c r="G97" s="695">
        <v>0</v>
      </c>
      <c r="H97" s="698">
        <v>1</v>
      </c>
      <c r="I97" s="695">
        <v>0</v>
      </c>
      <c r="J97" s="697">
        <v>1</v>
      </c>
      <c r="K97" s="695">
        <v>0</v>
      </c>
      <c r="L97" s="695">
        <v>0</v>
      </c>
      <c r="M97" s="695">
        <v>0</v>
      </c>
      <c r="N97" s="695">
        <v>0</v>
      </c>
      <c r="O97" s="695">
        <v>0</v>
      </c>
      <c r="P97" s="695">
        <v>0</v>
      </c>
      <c r="Q97" s="695">
        <v>0</v>
      </c>
      <c r="R97" s="695">
        <v>0</v>
      </c>
      <c r="S97" s="695">
        <v>0</v>
      </c>
      <c r="T97" s="695">
        <v>0</v>
      </c>
      <c r="U97" s="699">
        <v>1</v>
      </c>
      <c r="V97" s="699">
        <v>12</v>
      </c>
      <c r="W97" s="694">
        <v>52</v>
      </c>
      <c r="X97" s="695">
        <v>0</v>
      </c>
      <c r="Y97" s="695">
        <v>0</v>
      </c>
      <c r="Z97" s="695">
        <v>0</v>
      </c>
      <c r="AA97" s="698">
        <v>2</v>
      </c>
      <c r="AB97" s="695">
        <v>0</v>
      </c>
      <c r="AC97" s="697">
        <v>1</v>
      </c>
      <c r="AD97" s="694">
        <v>1</v>
      </c>
      <c r="AE97" s="695">
        <v>0</v>
      </c>
      <c r="AF97" s="695">
        <v>0</v>
      </c>
      <c r="AG97" s="694">
        <v>5</v>
      </c>
      <c r="AH97" s="695">
        <v>0</v>
      </c>
      <c r="AI97" s="694">
        <v>1</v>
      </c>
      <c r="AJ97" s="694">
        <v>1</v>
      </c>
      <c r="AK97" s="695">
        <v>0</v>
      </c>
      <c r="AL97" s="695">
        <v>0</v>
      </c>
      <c r="AM97" s="695">
        <v>0</v>
      </c>
      <c r="AN97" s="695">
        <v>0</v>
      </c>
      <c r="AO97" s="696">
        <v>3</v>
      </c>
      <c r="AP97" s="695">
        <v>0</v>
      </c>
      <c r="AQ97" s="695">
        <v>0</v>
      </c>
      <c r="AR97" s="695">
        <v>0</v>
      </c>
      <c r="AS97" s="695">
        <v>1</v>
      </c>
      <c r="AT97" s="695">
        <v>0</v>
      </c>
      <c r="AU97" s="695">
        <v>1</v>
      </c>
      <c r="AV97" s="695">
        <v>0</v>
      </c>
      <c r="AW97" s="694">
        <v>4</v>
      </c>
      <c r="AX97" s="695">
        <v>0</v>
      </c>
      <c r="AY97" s="695">
        <v>0</v>
      </c>
      <c r="AZ97" s="695">
        <v>0</v>
      </c>
      <c r="BA97" s="694">
        <v>2</v>
      </c>
      <c r="BB97" s="695">
        <v>0</v>
      </c>
      <c r="BC97" s="695">
        <v>0</v>
      </c>
      <c r="BD97" s="694">
        <v>1</v>
      </c>
      <c r="BE97" s="694">
        <v>1</v>
      </c>
      <c r="BF97" s="685">
        <v>2</v>
      </c>
    </row>
    <row r="98" spans="1:58" s="4" customFormat="1" ht="16.5" customHeight="1">
      <c r="A98" s="700" t="s">
        <v>2316</v>
      </c>
      <c r="B98" s="699">
        <v>9</v>
      </c>
      <c r="C98" s="694">
        <v>35</v>
      </c>
      <c r="D98" s="694">
        <v>0</v>
      </c>
      <c r="E98" s="695">
        <v>0</v>
      </c>
      <c r="F98" s="695">
        <v>0</v>
      </c>
      <c r="G98" s="695">
        <v>0</v>
      </c>
      <c r="H98" s="695">
        <v>0</v>
      </c>
      <c r="I98" s="695">
        <v>0</v>
      </c>
      <c r="J98" s="695">
        <v>0</v>
      </c>
      <c r="K98" s="695">
        <v>0</v>
      </c>
      <c r="L98" s="695">
        <v>0</v>
      </c>
      <c r="M98" s="695">
        <v>0</v>
      </c>
      <c r="N98" s="695">
        <v>0</v>
      </c>
      <c r="O98" s="695">
        <v>0</v>
      </c>
      <c r="P98" s="695">
        <v>0</v>
      </c>
      <c r="Q98" s="695">
        <v>0</v>
      </c>
      <c r="R98" s="695">
        <v>0</v>
      </c>
      <c r="S98" s="695">
        <v>0</v>
      </c>
      <c r="T98" s="695">
        <v>0</v>
      </c>
      <c r="U98" s="695">
        <v>0</v>
      </c>
      <c r="V98" s="699">
        <v>9</v>
      </c>
      <c r="W98" s="694">
        <v>35</v>
      </c>
      <c r="X98" s="695">
        <v>0</v>
      </c>
      <c r="Y98" s="695">
        <v>0</v>
      </c>
      <c r="Z98" s="695">
        <v>0</v>
      </c>
      <c r="AA98" s="698">
        <v>1</v>
      </c>
      <c r="AB98" s="698">
        <v>1</v>
      </c>
      <c r="AC98" s="695">
        <v>0</v>
      </c>
      <c r="AD98" s="695">
        <v>0</v>
      </c>
      <c r="AE98" s="695">
        <v>0</v>
      </c>
      <c r="AF98" s="695">
        <v>0</v>
      </c>
      <c r="AG98" s="694">
        <v>4</v>
      </c>
      <c r="AH98" s="695">
        <v>0</v>
      </c>
      <c r="AI98" s="695">
        <v>0</v>
      </c>
      <c r="AJ98" s="695">
        <v>0</v>
      </c>
      <c r="AK98" s="695">
        <v>0</v>
      </c>
      <c r="AL98" s="695">
        <v>0</v>
      </c>
      <c r="AM98" s="695">
        <v>0</v>
      </c>
      <c r="AN98" s="695">
        <v>0</v>
      </c>
      <c r="AO98" s="696">
        <v>4</v>
      </c>
      <c r="AP98" s="695">
        <v>0</v>
      </c>
      <c r="AQ98" s="695">
        <v>0</v>
      </c>
      <c r="AR98" s="695">
        <v>0</v>
      </c>
      <c r="AS98" s="695">
        <v>1</v>
      </c>
      <c r="AT98" s="695">
        <v>0</v>
      </c>
      <c r="AU98" s="695">
        <v>1</v>
      </c>
      <c r="AV98" s="695">
        <v>0</v>
      </c>
      <c r="AW98" s="694">
        <v>3</v>
      </c>
      <c r="AX98" s="694">
        <v>2</v>
      </c>
      <c r="AY98" s="695">
        <v>0</v>
      </c>
      <c r="AZ98" s="695">
        <v>0</v>
      </c>
      <c r="BA98" s="695">
        <v>0</v>
      </c>
      <c r="BB98" s="695">
        <v>0</v>
      </c>
      <c r="BC98" s="695">
        <v>0</v>
      </c>
      <c r="BD98" s="695">
        <v>0</v>
      </c>
      <c r="BE98" s="694">
        <v>1</v>
      </c>
      <c r="BF98" s="685">
        <v>3</v>
      </c>
    </row>
    <row r="99" spans="1:58" s="4" customFormat="1" ht="16.5" customHeight="1">
      <c r="A99" s="709" t="s">
        <v>2315</v>
      </c>
      <c r="B99" s="708">
        <v>148</v>
      </c>
      <c r="C99" s="703">
        <v>841</v>
      </c>
      <c r="D99" s="703">
        <v>16</v>
      </c>
      <c r="E99" s="703">
        <v>113</v>
      </c>
      <c r="F99" s="704">
        <v>0</v>
      </c>
      <c r="G99" s="704">
        <v>0</v>
      </c>
      <c r="H99" s="707">
        <v>4</v>
      </c>
      <c r="I99" s="706">
        <v>1</v>
      </c>
      <c r="J99" s="706">
        <v>3</v>
      </c>
      <c r="K99" s="703">
        <v>1</v>
      </c>
      <c r="L99" s="703">
        <v>1</v>
      </c>
      <c r="M99" s="704">
        <v>0</v>
      </c>
      <c r="N99" s="704">
        <v>0</v>
      </c>
      <c r="O99" s="703">
        <v>2</v>
      </c>
      <c r="P99" s="704">
        <v>0</v>
      </c>
      <c r="Q99" s="704">
        <v>0</v>
      </c>
      <c r="R99" s="704">
        <v>0</v>
      </c>
      <c r="S99" s="704">
        <v>0</v>
      </c>
      <c r="T99" s="703">
        <v>1</v>
      </c>
      <c r="U99" s="708">
        <v>3</v>
      </c>
      <c r="V99" s="708">
        <v>132</v>
      </c>
      <c r="W99" s="703">
        <v>728</v>
      </c>
      <c r="X99" s="704">
        <v>0</v>
      </c>
      <c r="Y99" s="704">
        <v>0</v>
      </c>
      <c r="Z99" s="704">
        <v>0</v>
      </c>
      <c r="AA99" s="707">
        <v>16</v>
      </c>
      <c r="AB99" s="707">
        <v>1</v>
      </c>
      <c r="AC99" s="706">
        <v>2</v>
      </c>
      <c r="AD99" s="703">
        <v>10</v>
      </c>
      <c r="AE99" s="703">
        <v>1</v>
      </c>
      <c r="AF99" s="703">
        <v>2</v>
      </c>
      <c r="AG99" s="703">
        <v>52</v>
      </c>
      <c r="AH99" s="703">
        <v>1</v>
      </c>
      <c r="AI99" s="703">
        <v>2</v>
      </c>
      <c r="AJ99" s="703">
        <v>3</v>
      </c>
      <c r="AK99" s="703">
        <v>2</v>
      </c>
      <c r="AL99" s="703">
        <v>7</v>
      </c>
      <c r="AM99" s="703">
        <v>7</v>
      </c>
      <c r="AN99" s="705">
        <v>1</v>
      </c>
      <c r="AO99" s="705">
        <v>29</v>
      </c>
      <c r="AP99" s="704">
        <v>7</v>
      </c>
      <c r="AQ99" s="704">
        <v>4</v>
      </c>
      <c r="AR99" s="704">
        <v>3</v>
      </c>
      <c r="AS99" s="704">
        <v>8</v>
      </c>
      <c r="AT99" s="704">
        <v>1</v>
      </c>
      <c r="AU99" s="704">
        <v>4</v>
      </c>
      <c r="AV99" s="704">
        <v>3</v>
      </c>
      <c r="AW99" s="703">
        <v>49</v>
      </c>
      <c r="AX99" s="703">
        <v>11</v>
      </c>
      <c r="AY99" s="704">
        <v>0</v>
      </c>
      <c r="AZ99" s="703">
        <v>1</v>
      </c>
      <c r="BA99" s="703">
        <v>8</v>
      </c>
      <c r="BB99" s="703">
        <v>3</v>
      </c>
      <c r="BC99" s="704">
        <v>0</v>
      </c>
      <c r="BD99" s="703">
        <v>2</v>
      </c>
      <c r="BE99" s="703">
        <v>24</v>
      </c>
      <c r="BF99" s="702" t="s">
        <v>2314</v>
      </c>
    </row>
    <row r="100" spans="1:58" s="4" customFormat="1" ht="16.5" customHeight="1">
      <c r="A100" s="700" t="s">
        <v>2313</v>
      </c>
      <c r="B100" s="699">
        <v>23</v>
      </c>
      <c r="C100" s="694">
        <v>181</v>
      </c>
      <c r="D100" s="694">
        <v>2</v>
      </c>
      <c r="E100" s="694">
        <v>6</v>
      </c>
      <c r="F100" s="695">
        <v>0</v>
      </c>
      <c r="G100" s="695">
        <v>0</v>
      </c>
      <c r="H100" s="695">
        <v>0</v>
      </c>
      <c r="I100" s="695">
        <v>0</v>
      </c>
      <c r="J100" s="695">
        <v>0</v>
      </c>
      <c r="K100" s="694">
        <v>1</v>
      </c>
      <c r="L100" s="694">
        <v>1</v>
      </c>
      <c r="M100" s="695">
        <v>0</v>
      </c>
      <c r="N100" s="695">
        <v>0</v>
      </c>
      <c r="O100" s="695">
        <v>0</v>
      </c>
      <c r="P100" s="695">
        <v>0</v>
      </c>
      <c r="Q100" s="695">
        <v>0</v>
      </c>
      <c r="R100" s="695">
        <v>0</v>
      </c>
      <c r="S100" s="695">
        <v>0</v>
      </c>
      <c r="T100" s="695">
        <v>0</v>
      </c>
      <c r="U100" s="695">
        <v>0</v>
      </c>
      <c r="V100" s="699">
        <v>21</v>
      </c>
      <c r="W100" s="694">
        <v>175</v>
      </c>
      <c r="X100" s="695">
        <v>0</v>
      </c>
      <c r="Y100" s="695">
        <v>0</v>
      </c>
      <c r="Z100" s="695">
        <v>0</v>
      </c>
      <c r="AA100" s="698">
        <v>2</v>
      </c>
      <c r="AB100" s="695">
        <v>0</v>
      </c>
      <c r="AC100" s="695">
        <v>0</v>
      </c>
      <c r="AD100" s="694">
        <v>2</v>
      </c>
      <c r="AE100" s="695">
        <v>0</v>
      </c>
      <c r="AF100" s="695">
        <v>0</v>
      </c>
      <c r="AG100" s="694">
        <v>9</v>
      </c>
      <c r="AH100" s="694">
        <v>1</v>
      </c>
      <c r="AI100" s="695">
        <v>0</v>
      </c>
      <c r="AJ100" s="694">
        <v>1</v>
      </c>
      <c r="AK100" s="695">
        <v>0</v>
      </c>
      <c r="AL100" s="694">
        <v>1</v>
      </c>
      <c r="AM100" s="694">
        <v>1</v>
      </c>
      <c r="AN100" s="695">
        <v>0</v>
      </c>
      <c r="AO100" s="696">
        <v>5</v>
      </c>
      <c r="AP100" s="695">
        <v>0</v>
      </c>
      <c r="AQ100" s="695">
        <v>0</v>
      </c>
      <c r="AR100" s="695">
        <v>0</v>
      </c>
      <c r="AS100" s="695">
        <v>2</v>
      </c>
      <c r="AT100" s="695">
        <v>0</v>
      </c>
      <c r="AU100" s="695">
        <v>1</v>
      </c>
      <c r="AV100" s="695">
        <v>1</v>
      </c>
      <c r="AW100" s="694">
        <v>8</v>
      </c>
      <c r="AX100" s="694">
        <v>1</v>
      </c>
      <c r="AY100" s="695">
        <v>0</v>
      </c>
      <c r="AZ100" s="695">
        <v>0</v>
      </c>
      <c r="BA100" s="695">
        <v>1</v>
      </c>
      <c r="BB100" s="695">
        <v>0</v>
      </c>
      <c r="BC100" s="695">
        <v>0</v>
      </c>
      <c r="BD100" s="695">
        <v>0</v>
      </c>
      <c r="BE100" s="694">
        <v>6</v>
      </c>
      <c r="BF100" s="685">
        <v>1</v>
      </c>
    </row>
    <row r="101" spans="1:58" s="4" customFormat="1" ht="16.5" customHeight="1">
      <c r="A101" s="700" t="s">
        <v>2312</v>
      </c>
      <c r="B101" s="699">
        <v>8</v>
      </c>
      <c r="C101" s="694">
        <v>49</v>
      </c>
      <c r="D101" s="694">
        <v>2</v>
      </c>
      <c r="E101" s="694">
        <v>10</v>
      </c>
      <c r="F101" s="695">
        <v>0</v>
      </c>
      <c r="G101" s="695">
        <v>0</v>
      </c>
      <c r="H101" s="695">
        <v>0</v>
      </c>
      <c r="I101" s="695">
        <v>0</v>
      </c>
      <c r="J101" s="695">
        <v>0</v>
      </c>
      <c r="K101" s="695">
        <v>0</v>
      </c>
      <c r="L101" s="695">
        <v>0</v>
      </c>
      <c r="M101" s="695">
        <v>0</v>
      </c>
      <c r="N101" s="695">
        <v>0</v>
      </c>
      <c r="O101" s="694">
        <v>1</v>
      </c>
      <c r="P101" s="695">
        <v>0</v>
      </c>
      <c r="Q101" s="695">
        <v>0</v>
      </c>
      <c r="R101" s="695">
        <v>0</v>
      </c>
      <c r="S101" s="695">
        <v>0</v>
      </c>
      <c r="T101" s="695">
        <v>0</v>
      </c>
      <c r="U101" s="699">
        <v>1</v>
      </c>
      <c r="V101" s="699">
        <v>6</v>
      </c>
      <c r="W101" s="694">
        <v>39</v>
      </c>
      <c r="X101" s="695">
        <v>0</v>
      </c>
      <c r="Y101" s="695">
        <v>0</v>
      </c>
      <c r="Z101" s="695">
        <v>0</v>
      </c>
      <c r="AA101" s="695">
        <v>0</v>
      </c>
      <c r="AB101" s="695">
        <v>0</v>
      </c>
      <c r="AC101" s="695">
        <v>0</v>
      </c>
      <c r="AD101" s="695">
        <v>0</v>
      </c>
      <c r="AE101" s="695">
        <v>0</v>
      </c>
      <c r="AF101" s="695">
        <v>0</v>
      </c>
      <c r="AG101" s="694">
        <v>2</v>
      </c>
      <c r="AH101" s="695">
        <v>0</v>
      </c>
      <c r="AI101" s="695">
        <v>0</v>
      </c>
      <c r="AJ101" s="695">
        <v>0</v>
      </c>
      <c r="AK101" s="695">
        <v>0</v>
      </c>
      <c r="AL101" s="704">
        <v>0</v>
      </c>
      <c r="AM101" s="695">
        <v>0</v>
      </c>
      <c r="AN101" s="695">
        <v>0</v>
      </c>
      <c r="AO101" s="696">
        <v>2</v>
      </c>
      <c r="AP101" s="695">
        <v>1</v>
      </c>
      <c r="AQ101" s="695">
        <v>0</v>
      </c>
      <c r="AR101" s="695">
        <v>1</v>
      </c>
      <c r="AS101" s="695">
        <v>0</v>
      </c>
      <c r="AT101" s="695">
        <v>0</v>
      </c>
      <c r="AU101" s="695">
        <v>0</v>
      </c>
      <c r="AV101" s="695">
        <v>0</v>
      </c>
      <c r="AW101" s="694">
        <v>3</v>
      </c>
      <c r="AX101" s="695">
        <v>0</v>
      </c>
      <c r="AY101" s="695">
        <v>0</v>
      </c>
      <c r="AZ101" s="694">
        <v>1</v>
      </c>
      <c r="BA101" s="695">
        <v>1</v>
      </c>
      <c r="BB101" s="695">
        <v>0</v>
      </c>
      <c r="BC101" s="695">
        <v>0</v>
      </c>
      <c r="BD101" s="695">
        <v>0</v>
      </c>
      <c r="BE101" s="694">
        <v>1</v>
      </c>
      <c r="BF101" s="685">
        <v>2</v>
      </c>
    </row>
    <row r="102" spans="1:58" s="4" customFormat="1" ht="16.5" customHeight="1">
      <c r="A102" s="700" t="s">
        <v>2311</v>
      </c>
      <c r="B102" s="699">
        <v>78</v>
      </c>
      <c r="C102" s="694">
        <v>395</v>
      </c>
      <c r="D102" s="694">
        <v>5</v>
      </c>
      <c r="E102" s="694">
        <v>33</v>
      </c>
      <c r="F102" s="695">
        <v>0</v>
      </c>
      <c r="G102" s="695">
        <v>0</v>
      </c>
      <c r="H102" s="698">
        <v>2</v>
      </c>
      <c r="I102" s="695">
        <v>0</v>
      </c>
      <c r="J102" s="695">
        <v>0</v>
      </c>
      <c r="K102" s="695">
        <v>0</v>
      </c>
      <c r="L102" s="695">
        <v>0</v>
      </c>
      <c r="M102" s="695">
        <v>0</v>
      </c>
      <c r="N102" s="695">
        <v>0</v>
      </c>
      <c r="O102" s="694">
        <v>1</v>
      </c>
      <c r="P102" s="695">
        <v>0</v>
      </c>
      <c r="Q102" s="695">
        <v>0</v>
      </c>
      <c r="R102" s="695">
        <v>0</v>
      </c>
      <c r="S102" s="695">
        <v>0</v>
      </c>
      <c r="T102" s="694">
        <v>1</v>
      </c>
      <c r="U102" s="699">
        <v>1</v>
      </c>
      <c r="V102" s="699">
        <v>73</v>
      </c>
      <c r="W102" s="694">
        <v>362</v>
      </c>
      <c r="X102" s="695">
        <v>0</v>
      </c>
      <c r="Y102" s="695">
        <v>0</v>
      </c>
      <c r="Z102" s="695">
        <v>0</v>
      </c>
      <c r="AA102" s="698">
        <v>10</v>
      </c>
      <c r="AB102" s="698">
        <v>1</v>
      </c>
      <c r="AC102" s="697">
        <v>1</v>
      </c>
      <c r="AD102" s="694">
        <v>7</v>
      </c>
      <c r="AE102" s="695">
        <v>0</v>
      </c>
      <c r="AF102" s="694">
        <v>1</v>
      </c>
      <c r="AG102" s="694">
        <v>28</v>
      </c>
      <c r="AH102" s="701">
        <v>0</v>
      </c>
      <c r="AI102" s="694">
        <v>1</v>
      </c>
      <c r="AJ102" s="694">
        <v>1</v>
      </c>
      <c r="AK102" s="694">
        <v>2</v>
      </c>
      <c r="AL102" s="694">
        <v>5</v>
      </c>
      <c r="AM102" s="694">
        <v>4</v>
      </c>
      <c r="AN102" s="696">
        <v>1</v>
      </c>
      <c r="AO102" s="696">
        <v>14</v>
      </c>
      <c r="AP102" s="695">
        <v>4</v>
      </c>
      <c r="AQ102" s="695">
        <v>2</v>
      </c>
      <c r="AR102" s="695">
        <v>2</v>
      </c>
      <c r="AS102" s="695">
        <v>4</v>
      </c>
      <c r="AT102" s="695">
        <v>1</v>
      </c>
      <c r="AU102" s="695">
        <v>2</v>
      </c>
      <c r="AV102" s="695">
        <v>1</v>
      </c>
      <c r="AW102" s="694">
        <v>27</v>
      </c>
      <c r="AX102" s="694">
        <v>9</v>
      </c>
      <c r="AY102" s="695">
        <v>0</v>
      </c>
      <c r="AZ102" s="695">
        <v>0</v>
      </c>
      <c r="BA102" s="694">
        <v>3</v>
      </c>
      <c r="BB102" s="694">
        <v>2</v>
      </c>
      <c r="BC102" s="695">
        <v>0</v>
      </c>
      <c r="BD102" s="694">
        <v>2</v>
      </c>
      <c r="BE102" s="694">
        <v>11</v>
      </c>
      <c r="BF102" s="685">
        <v>3</v>
      </c>
    </row>
    <row r="103" spans="1:58" s="4" customFormat="1" ht="16.5" customHeight="1">
      <c r="A103" s="700" t="s">
        <v>2310</v>
      </c>
      <c r="B103" s="699">
        <v>24</v>
      </c>
      <c r="C103" s="694">
        <v>121</v>
      </c>
      <c r="D103" s="694">
        <v>3</v>
      </c>
      <c r="E103" s="694">
        <v>28</v>
      </c>
      <c r="F103" s="695">
        <v>0</v>
      </c>
      <c r="G103" s="695">
        <v>0</v>
      </c>
      <c r="H103" s="695">
        <v>0</v>
      </c>
      <c r="I103" s="695">
        <v>0</v>
      </c>
      <c r="J103" s="697">
        <v>2</v>
      </c>
      <c r="K103" s="695">
        <v>0</v>
      </c>
      <c r="L103" s="695">
        <v>0</v>
      </c>
      <c r="M103" s="695">
        <v>0</v>
      </c>
      <c r="N103" s="695">
        <v>0</v>
      </c>
      <c r="O103" s="695">
        <v>0</v>
      </c>
      <c r="P103" s="695">
        <v>0</v>
      </c>
      <c r="Q103" s="695">
        <v>0</v>
      </c>
      <c r="R103" s="695">
        <v>0</v>
      </c>
      <c r="S103" s="695">
        <v>0</v>
      </c>
      <c r="T103" s="695">
        <v>0</v>
      </c>
      <c r="U103" s="699">
        <v>1</v>
      </c>
      <c r="V103" s="699">
        <v>21</v>
      </c>
      <c r="W103" s="694">
        <v>93</v>
      </c>
      <c r="X103" s="695">
        <v>0</v>
      </c>
      <c r="Y103" s="695">
        <v>0</v>
      </c>
      <c r="Z103" s="695">
        <v>0</v>
      </c>
      <c r="AA103" s="698">
        <v>4</v>
      </c>
      <c r="AB103" s="695">
        <v>0</v>
      </c>
      <c r="AC103" s="697">
        <v>1</v>
      </c>
      <c r="AD103" s="695">
        <v>1</v>
      </c>
      <c r="AE103" s="694">
        <v>1</v>
      </c>
      <c r="AF103" s="694">
        <v>1</v>
      </c>
      <c r="AG103" s="694">
        <v>8</v>
      </c>
      <c r="AH103" s="701">
        <v>0</v>
      </c>
      <c r="AI103" s="694">
        <v>1</v>
      </c>
      <c r="AJ103" s="695">
        <v>0</v>
      </c>
      <c r="AK103" s="695">
        <v>0</v>
      </c>
      <c r="AL103" s="704">
        <v>0</v>
      </c>
      <c r="AM103" s="694">
        <v>2</v>
      </c>
      <c r="AN103" s="695">
        <v>0</v>
      </c>
      <c r="AO103" s="696">
        <v>5</v>
      </c>
      <c r="AP103" s="695">
        <v>1</v>
      </c>
      <c r="AQ103" s="695">
        <v>1</v>
      </c>
      <c r="AR103" s="695">
        <v>0</v>
      </c>
      <c r="AS103" s="695">
        <v>1</v>
      </c>
      <c r="AT103" s="695">
        <v>0</v>
      </c>
      <c r="AU103" s="695">
        <v>1</v>
      </c>
      <c r="AV103" s="701">
        <v>0</v>
      </c>
      <c r="AW103" s="694">
        <v>7</v>
      </c>
      <c r="AX103" s="694">
        <v>1</v>
      </c>
      <c r="AY103" s="695">
        <v>0</v>
      </c>
      <c r="AZ103" s="695">
        <v>0</v>
      </c>
      <c r="BA103" s="694">
        <v>3</v>
      </c>
      <c r="BB103" s="695">
        <v>0</v>
      </c>
      <c r="BC103" s="695">
        <v>0</v>
      </c>
      <c r="BD103" s="695">
        <v>0</v>
      </c>
      <c r="BE103" s="694">
        <v>3</v>
      </c>
      <c r="BF103" s="685">
        <v>4</v>
      </c>
    </row>
    <row r="104" spans="1:58" s="4" customFormat="1" ht="16.5" customHeight="1">
      <c r="A104" s="700" t="s">
        <v>2309</v>
      </c>
      <c r="B104" s="699">
        <v>8</v>
      </c>
      <c r="C104" s="694">
        <v>35</v>
      </c>
      <c r="D104" s="694">
        <v>1</v>
      </c>
      <c r="E104" s="694">
        <v>4</v>
      </c>
      <c r="F104" s="695">
        <v>0</v>
      </c>
      <c r="G104" s="695">
        <v>0</v>
      </c>
      <c r="H104" s="695">
        <v>1</v>
      </c>
      <c r="I104" s="695">
        <v>0</v>
      </c>
      <c r="J104" s="695">
        <v>0</v>
      </c>
      <c r="K104" s="695">
        <v>0</v>
      </c>
      <c r="L104" s="695">
        <v>0</v>
      </c>
      <c r="M104" s="695">
        <v>0</v>
      </c>
      <c r="N104" s="695">
        <v>0</v>
      </c>
      <c r="O104" s="695">
        <v>0</v>
      </c>
      <c r="P104" s="695">
        <v>0</v>
      </c>
      <c r="Q104" s="695">
        <v>0</v>
      </c>
      <c r="R104" s="695">
        <v>0</v>
      </c>
      <c r="S104" s="695">
        <v>0</v>
      </c>
      <c r="T104" s="695">
        <v>0</v>
      </c>
      <c r="U104" s="695">
        <v>0</v>
      </c>
      <c r="V104" s="699">
        <v>7</v>
      </c>
      <c r="W104" s="694">
        <v>31</v>
      </c>
      <c r="X104" s="695">
        <v>0</v>
      </c>
      <c r="Y104" s="695">
        <v>0</v>
      </c>
      <c r="Z104" s="695">
        <v>0</v>
      </c>
      <c r="AA104" s="695">
        <v>0</v>
      </c>
      <c r="AB104" s="695">
        <v>0</v>
      </c>
      <c r="AC104" s="695">
        <v>0</v>
      </c>
      <c r="AD104" s="695">
        <v>0</v>
      </c>
      <c r="AE104" s="695">
        <v>0</v>
      </c>
      <c r="AF104" s="695">
        <v>0</v>
      </c>
      <c r="AG104" s="694">
        <v>3</v>
      </c>
      <c r="AH104" s="695">
        <v>0</v>
      </c>
      <c r="AI104" s="695">
        <v>0</v>
      </c>
      <c r="AJ104" s="694">
        <v>1</v>
      </c>
      <c r="AK104" s="695">
        <v>0</v>
      </c>
      <c r="AL104" s="694">
        <v>1</v>
      </c>
      <c r="AM104" s="695">
        <v>0</v>
      </c>
      <c r="AN104" s="695">
        <v>0</v>
      </c>
      <c r="AO104" s="696">
        <v>1</v>
      </c>
      <c r="AP104" s="695">
        <v>1</v>
      </c>
      <c r="AQ104" s="695">
        <v>1</v>
      </c>
      <c r="AR104" s="695">
        <v>0</v>
      </c>
      <c r="AS104" s="695">
        <v>1</v>
      </c>
      <c r="AT104" s="695">
        <v>0</v>
      </c>
      <c r="AU104" s="695">
        <v>0</v>
      </c>
      <c r="AV104" s="695">
        <v>1</v>
      </c>
      <c r="AW104" s="694">
        <v>2</v>
      </c>
      <c r="AX104" s="695">
        <v>0</v>
      </c>
      <c r="AY104" s="695">
        <v>0</v>
      </c>
      <c r="AZ104" s="695">
        <v>0</v>
      </c>
      <c r="BA104" s="695">
        <v>0</v>
      </c>
      <c r="BB104" s="695">
        <v>0</v>
      </c>
      <c r="BC104" s="695">
        <v>0</v>
      </c>
      <c r="BD104" s="695">
        <v>0</v>
      </c>
      <c r="BE104" s="694">
        <v>2</v>
      </c>
      <c r="BF104" s="685">
        <v>5</v>
      </c>
    </row>
    <row r="105" spans="1:58" s="4" customFormat="1" ht="16.5" customHeight="1">
      <c r="A105" s="700" t="s">
        <v>2308</v>
      </c>
      <c r="B105" s="699">
        <v>7</v>
      </c>
      <c r="C105" s="694">
        <v>60</v>
      </c>
      <c r="D105" s="694">
        <v>3</v>
      </c>
      <c r="E105" s="694">
        <v>32</v>
      </c>
      <c r="F105" s="695">
        <v>0</v>
      </c>
      <c r="G105" s="695">
        <v>0</v>
      </c>
      <c r="H105" s="698">
        <v>1</v>
      </c>
      <c r="I105" s="697">
        <v>1</v>
      </c>
      <c r="J105" s="697">
        <v>1</v>
      </c>
      <c r="K105" s="695">
        <v>0</v>
      </c>
      <c r="L105" s="695">
        <v>0</v>
      </c>
      <c r="M105" s="695">
        <v>0</v>
      </c>
      <c r="N105" s="695">
        <v>0</v>
      </c>
      <c r="O105" s="695">
        <v>0</v>
      </c>
      <c r="P105" s="695">
        <v>0</v>
      </c>
      <c r="Q105" s="695">
        <v>0</v>
      </c>
      <c r="R105" s="695">
        <v>0</v>
      </c>
      <c r="S105" s="695">
        <v>0</v>
      </c>
      <c r="T105" s="695">
        <v>0</v>
      </c>
      <c r="U105" s="695">
        <v>0</v>
      </c>
      <c r="V105" s="699">
        <v>4</v>
      </c>
      <c r="W105" s="694">
        <v>28</v>
      </c>
      <c r="X105" s="695">
        <v>0</v>
      </c>
      <c r="Y105" s="695">
        <v>0</v>
      </c>
      <c r="Z105" s="695">
        <v>0</v>
      </c>
      <c r="AA105" s="695">
        <v>0</v>
      </c>
      <c r="AB105" s="695">
        <v>0</v>
      </c>
      <c r="AC105" s="695">
        <v>0</v>
      </c>
      <c r="AD105" s="695">
        <v>0</v>
      </c>
      <c r="AE105" s="695">
        <v>0</v>
      </c>
      <c r="AF105" s="695">
        <v>0</v>
      </c>
      <c r="AG105" s="694">
        <v>2</v>
      </c>
      <c r="AH105" s="695">
        <v>0</v>
      </c>
      <c r="AI105" s="695">
        <v>0</v>
      </c>
      <c r="AJ105" s="695">
        <v>0</v>
      </c>
      <c r="AK105" s="695">
        <v>0</v>
      </c>
      <c r="AL105" s="704">
        <v>0</v>
      </c>
      <c r="AM105" s="695">
        <v>0</v>
      </c>
      <c r="AN105" s="695">
        <v>0</v>
      </c>
      <c r="AO105" s="696">
        <v>2</v>
      </c>
      <c r="AP105" s="695">
        <v>0</v>
      </c>
      <c r="AQ105" s="695">
        <v>0</v>
      </c>
      <c r="AR105" s="695">
        <v>0</v>
      </c>
      <c r="AS105" s="695">
        <v>0</v>
      </c>
      <c r="AT105" s="695">
        <v>0</v>
      </c>
      <c r="AU105" s="695">
        <v>0</v>
      </c>
      <c r="AV105" s="695">
        <v>0</v>
      </c>
      <c r="AW105" s="694">
        <v>2</v>
      </c>
      <c r="AX105" s="695">
        <v>0</v>
      </c>
      <c r="AY105" s="695">
        <v>0</v>
      </c>
      <c r="AZ105" s="695">
        <v>0</v>
      </c>
      <c r="BA105" s="695">
        <v>0</v>
      </c>
      <c r="BB105" s="695">
        <v>1</v>
      </c>
      <c r="BC105" s="695">
        <v>0</v>
      </c>
      <c r="BD105" s="695">
        <v>0</v>
      </c>
      <c r="BE105" s="694">
        <v>1</v>
      </c>
      <c r="BF105" s="685">
        <v>6</v>
      </c>
    </row>
    <row r="106" spans="1:58" s="4" customFormat="1" ht="16.5" customHeight="1">
      <c r="A106" s="709" t="s">
        <v>2307</v>
      </c>
      <c r="B106" s="708">
        <v>52</v>
      </c>
      <c r="C106" s="703">
        <v>328</v>
      </c>
      <c r="D106" s="703">
        <v>14</v>
      </c>
      <c r="E106" s="703">
        <v>163</v>
      </c>
      <c r="F106" s="704">
        <v>0</v>
      </c>
      <c r="G106" s="704">
        <v>0</v>
      </c>
      <c r="H106" s="704">
        <v>0</v>
      </c>
      <c r="I106" s="704">
        <v>3</v>
      </c>
      <c r="J106" s="706">
        <v>1</v>
      </c>
      <c r="K106" s="703">
        <v>2</v>
      </c>
      <c r="L106" s="704">
        <v>0</v>
      </c>
      <c r="M106" s="704">
        <v>0</v>
      </c>
      <c r="N106" s="704">
        <v>0</v>
      </c>
      <c r="O106" s="704">
        <v>1</v>
      </c>
      <c r="P106" s="703">
        <v>2</v>
      </c>
      <c r="Q106" s="704">
        <v>0</v>
      </c>
      <c r="R106" s="704">
        <v>0</v>
      </c>
      <c r="S106" s="704">
        <v>0</v>
      </c>
      <c r="T106" s="703">
        <v>1</v>
      </c>
      <c r="U106" s="708">
        <v>4</v>
      </c>
      <c r="V106" s="708">
        <v>38</v>
      </c>
      <c r="W106" s="703">
        <v>165</v>
      </c>
      <c r="X106" s="704">
        <v>0</v>
      </c>
      <c r="Y106" s="704">
        <v>0</v>
      </c>
      <c r="Z106" s="704">
        <v>0</v>
      </c>
      <c r="AA106" s="707">
        <v>6</v>
      </c>
      <c r="AB106" s="704">
        <v>0</v>
      </c>
      <c r="AC106" s="706">
        <v>1</v>
      </c>
      <c r="AD106" s="703">
        <v>2</v>
      </c>
      <c r="AE106" s="703">
        <v>1</v>
      </c>
      <c r="AF106" s="703">
        <v>2</v>
      </c>
      <c r="AG106" s="703">
        <v>8</v>
      </c>
      <c r="AH106" s="704">
        <v>0</v>
      </c>
      <c r="AI106" s="703">
        <v>2</v>
      </c>
      <c r="AJ106" s="704">
        <v>0</v>
      </c>
      <c r="AK106" s="704">
        <v>0</v>
      </c>
      <c r="AL106" s="704">
        <v>1</v>
      </c>
      <c r="AM106" s="703">
        <v>2</v>
      </c>
      <c r="AN106" s="705">
        <v>0</v>
      </c>
      <c r="AO106" s="705">
        <v>3</v>
      </c>
      <c r="AP106" s="704">
        <v>3</v>
      </c>
      <c r="AQ106" s="704">
        <v>3</v>
      </c>
      <c r="AR106" s="704">
        <v>0</v>
      </c>
      <c r="AS106" s="704">
        <v>2</v>
      </c>
      <c r="AT106" s="704">
        <v>0</v>
      </c>
      <c r="AU106" s="704">
        <v>0</v>
      </c>
      <c r="AV106" s="704">
        <v>2</v>
      </c>
      <c r="AW106" s="703">
        <v>19</v>
      </c>
      <c r="AX106" s="703">
        <v>5</v>
      </c>
      <c r="AY106" s="704">
        <v>0</v>
      </c>
      <c r="AZ106" s="703">
        <v>1</v>
      </c>
      <c r="BA106" s="703">
        <v>1</v>
      </c>
      <c r="BB106" s="704">
        <v>1</v>
      </c>
      <c r="BC106" s="704">
        <v>0</v>
      </c>
      <c r="BD106" s="703">
        <v>2</v>
      </c>
      <c r="BE106" s="703">
        <v>9</v>
      </c>
      <c r="BF106" s="702" t="s">
        <v>2306</v>
      </c>
    </row>
    <row r="107" spans="1:58" s="4" customFormat="1" ht="16.5" customHeight="1">
      <c r="A107" s="700" t="s">
        <v>2305</v>
      </c>
      <c r="B107" s="699">
        <v>6</v>
      </c>
      <c r="C107" s="694">
        <v>26</v>
      </c>
      <c r="D107" s="694">
        <v>3</v>
      </c>
      <c r="E107" s="694">
        <v>12</v>
      </c>
      <c r="F107" s="695">
        <v>0</v>
      </c>
      <c r="G107" s="695">
        <v>0</v>
      </c>
      <c r="H107" s="695">
        <v>0</v>
      </c>
      <c r="I107" s="695">
        <v>0</v>
      </c>
      <c r="J107" s="695">
        <v>0</v>
      </c>
      <c r="K107" s="695">
        <v>0</v>
      </c>
      <c r="L107" s="695">
        <v>0</v>
      </c>
      <c r="M107" s="695">
        <v>0</v>
      </c>
      <c r="N107" s="695">
        <v>0</v>
      </c>
      <c r="O107" s="695">
        <v>1</v>
      </c>
      <c r="P107" s="695">
        <v>0</v>
      </c>
      <c r="Q107" s="695">
        <v>0</v>
      </c>
      <c r="R107" s="695">
        <v>0</v>
      </c>
      <c r="S107" s="695">
        <v>0</v>
      </c>
      <c r="T107" s="695">
        <v>0</v>
      </c>
      <c r="U107" s="699">
        <v>2</v>
      </c>
      <c r="V107" s="699">
        <v>3</v>
      </c>
      <c r="W107" s="694">
        <v>14</v>
      </c>
      <c r="X107" s="695">
        <v>0</v>
      </c>
      <c r="Y107" s="695">
        <v>0</v>
      </c>
      <c r="Z107" s="695">
        <v>0</v>
      </c>
      <c r="AA107" s="695">
        <v>0</v>
      </c>
      <c r="AB107" s="695">
        <v>0</v>
      </c>
      <c r="AC107" s="695">
        <v>0</v>
      </c>
      <c r="AD107" s="695">
        <v>0</v>
      </c>
      <c r="AE107" s="695">
        <v>0</v>
      </c>
      <c r="AF107" s="695">
        <v>0</v>
      </c>
      <c r="AG107" s="694">
        <v>1</v>
      </c>
      <c r="AH107" s="695">
        <v>0</v>
      </c>
      <c r="AI107" s="694">
        <v>1</v>
      </c>
      <c r="AJ107" s="695">
        <v>0</v>
      </c>
      <c r="AK107" s="695">
        <v>0</v>
      </c>
      <c r="AL107" s="695">
        <v>0</v>
      </c>
      <c r="AM107" s="695">
        <v>0</v>
      </c>
      <c r="AN107" s="695">
        <v>0</v>
      </c>
      <c r="AO107" s="695">
        <v>0</v>
      </c>
      <c r="AP107" s="695">
        <v>0</v>
      </c>
      <c r="AQ107" s="695">
        <v>0</v>
      </c>
      <c r="AR107" s="695">
        <v>0</v>
      </c>
      <c r="AS107" s="695">
        <v>0</v>
      </c>
      <c r="AT107" s="695">
        <v>0</v>
      </c>
      <c r="AU107" s="695">
        <v>0</v>
      </c>
      <c r="AV107" s="695">
        <v>0</v>
      </c>
      <c r="AW107" s="694">
        <v>2</v>
      </c>
      <c r="AX107" s="694">
        <v>1</v>
      </c>
      <c r="AY107" s="695">
        <v>0</v>
      </c>
      <c r="AZ107" s="695">
        <v>0</v>
      </c>
      <c r="BA107" s="695">
        <v>0</v>
      </c>
      <c r="BB107" s="695">
        <v>0</v>
      </c>
      <c r="BC107" s="695">
        <v>0</v>
      </c>
      <c r="BD107" s="701">
        <v>0</v>
      </c>
      <c r="BE107" s="694">
        <v>1</v>
      </c>
      <c r="BF107" s="685">
        <v>1</v>
      </c>
    </row>
    <row r="108" spans="1:58" s="4" customFormat="1" ht="16.5" customHeight="1">
      <c r="A108" s="700" t="s">
        <v>2304</v>
      </c>
      <c r="B108" s="699">
        <v>6</v>
      </c>
      <c r="C108" s="694">
        <v>60</v>
      </c>
      <c r="D108" s="694">
        <v>3</v>
      </c>
      <c r="E108" s="694">
        <v>50</v>
      </c>
      <c r="F108" s="695">
        <v>0</v>
      </c>
      <c r="G108" s="695">
        <v>0</v>
      </c>
      <c r="H108" s="695">
        <v>0</v>
      </c>
      <c r="I108" s="695">
        <v>1</v>
      </c>
      <c r="J108" s="695">
        <v>0</v>
      </c>
      <c r="K108" s="695">
        <v>0</v>
      </c>
      <c r="L108" s="695">
        <v>0</v>
      </c>
      <c r="M108" s="695">
        <v>0</v>
      </c>
      <c r="N108" s="695">
        <v>0</v>
      </c>
      <c r="O108" s="695">
        <v>0</v>
      </c>
      <c r="P108" s="694">
        <v>1</v>
      </c>
      <c r="Q108" s="695">
        <v>0</v>
      </c>
      <c r="R108" s="695">
        <v>0</v>
      </c>
      <c r="S108" s="695">
        <v>0</v>
      </c>
      <c r="T108" s="694">
        <v>1</v>
      </c>
      <c r="U108" s="695">
        <v>0</v>
      </c>
      <c r="V108" s="699">
        <v>3</v>
      </c>
      <c r="W108" s="694">
        <v>10</v>
      </c>
      <c r="X108" s="695">
        <v>0</v>
      </c>
      <c r="Y108" s="695">
        <v>0</v>
      </c>
      <c r="Z108" s="695">
        <v>0</v>
      </c>
      <c r="AA108" s="695">
        <v>0</v>
      </c>
      <c r="AB108" s="695">
        <v>0</v>
      </c>
      <c r="AC108" s="695">
        <v>0</v>
      </c>
      <c r="AD108" s="695">
        <v>0</v>
      </c>
      <c r="AE108" s="695">
        <v>0</v>
      </c>
      <c r="AF108" s="695">
        <v>0</v>
      </c>
      <c r="AG108" s="694">
        <v>1</v>
      </c>
      <c r="AH108" s="695">
        <v>0</v>
      </c>
      <c r="AI108" s="694">
        <v>1</v>
      </c>
      <c r="AJ108" s="695">
        <v>0</v>
      </c>
      <c r="AK108" s="695">
        <v>0</v>
      </c>
      <c r="AL108" s="695">
        <v>0</v>
      </c>
      <c r="AM108" s="695">
        <v>0</v>
      </c>
      <c r="AN108" s="695">
        <v>0</v>
      </c>
      <c r="AO108" s="695">
        <v>0</v>
      </c>
      <c r="AP108" s="695">
        <v>1</v>
      </c>
      <c r="AQ108" s="695">
        <v>1</v>
      </c>
      <c r="AR108" s="695">
        <v>0</v>
      </c>
      <c r="AS108" s="695">
        <v>0</v>
      </c>
      <c r="AT108" s="695">
        <v>0</v>
      </c>
      <c r="AU108" s="695">
        <v>0</v>
      </c>
      <c r="AV108" s="695">
        <v>0</v>
      </c>
      <c r="AW108" s="694">
        <v>1</v>
      </c>
      <c r="AX108" s="695">
        <v>0</v>
      </c>
      <c r="AY108" s="695">
        <v>0</v>
      </c>
      <c r="AZ108" s="695">
        <v>0</v>
      </c>
      <c r="BA108" s="695">
        <v>0</v>
      </c>
      <c r="BB108" s="695">
        <v>0</v>
      </c>
      <c r="BC108" s="695">
        <v>0</v>
      </c>
      <c r="BD108" s="694">
        <v>1</v>
      </c>
      <c r="BE108" s="695">
        <v>0</v>
      </c>
      <c r="BF108" s="685">
        <v>2</v>
      </c>
    </row>
    <row r="109" spans="1:58" s="4" customFormat="1" ht="16.5" customHeight="1">
      <c r="A109" s="700" t="s">
        <v>2303</v>
      </c>
      <c r="B109" s="699">
        <v>9</v>
      </c>
      <c r="C109" s="694">
        <v>91</v>
      </c>
      <c r="D109" s="694">
        <v>3</v>
      </c>
      <c r="E109" s="694">
        <v>51</v>
      </c>
      <c r="F109" s="695">
        <v>0</v>
      </c>
      <c r="G109" s="695">
        <v>0</v>
      </c>
      <c r="H109" s="695">
        <v>0</v>
      </c>
      <c r="I109" s="695">
        <v>2</v>
      </c>
      <c r="J109" s="695">
        <v>0</v>
      </c>
      <c r="K109" s="695">
        <v>0</v>
      </c>
      <c r="L109" s="695">
        <v>0</v>
      </c>
      <c r="M109" s="695">
        <v>0</v>
      </c>
      <c r="N109" s="695">
        <v>0</v>
      </c>
      <c r="O109" s="695">
        <v>0</v>
      </c>
      <c r="P109" s="695">
        <v>0</v>
      </c>
      <c r="Q109" s="695">
        <v>0</v>
      </c>
      <c r="R109" s="695">
        <v>0</v>
      </c>
      <c r="S109" s="695">
        <v>0</v>
      </c>
      <c r="T109" s="695">
        <v>0</v>
      </c>
      <c r="U109" s="695">
        <v>1</v>
      </c>
      <c r="V109" s="699">
        <v>6</v>
      </c>
      <c r="W109" s="694">
        <v>40</v>
      </c>
      <c r="X109" s="695">
        <v>0</v>
      </c>
      <c r="Y109" s="695">
        <v>0</v>
      </c>
      <c r="Z109" s="695">
        <v>0</v>
      </c>
      <c r="AA109" s="695">
        <v>0</v>
      </c>
      <c r="AB109" s="695">
        <v>0</v>
      </c>
      <c r="AC109" s="695">
        <v>0</v>
      </c>
      <c r="AD109" s="695">
        <v>0</v>
      </c>
      <c r="AE109" s="695">
        <v>0</v>
      </c>
      <c r="AF109" s="695">
        <v>0</v>
      </c>
      <c r="AG109" s="694">
        <v>1</v>
      </c>
      <c r="AH109" s="695">
        <v>0</v>
      </c>
      <c r="AI109" s="695">
        <v>0</v>
      </c>
      <c r="AJ109" s="695">
        <v>0</v>
      </c>
      <c r="AK109" s="695">
        <v>0</v>
      </c>
      <c r="AL109" s="695">
        <v>1</v>
      </c>
      <c r="AM109" s="695">
        <v>0</v>
      </c>
      <c r="AN109" s="695">
        <v>0</v>
      </c>
      <c r="AO109" s="695">
        <v>0</v>
      </c>
      <c r="AP109" s="695">
        <v>0</v>
      </c>
      <c r="AQ109" s="695">
        <v>0</v>
      </c>
      <c r="AR109" s="695">
        <v>0</v>
      </c>
      <c r="AS109" s="695">
        <v>0</v>
      </c>
      <c r="AT109" s="695">
        <v>0</v>
      </c>
      <c r="AU109" s="695">
        <v>0</v>
      </c>
      <c r="AV109" s="695">
        <v>0</v>
      </c>
      <c r="AW109" s="694">
        <v>5</v>
      </c>
      <c r="AX109" s="694">
        <v>3</v>
      </c>
      <c r="AY109" s="695">
        <v>0</v>
      </c>
      <c r="AZ109" s="694">
        <v>1</v>
      </c>
      <c r="BA109" s="695">
        <v>1</v>
      </c>
      <c r="BB109" s="695">
        <v>0</v>
      </c>
      <c r="BC109" s="695">
        <v>0</v>
      </c>
      <c r="BD109" s="695">
        <v>0</v>
      </c>
      <c r="BE109" s="695">
        <v>0</v>
      </c>
      <c r="BF109" s="685">
        <v>3</v>
      </c>
    </row>
    <row r="110" spans="1:58" s="4" customFormat="1" ht="16.5" customHeight="1">
      <c r="A110" s="700" t="s">
        <v>2302</v>
      </c>
      <c r="B110" s="699">
        <v>21</v>
      </c>
      <c r="C110" s="694">
        <v>100</v>
      </c>
      <c r="D110" s="694">
        <v>1</v>
      </c>
      <c r="E110" s="694">
        <v>34</v>
      </c>
      <c r="F110" s="695">
        <v>0</v>
      </c>
      <c r="G110" s="695">
        <v>0</v>
      </c>
      <c r="H110" s="695">
        <v>0</v>
      </c>
      <c r="I110" s="695">
        <v>0</v>
      </c>
      <c r="J110" s="697">
        <v>1</v>
      </c>
      <c r="K110" s="695">
        <v>0</v>
      </c>
      <c r="L110" s="695">
        <v>0</v>
      </c>
      <c r="M110" s="695">
        <v>0</v>
      </c>
      <c r="N110" s="695">
        <v>0</v>
      </c>
      <c r="O110" s="695">
        <v>0</v>
      </c>
      <c r="P110" s="695">
        <v>0</v>
      </c>
      <c r="Q110" s="695">
        <v>0</v>
      </c>
      <c r="R110" s="695">
        <v>0</v>
      </c>
      <c r="S110" s="695">
        <v>0</v>
      </c>
      <c r="T110" s="695">
        <v>0</v>
      </c>
      <c r="U110" s="695">
        <v>0</v>
      </c>
      <c r="V110" s="699">
        <v>20</v>
      </c>
      <c r="W110" s="694">
        <v>66</v>
      </c>
      <c r="X110" s="695">
        <v>0</v>
      </c>
      <c r="Y110" s="695">
        <v>0</v>
      </c>
      <c r="Z110" s="695">
        <v>0</v>
      </c>
      <c r="AA110" s="698">
        <v>5</v>
      </c>
      <c r="AB110" s="695">
        <v>0</v>
      </c>
      <c r="AC110" s="697">
        <v>1</v>
      </c>
      <c r="AD110" s="694">
        <v>2</v>
      </c>
      <c r="AE110" s="694">
        <v>1</v>
      </c>
      <c r="AF110" s="694">
        <v>1</v>
      </c>
      <c r="AG110" s="694">
        <v>5</v>
      </c>
      <c r="AH110" s="695">
        <v>0</v>
      </c>
      <c r="AI110" s="695">
        <v>0</v>
      </c>
      <c r="AJ110" s="695">
        <v>0</v>
      </c>
      <c r="AK110" s="695">
        <v>0</v>
      </c>
      <c r="AL110" s="695">
        <v>0</v>
      </c>
      <c r="AM110" s="694">
        <v>2</v>
      </c>
      <c r="AN110" s="695">
        <v>0</v>
      </c>
      <c r="AO110" s="696">
        <v>3</v>
      </c>
      <c r="AP110" s="695">
        <v>0</v>
      </c>
      <c r="AQ110" s="695">
        <v>0</v>
      </c>
      <c r="AR110" s="695">
        <v>0</v>
      </c>
      <c r="AS110" s="695">
        <v>2</v>
      </c>
      <c r="AT110" s="695">
        <v>0</v>
      </c>
      <c r="AU110" s="695">
        <v>0</v>
      </c>
      <c r="AV110" s="695">
        <v>2</v>
      </c>
      <c r="AW110" s="694">
        <v>8</v>
      </c>
      <c r="AX110" s="694">
        <v>1</v>
      </c>
      <c r="AY110" s="695">
        <v>0</v>
      </c>
      <c r="AZ110" s="695">
        <v>0</v>
      </c>
      <c r="BA110" s="695">
        <v>0</v>
      </c>
      <c r="BB110" s="695">
        <v>0</v>
      </c>
      <c r="BC110" s="695">
        <v>0</v>
      </c>
      <c r="BD110" s="694">
        <v>1</v>
      </c>
      <c r="BE110" s="694">
        <v>6</v>
      </c>
      <c r="BF110" s="685">
        <v>4</v>
      </c>
    </row>
    <row r="111" spans="1:58" s="4" customFormat="1" ht="16.5" customHeight="1" thickBot="1">
      <c r="A111" s="693" t="s">
        <v>2301</v>
      </c>
      <c r="B111" s="690">
        <v>10</v>
      </c>
      <c r="C111" s="689">
        <v>51</v>
      </c>
      <c r="D111" s="689">
        <v>4</v>
      </c>
      <c r="E111" s="689">
        <v>16</v>
      </c>
      <c r="F111" s="690">
        <v>0</v>
      </c>
      <c r="G111" s="690">
        <v>0</v>
      </c>
      <c r="H111" s="690">
        <v>0</v>
      </c>
      <c r="I111" s="690">
        <v>0</v>
      </c>
      <c r="J111" s="690">
        <v>0</v>
      </c>
      <c r="K111" s="689">
        <v>2</v>
      </c>
      <c r="L111" s="690">
        <v>0</v>
      </c>
      <c r="M111" s="690">
        <v>0</v>
      </c>
      <c r="N111" s="690">
        <v>0</v>
      </c>
      <c r="O111" s="690">
        <v>0</v>
      </c>
      <c r="P111" s="689">
        <v>1</v>
      </c>
      <c r="Q111" s="690">
        <v>0</v>
      </c>
      <c r="R111" s="690">
        <v>0</v>
      </c>
      <c r="S111" s="690">
        <v>0</v>
      </c>
      <c r="T111" s="690">
        <v>0</v>
      </c>
      <c r="U111" s="690">
        <v>1</v>
      </c>
      <c r="V111" s="690">
        <v>6</v>
      </c>
      <c r="W111" s="689">
        <v>35</v>
      </c>
      <c r="X111" s="690">
        <v>0</v>
      </c>
      <c r="Y111" s="692">
        <v>0</v>
      </c>
      <c r="Z111" s="690">
        <v>0</v>
      </c>
      <c r="AA111" s="691">
        <v>1</v>
      </c>
      <c r="AB111" s="690">
        <v>0</v>
      </c>
      <c r="AC111" s="690">
        <v>0</v>
      </c>
      <c r="AD111" s="690">
        <v>0</v>
      </c>
      <c r="AE111" s="690">
        <v>0</v>
      </c>
      <c r="AF111" s="690">
        <v>1</v>
      </c>
      <c r="AG111" s="690">
        <v>0</v>
      </c>
      <c r="AH111" s="690">
        <v>0</v>
      </c>
      <c r="AI111" s="690">
        <v>0</v>
      </c>
      <c r="AJ111" s="690">
        <v>0</v>
      </c>
      <c r="AK111" s="690">
        <v>0</v>
      </c>
      <c r="AL111" s="690">
        <v>0</v>
      </c>
      <c r="AM111" s="690">
        <v>0</v>
      </c>
      <c r="AN111" s="690">
        <v>0</v>
      </c>
      <c r="AO111" s="690">
        <v>0</v>
      </c>
      <c r="AP111" s="690">
        <v>2</v>
      </c>
      <c r="AQ111" s="690">
        <v>2</v>
      </c>
      <c r="AR111" s="690">
        <v>0</v>
      </c>
      <c r="AS111" s="690">
        <v>0</v>
      </c>
      <c r="AT111" s="690">
        <v>0</v>
      </c>
      <c r="AU111" s="690">
        <v>0</v>
      </c>
      <c r="AV111" s="690">
        <v>0</v>
      </c>
      <c r="AW111" s="689">
        <v>3</v>
      </c>
      <c r="AX111" s="690">
        <v>0</v>
      </c>
      <c r="AY111" s="690">
        <v>0</v>
      </c>
      <c r="AZ111" s="690">
        <v>0</v>
      </c>
      <c r="BA111" s="690">
        <v>0</v>
      </c>
      <c r="BB111" s="690">
        <v>1</v>
      </c>
      <c r="BC111" s="690">
        <v>0</v>
      </c>
      <c r="BD111" s="690">
        <v>0</v>
      </c>
      <c r="BE111" s="689">
        <v>2</v>
      </c>
      <c r="BF111" s="688">
        <v>5</v>
      </c>
    </row>
    <row r="112" spans="1:58" s="4" customFormat="1" ht="16.5" customHeight="1">
      <c r="A112" s="76" t="s">
        <v>2300</v>
      </c>
      <c r="B112" s="90"/>
      <c r="C112" s="90"/>
      <c r="D112" s="90"/>
      <c r="E112" s="90"/>
      <c r="F112" s="90"/>
      <c r="G112" s="90"/>
      <c r="H112" s="666"/>
      <c r="I112" s="666"/>
      <c r="J112" s="666"/>
      <c r="K112" s="666"/>
      <c r="L112" s="666"/>
      <c r="M112" s="666"/>
      <c r="N112" s="666"/>
      <c r="O112" s="666"/>
      <c r="P112" s="666"/>
      <c r="Q112" s="666"/>
      <c r="R112" s="666"/>
      <c r="S112" s="666"/>
      <c r="T112" s="666"/>
      <c r="U112" s="666"/>
      <c r="V112" s="666"/>
      <c r="W112" s="666"/>
      <c r="X112" s="666"/>
      <c r="Y112" s="666"/>
      <c r="Z112" s="666"/>
      <c r="AA112" s="666"/>
      <c r="AB112" s="666"/>
      <c r="AC112" s="666"/>
      <c r="AD112" s="666"/>
      <c r="AE112" s="666"/>
      <c r="AF112" s="666"/>
      <c r="AG112" s="666"/>
      <c r="AH112" s="666"/>
      <c r="AI112" s="666"/>
      <c r="AJ112" s="666"/>
      <c r="AK112" s="666"/>
      <c r="AL112" s="666"/>
      <c r="AM112" s="666"/>
      <c r="AN112" s="666"/>
      <c r="AO112" s="666"/>
      <c r="AP112" s="666"/>
      <c r="AQ112" s="666"/>
      <c r="AR112" s="666"/>
      <c r="AS112" s="666"/>
      <c r="AT112" s="666"/>
      <c r="AU112" s="666"/>
      <c r="AV112" s="666"/>
      <c r="AW112" s="666"/>
      <c r="AX112" s="666"/>
      <c r="AY112" s="666"/>
      <c r="AZ112" s="666"/>
      <c r="BA112" s="666"/>
      <c r="BB112" s="666"/>
      <c r="BC112" s="666"/>
      <c r="BD112" s="666"/>
      <c r="BE112" s="666"/>
      <c r="BF112" s="666"/>
    </row>
  </sheetData>
  <sheetProtection/>
  <mergeCells count="14">
    <mergeCell ref="A3:A5"/>
    <mergeCell ref="B3:C4"/>
    <mergeCell ref="D3:U3"/>
    <mergeCell ref="D4:E4"/>
    <mergeCell ref="F4:U4"/>
    <mergeCell ref="BF3:BF5"/>
    <mergeCell ref="V3:BE3"/>
    <mergeCell ref="V4:W4"/>
    <mergeCell ref="X4:Z4"/>
    <mergeCell ref="AA4:AF4"/>
    <mergeCell ref="AG4:AO4"/>
    <mergeCell ref="AP4:AR4"/>
    <mergeCell ref="AS4:AV4"/>
    <mergeCell ref="AW4:BE4"/>
  </mergeCells>
  <printOptions/>
  <pageMargins left="0.7874015748031497" right="0.7874015748031497" top="0.7874015748031497" bottom="0.5905511811023623" header="0.5118110236220472" footer="0.511811023622047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tabColor indexed="11"/>
  </sheetPr>
  <dimension ref="A1:U23"/>
  <sheetViews>
    <sheetView zoomScalePageLayoutView="0" workbookViewId="0" topLeftCell="A1">
      <selection activeCell="A2" sqref="A2"/>
    </sheetView>
  </sheetViews>
  <sheetFormatPr defaultColWidth="9.00390625" defaultRowHeight="13.5"/>
  <cols>
    <col min="1" max="16384" width="9.00390625" style="134" customWidth="1"/>
  </cols>
  <sheetData>
    <row r="1" spans="1:9" ht="17.25">
      <c r="A1" s="1177" t="s">
        <v>2503</v>
      </c>
      <c r="B1" s="1177"/>
      <c r="C1" s="1177"/>
      <c r="D1" s="1177"/>
      <c r="E1" s="1177"/>
      <c r="F1" s="1177"/>
      <c r="G1" s="1177"/>
      <c r="H1" s="1177"/>
      <c r="I1" s="1177"/>
    </row>
    <row r="2" spans="1:9" ht="13.5">
      <c r="A2" s="885" t="s">
        <v>2853</v>
      </c>
      <c r="B2" s="728"/>
      <c r="C2" s="728"/>
      <c r="D2" s="739"/>
      <c r="E2" s="738"/>
      <c r="F2" s="738"/>
      <c r="G2" s="728"/>
      <c r="H2" s="728"/>
      <c r="I2" s="728"/>
    </row>
    <row r="3" spans="1:9" ht="13.5">
      <c r="A3" s="731" t="s">
        <v>2502</v>
      </c>
      <c r="B3" s="728"/>
      <c r="C3" s="736"/>
      <c r="D3" s="735"/>
      <c r="E3" s="728"/>
      <c r="F3" s="728"/>
      <c r="G3" s="737"/>
      <c r="H3" s="728"/>
      <c r="I3" s="728"/>
    </row>
    <row r="4" spans="1:9" ht="7.5" customHeight="1">
      <c r="A4" s="731"/>
      <c r="B4" s="728"/>
      <c r="C4" s="736"/>
      <c r="D4" s="735"/>
      <c r="E4" s="728"/>
      <c r="F4" s="728"/>
      <c r="G4" s="737"/>
      <c r="H4" s="728"/>
      <c r="I4" s="728"/>
    </row>
    <row r="5" spans="1:9" ht="13.5">
      <c r="A5" s="731" t="s">
        <v>2501</v>
      </c>
      <c r="B5" s="728"/>
      <c r="C5" s="736"/>
      <c r="D5" s="735"/>
      <c r="E5" s="728"/>
      <c r="F5" s="728"/>
      <c r="G5" s="728"/>
      <c r="H5" s="728"/>
      <c r="I5" s="728"/>
    </row>
    <row r="6" spans="1:9" ht="13.5">
      <c r="A6" s="731" t="s">
        <v>2500</v>
      </c>
      <c r="B6" s="728"/>
      <c r="C6" s="736"/>
      <c r="D6" s="735"/>
      <c r="E6" s="728"/>
      <c r="F6" s="728"/>
      <c r="G6" s="728"/>
      <c r="H6" s="728"/>
      <c r="I6" s="728"/>
    </row>
    <row r="7" spans="1:9" ht="13.5">
      <c r="A7" s="731" t="s">
        <v>2499</v>
      </c>
      <c r="B7" s="728"/>
      <c r="C7" s="736"/>
      <c r="D7" s="735"/>
      <c r="E7" s="728"/>
      <c r="F7" s="728"/>
      <c r="G7" s="728"/>
      <c r="H7" s="728"/>
      <c r="I7" s="728"/>
    </row>
    <row r="8" spans="1:9" ht="26.25" customHeight="1">
      <c r="A8" s="1180" t="s">
        <v>2498</v>
      </c>
      <c r="B8" s="1179"/>
      <c r="C8" s="1179"/>
      <c r="D8" s="1179"/>
      <c r="E8" s="1179"/>
      <c r="F8" s="1179"/>
      <c r="G8" s="1179"/>
      <c r="H8" s="1179"/>
      <c r="I8" s="1179"/>
    </row>
    <row r="9" spans="1:9" ht="13.5">
      <c r="A9" s="731" t="s">
        <v>2497</v>
      </c>
      <c r="B9" s="728"/>
      <c r="C9" s="736"/>
      <c r="D9" s="735"/>
      <c r="E9" s="728"/>
      <c r="F9" s="728"/>
      <c r="G9" s="728"/>
      <c r="H9" s="728"/>
      <c r="I9" s="728"/>
    </row>
    <row r="10" spans="1:9" ht="13.5">
      <c r="A10" s="731" t="s">
        <v>2496</v>
      </c>
      <c r="B10" s="728"/>
      <c r="C10" s="736"/>
      <c r="D10" s="735"/>
      <c r="E10" s="728"/>
      <c r="F10" s="728"/>
      <c r="G10" s="728"/>
      <c r="H10" s="728"/>
      <c r="I10" s="728"/>
    </row>
    <row r="11" spans="1:9" ht="13.5">
      <c r="A11" s="728" t="s">
        <v>2495</v>
      </c>
      <c r="B11" s="728"/>
      <c r="C11" s="736"/>
      <c r="D11" s="735"/>
      <c r="E11" s="728"/>
      <c r="F11" s="728"/>
      <c r="G11" s="728"/>
      <c r="H11" s="728"/>
      <c r="I11" s="728"/>
    </row>
    <row r="12" spans="1:9" ht="13.5">
      <c r="A12" s="728" t="s">
        <v>2494</v>
      </c>
      <c r="B12" s="728"/>
      <c r="C12" s="736"/>
      <c r="D12" s="735"/>
      <c r="E12" s="734"/>
      <c r="F12" s="734"/>
      <c r="G12" s="734"/>
      <c r="H12" s="734"/>
      <c r="I12" s="734"/>
    </row>
    <row r="13" spans="1:21" ht="13.5">
      <c r="A13" s="731" t="s">
        <v>2493</v>
      </c>
      <c r="B13" s="731"/>
      <c r="C13" s="728"/>
      <c r="D13" s="728"/>
      <c r="E13" s="728"/>
      <c r="F13" s="728"/>
      <c r="G13" s="729"/>
      <c r="H13" s="728"/>
      <c r="I13" s="728"/>
      <c r="J13" s="728"/>
      <c r="K13" s="728"/>
      <c r="L13" s="728"/>
      <c r="M13" s="728"/>
      <c r="N13" s="728"/>
      <c r="O13" s="728"/>
      <c r="P13" s="729"/>
      <c r="Q13" s="728"/>
      <c r="R13" s="728"/>
      <c r="S13" s="728"/>
      <c r="T13" s="728"/>
      <c r="U13" s="729"/>
    </row>
    <row r="14" spans="1:21" ht="13.5" customHeight="1">
      <c r="A14" s="1178" t="s">
        <v>2857</v>
      </c>
      <c r="B14" s="1179"/>
      <c r="C14" s="1179"/>
      <c r="D14" s="1179"/>
      <c r="E14" s="1179"/>
      <c r="F14" s="1179"/>
      <c r="G14" s="1179"/>
      <c r="H14" s="1179"/>
      <c r="I14" s="1179"/>
      <c r="J14" s="728"/>
      <c r="K14" s="728"/>
      <c r="L14" s="728"/>
      <c r="M14" s="728"/>
      <c r="N14" s="728"/>
      <c r="O14" s="728"/>
      <c r="P14" s="729"/>
      <c r="Q14" s="728"/>
      <c r="R14" s="728"/>
      <c r="S14" s="728"/>
      <c r="T14" s="728"/>
      <c r="U14" s="729"/>
    </row>
    <row r="15" spans="1:21" ht="13.5">
      <c r="A15" s="731" t="s">
        <v>2492</v>
      </c>
      <c r="B15" s="731"/>
      <c r="C15" s="728"/>
      <c r="D15" s="728"/>
      <c r="E15" s="728"/>
      <c r="F15" s="728"/>
      <c r="G15" s="729"/>
      <c r="H15" s="728"/>
      <c r="I15" s="728"/>
      <c r="J15" s="728"/>
      <c r="K15" s="728"/>
      <c r="L15" s="728"/>
      <c r="M15" s="728"/>
      <c r="N15" s="728"/>
      <c r="O15" s="728"/>
      <c r="P15" s="729"/>
      <c r="Q15" s="728"/>
      <c r="R15" s="728"/>
      <c r="S15" s="728"/>
      <c r="T15" s="728"/>
      <c r="U15" s="729"/>
    </row>
    <row r="16" spans="1:21" ht="13.5">
      <c r="A16" s="733" t="s">
        <v>2491</v>
      </c>
      <c r="B16" s="732"/>
      <c r="C16" s="728" t="s">
        <v>2490</v>
      </c>
      <c r="D16" s="728"/>
      <c r="F16" s="728"/>
      <c r="G16" s="729"/>
      <c r="H16" s="728"/>
      <c r="I16" s="728"/>
      <c r="J16" s="728"/>
      <c r="K16" s="728"/>
      <c r="L16" s="728"/>
      <c r="M16" s="728"/>
      <c r="N16" s="728"/>
      <c r="O16" s="728"/>
      <c r="P16" s="729"/>
      <c r="Q16" s="728"/>
      <c r="R16" s="728"/>
      <c r="S16" s="728"/>
      <c r="T16" s="728"/>
      <c r="U16" s="729"/>
    </row>
    <row r="17" spans="1:21" ht="13.5">
      <c r="A17" s="733" t="s">
        <v>2489</v>
      </c>
      <c r="B17" s="732"/>
      <c r="C17" s="728" t="s">
        <v>2488</v>
      </c>
      <c r="D17" s="728"/>
      <c r="F17" s="728"/>
      <c r="G17" s="729"/>
      <c r="H17" s="728"/>
      <c r="I17" s="728"/>
      <c r="J17" s="728"/>
      <c r="K17" s="728"/>
      <c r="L17" s="728"/>
      <c r="M17" s="728"/>
      <c r="N17" s="728"/>
      <c r="O17" s="728"/>
      <c r="P17" s="729"/>
      <c r="Q17" s="728"/>
      <c r="R17" s="728"/>
      <c r="S17" s="728"/>
      <c r="T17" s="728"/>
      <c r="U17" s="729"/>
    </row>
    <row r="18" spans="1:21" ht="13.5">
      <c r="A18" s="733" t="s">
        <v>2487</v>
      </c>
      <c r="B18" s="732"/>
      <c r="C18" s="728" t="s">
        <v>2486</v>
      </c>
      <c r="D18" s="728"/>
      <c r="F18" s="728"/>
      <c r="G18" s="729"/>
      <c r="H18" s="728"/>
      <c r="I18" s="728"/>
      <c r="J18" s="728"/>
      <c r="K18" s="728"/>
      <c r="L18" s="728"/>
      <c r="M18" s="728"/>
      <c r="N18" s="728"/>
      <c r="O18" s="728"/>
      <c r="P18" s="729"/>
      <c r="Q18" s="728"/>
      <c r="R18" s="728"/>
      <c r="S18" s="728"/>
      <c r="T18" s="728"/>
      <c r="U18" s="729"/>
    </row>
    <row r="19" spans="1:21" ht="7.5" customHeight="1">
      <c r="A19" s="733"/>
      <c r="B19" s="732"/>
      <c r="C19" s="728"/>
      <c r="D19" s="728"/>
      <c r="F19" s="728"/>
      <c r="G19" s="729"/>
      <c r="H19" s="728"/>
      <c r="I19" s="728"/>
      <c r="J19" s="728"/>
      <c r="K19" s="728"/>
      <c r="L19" s="728"/>
      <c r="M19" s="728"/>
      <c r="N19" s="728"/>
      <c r="O19" s="728"/>
      <c r="P19" s="729"/>
      <c r="Q19" s="728"/>
      <c r="R19" s="728"/>
      <c r="S19" s="728"/>
      <c r="T19" s="728"/>
      <c r="U19" s="729"/>
    </row>
    <row r="20" spans="1:21" ht="13.5">
      <c r="A20" s="731" t="s">
        <v>2485</v>
      </c>
      <c r="B20" s="730"/>
      <c r="C20" s="728"/>
      <c r="D20" s="728"/>
      <c r="E20" s="728"/>
      <c r="F20" s="728"/>
      <c r="G20" s="729"/>
      <c r="H20" s="728"/>
      <c r="I20" s="728"/>
      <c r="J20" s="728"/>
      <c r="K20" s="728"/>
      <c r="L20" s="728"/>
      <c r="M20" s="728"/>
      <c r="N20" s="728"/>
      <c r="O20" s="728"/>
      <c r="P20" s="729"/>
      <c r="Q20" s="728"/>
      <c r="R20" s="728"/>
      <c r="S20" s="728"/>
      <c r="T20" s="728"/>
      <c r="U20" s="729"/>
    </row>
    <row r="21" spans="1:21" ht="13.5">
      <c r="A21" s="730" t="s">
        <v>2484</v>
      </c>
      <c r="B21" s="730"/>
      <c r="C21" s="728"/>
      <c r="D21" s="728"/>
      <c r="E21" s="728"/>
      <c r="F21" s="728"/>
      <c r="G21" s="729"/>
      <c r="I21" s="728"/>
      <c r="J21" s="728"/>
      <c r="K21" s="728"/>
      <c r="L21" s="728"/>
      <c r="M21" s="728"/>
      <c r="N21" s="728"/>
      <c r="O21" s="728"/>
      <c r="P21" s="729"/>
      <c r="Q21" s="728"/>
      <c r="R21" s="728"/>
      <c r="S21" s="728"/>
      <c r="T21" s="728"/>
      <c r="U21" s="729"/>
    </row>
    <row r="22" spans="1:21" ht="13.5">
      <c r="A22" s="730" t="s">
        <v>2483</v>
      </c>
      <c r="B22" s="730"/>
      <c r="C22" s="728"/>
      <c r="D22" s="728"/>
      <c r="E22" s="728"/>
      <c r="F22" s="728"/>
      <c r="G22" s="729"/>
      <c r="I22" s="728"/>
      <c r="J22" s="728"/>
      <c r="K22" s="728"/>
      <c r="L22" s="728"/>
      <c r="M22" s="728"/>
      <c r="N22" s="728"/>
      <c r="O22" s="728"/>
      <c r="P22" s="729"/>
      <c r="Q22" s="728"/>
      <c r="R22" s="728"/>
      <c r="S22" s="728"/>
      <c r="T22" s="728"/>
      <c r="U22" s="729"/>
    </row>
    <row r="23" spans="1:4" s="727" customFormat="1" ht="11.25">
      <c r="A23" s="727" t="s">
        <v>2482</v>
      </c>
      <c r="D23" s="728"/>
    </row>
  </sheetData>
  <sheetProtection/>
  <mergeCells count="3">
    <mergeCell ref="A1:I1"/>
    <mergeCell ref="A14:I14"/>
    <mergeCell ref="A8:I8"/>
  </mergeCells>
  <hyperlinks>
    <hyperlink ref="A2" location="目次!A45" display="目次に戻る"/>
  </hyperlinks>
  <printOptions/>
  <pageMargins left="0.787" right="0.787" top="0.984" bottom="0.984" header="0.512" footer="0.512"/>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tabColor rgb="FFFFFF00"/>
  </sheetPr>
  <dimension ref="A1:Q48"/>
  <sheetViews>
    <sheetView zoomScalePageLayoutView="0" workbookViewId="0" topLeftCell="A1">
      <pane xSplit="2" ySplit="4" topLeftCell="I5" activePane="bottomRight" state="frozen"/>
      <selection pane="topLeft" activeCell="C5" sqref="C5"/>
      <selection pane="topRight" activeCell="C5" sqref="C5"/>
      <selection pane="bottomLeft" activeCell="C5" sqref="C5"/>
      <selection pane="bottomRight" activeCell="A2" sqref="A2"/>
    </sheetView>
  </sheetViews>
  <sheetFormatPr defaultColWidth="12.375" defaultRowHeight="16.5" customHeight="1"/>
  <cols>
    <col min="1" max="1" width="10.00390625" style="741" customWidth="1"/>
    <col min="2" max="2" width="30.75390625" style="741" customWidth="1"/>
    <col min="3" max="252" width="12.375" style="740" bestFit="1" customWidth="1"/>
    <col min="253" max="16384" width="12.375" style="740" customWidth="1"/>
  </cols>
  <sheetData>
    <row r="1" spans="1:6" ht="16.5" customHeight="1">
      <c r="A1" s="786" t="s">
        <v>2534</v>
      </c>
      <c r="C1" s="785"/>
      <c r="D1" s="785"/>
      <c r="E1" s="785"/>
      <c r="F1" s="785"/>
    </row>
    <row r="2" spans="1:6" ht="16.5" customHeight="1" thickBot="1">
      <c r="A2" s="881" t="str">
        <f>HYPERLINK("#目次!A47","目次に戻る")</f>
        <v>目次に戻る</v>
      </c>
      <c r="B2" s="784"/>
      <c r="C2" s="783"/>
      <c r="D2" s="783"/>
      <c r="E2" s="783"/>
      <c r="F2" s="783"/>
    </row>
    <row r="3" spans="1:17" ht="16.5" customHeight="1">
      <c r="A3" s="1185" t="s">
        <v>2533</v>
      </c>
      <c r="B3" s="1186"/>
      <c r="C3" s="1182" t="s">
        <v>2532</v>
      </c>
      <c r="D3" s="1183"/>
      <c r="E3" s="1184"/>
      <c r="F3" s="1182" t="s">
        <v>2531</v>
      </c>
      <c r="G3" s="1183"/>
      <c r="H3" s="1184"/>
      <c r="I3" s="1182" t="s">
        <v>2530</v>
      </c>
      <c r="J3" s="1183"/>
      <c r="K3" s="1184"/>
      <c r="L3" s="1181" t="s">
        <v>2529</v>
      </c>
      <c r="M3" s="1181"/>
      <c r="N3" s="1182"/>
      <c r="O3" s="1181" t="s">
        <v>2528</v>
      </c>
      <c r="P3" s="1181"/>
      <c r="Q3" s="1182"/>
    </row>
    <row r="4" spans="1:17" ht="16.5" customHeight="1">
      <c r="A4" s="1187"/>
      <c r="B4" s="1188"/>
      <c r="C4" s="782" t="s">
        <v>2526</v>
      </c>
      <c r="D4" s="782" t="s">
        <v>2525</v>
      </c>
      <c r="E4" s="782" t="s">
        <v>2527</v>
      </c>
      <c r="F4" s="782" t="s">
        <v>2526</v>
      </c>
      <c r="G4" s="782" t="s">
        <v>2525</v>
      </c>
      <c r="H4" s="782" t="s">
        <v>2524</v>
      </c>
      <c r="I4" s="782" t="s">
        <v>2526</v>
      </c>
      <c r="J4" s="782" t="s">
        <v>2525</v>
      </c>
      <c r="K4" s="781" t="s">
        <v>2524</v>
      </c>
      <c r="L4" s="782" t="s">
        <v>2526</v>
      </c>
      <c r="M4" s="782" t="s">
        <v>2525</v>
      </c>
      <c r="N4" s="781" t="s">
        <v>2524</v>
      </c>
      <c r="O4" s="782" t="s">
        <v>2526</v>
      </c>
      <c r="P4" s="782" t="s">
        <v>2525</v>
      </c>
      <c r="Q4" s="781" t="s">
        <v>2524</v>
      </c>
    </row>
    <row r="5" spans="1:17" s="779" customFormat="1" ht="16.5" customHeight="1">
      <c r="A5" s="780"/>
      <c r="B5" s="780"/>
      <c r="D5" s="779" t="s">
        <v>2118</v>
      </c>
      <c r="E5" s="779" t="s">
        <v>2523</v>
      </c>
      <c r="G5" s="779" t="s">
        <v>2118</v>
      </c>
      <c r="H5" s="779" t="s">
        <v>2523</v>
      </c>
      <c r="J5" s="779" t="s">
        <v>2118</v>
      </c>
      <c r="K5" s="779" t="s">
        <v>2523</v>
      </c>
      <c r="M5" s="779" t="s">
        <v>2118</v>
      </c>
      <c r="N5" s="779" t="s">
        <v>2523</v>
      </c>
      <c r="P5" s="779" t="s">
        <v>2118</v>
      </c>
      <c r="Q5" s="779" t="s">
        <v>2523</v>
      </c>
    </row>
    <row r="6" spans="1:17" s="776" customFormat="1" ht="16.5" customHeight="1">
      <c r="A6" s="778" t="s">
        <v>2522</v>
      </c>
      <c r="B6" s="778"/>
      <c r="C6" s="770">
        <v>120</v>
      </c>
      <c r="D6" s="770">
        <v>1335</v>
      </c>
      <c r="E6" s="777">
        <v>2025949</v>
      </c>
      <c r="F6" s="770">
        <v>133</v>
      </c>
      <c r="G6" s="770">
        <v>1517</v>
      </c>
      <c r="H6" s="777">
        <v>2244579</v>
      </c>
      <c r="I6" s="770">
        <v>278</v>
      </c>
      <c r="J6" s="770">
        <v>1683</v>
      </c>
      <c r="K6" s="777">
        <v>2382162</v>
      </c>
      <c r="L6" s="770">
        <v>111</v>
      </c>
      <c r="M6" s="770">
        <v>1265</v>
      </c>
      <c r="N6" s="777">
        <v>1628950</v>
      </c>
      <c r="O6" s="770">
        <v>105</v>
      </c>
      <c r="P6" s="770">
        <v>1271</v>
      </c>
      <c r="Q6" s="777">
        <v>1705453</v>
      </c>
    </row>
    <row r="7" spans="1:17" s="769" customFormat="1" ht="16.5" customHeight="1">
      <c r="A7" s="775"/>
      <c r="B7" s="775"/>
      <c r="C7" s="774"/>
      <c r="D7" s="774"/>
      <c r="E7" s="774"/>
      <c r="F7" s="774"/>
      <c r="G7" s="774"/>
      <c r="H7" s="770"/>
      <c r="I7" s="771"/>
      <c r="J7" s="773"/>
      <c r="K7" s="772"/>
      <c r="L7" s="771"/>
      <c r="M7" s="770"/>
      <c r="N7" s="770"/>
      <c r="O7" s="771"/>
      <c r="P7" s="770"/>
      <c r="Q7" s="770"/>
    </row>
    <row r="8" spans="1:17" ht="16.5" customHeight="1">
      <c r="A8" s="768" t="s">
        <v>2521</v>
      </c>
      <c r="B8" s="766" t="s">
        <v>422</v>
      </c>
      <c r="C8" s="748">
        <v>13</v>
      </c>
      <c r="D8" s="753">
        <v>135</v>
      </c>
      <c r="E8" s="753">
        <v>107816</v>
      </c>
      <c r="F8" s="749">
        <v>15</v>
      </c>
      <c r="G8" s="753">
        <v>167</v>
      </c>
      <c r="H8" s="753">
        <v>214325</v>
      </c>
      <c r="I8" s="748">
        <v>20</v>
      </c>
      <c r="J8" s="753">
        <v>186</v>
      </c>
      <c r="K8" s="753">
        <v>277306</v>
      </c>
      <c r="L8" s="748">
        <v>15</v>
      </c>
      <c r="M8" s="753">
        <v>189</v>
      </c>
      <c r="N8" s="753">
        <v>276600</v>
      </c>
      <c r="O8" s="748">
        <v>12</v>
      </c>
      <c r="P8" s="753">
        <v>186</v>
      </c>
      <c r="Q8" s="753">
        <v>250963</v>
      </c>
    </row>
    <row r="9" spans="1:17" ht="16.5" customHeight="1">
      <c r="A9" s="767">
        <v>10</v>
      </c>
      <c r="B9" s="766" t="s">
        <v>420</v>
      </c>
      <c r="C9" s="748">
        <v>3</v>
      </c>
      <c r="D9" s="753">
        <v>24</v>
      </c>
      <c r="E9" s="753">
        <v>19148</v>
      </c>
      <c r="F9" s="749">
        <v>3</v>
      </c>
      <c r="G9" s="753">
        <v>25</v>
      </c>
      <c r="H9" s="753">
        <v>22531</v>
      </c>
      <c r="I9" s="748">
        <v>5</v>
      </c>
      <c r="J9" s="753">
        <v>29</v>
      </c>
      <c r="K9" s="753">
        <v>27813</v>
      </c>
      <c r="L9" s="748">
        <v>3</v>
      </c>
      <c r="M9" s="753">
        <v>22</v>
      </c>
      <c r="N9" s="753">
        <v>20675</v>
      </c>
      <c r="O9" s="748">
        <v>2</v>
      </c>
      <c r="P9" s="753">
        <v>17</v>
      </c>
      <c r="Q9" s="753" t="s">
        <v>2098</v>
      </c>
    </row>
    <row r="10" spans="1:17" ht="16.5" customHeight="1">
      <c r="A10" s="767">
        <v>11</v>
      </c>
      <c r="B10" s="766" t="s">
        <v>2520</v>
      </c>
      <c r="C10" s="748">
        <v>2</v>
      </c>
      <c r="D10" s="753">
        <v>28</v>
      </c>
      <c r="E10" s="753" t="s">
        <v>2098</v>
      </c>
      <c r="F10" s="749">
        <v>3</v>
      </c>
      <c r="G10" s="753">
        <v>33</v>
      </c>
      <c r="H10" s="753">
        <v>34643</v>
      </c>
      <c r="I10" s="748">
        <v>2</v>
      </c>
      <c r="J10" s="753">
        <v>21</v>
      </c>
      <c r="K10" s="753" t="s">
        <v>2098</v>
      </c>
      <c r="L10" s="748">
        <v>14</v>
      </c>
      <c r="M10" s="753">
        <v>186</v>
      </c>
      <c r="N10" s="753">
        <v>132085</v>
      </c>
      <c r="O10" s="748">
        <v>15</v>
      </c>
      <c r="P10" s="753">
        <v>186</v>
      </c>
      <c r="Q10" s="753">
        <v>141735</v>
      </c>
    </row>
    <row r="11" spans="1:17" ht="16.5" customHeight="1">
      <c r="A11" s="767">
        <v>12</v>
      </c>
      <c r="B11" s="766" t="s">
        <v>418</v>
      </c>
      <c r="C11" s="748">
        <v>12</v>
      </c>
      <c r="D11" s="753">
        <v>137</v>
      </c>
      <c r="E11" s="753">
        <v>90042</v>
      </c>
      <c r="F11" s="749">
        <v>16</v>
      </c>
      <c r="G11" s="753">
        <v>224</v>
      </c>
      <c r="H11" s="753">
        <v>173184</v>
      </c>
      <c r="I11" s="748">
        <v>33</v>
      </c>
      <c r="J11" s="753">
        <v>233</v>
      </c>
      <c r="K11" s="753">
        <v>168919</v>
      </c>
      <c r="L11" s="753" t="s">
        <v>513</v>
      </c>
      <c r="M11" s="753" t="s">
        <v>513</v>
      </c>
      <c r="N11" s="753" t="s">
        <v>513</v>
      </c>
      <c r="O11" s="753" t="s">
        <v>513</v>
      </c>
      <c r="P11" s="753" t="s">
        <v>513</v>
      </c>
      <c r="Q11" s="753" t="s">
        <v>513</v>
      </c>
    </row>
    <row r="12" spans="1:17" ht="16.5" customHeight="1">
      <c r="A12" s="767">
        <v>13</v>
      </c>
      <c r="B12" s="766" t="s">
        <v>417</v>
      </c>
      <c r="C12" s="748" t="s">
        <v>513</v>
      </c>
      <c r="D12" s="753" t="s">
        <v>513</v>
      </c>
      <c r="E12" s="753" t="s">
        <v>513</v>
      </c>
      <c r="F12" s="748" t="s">
        <v>513</v>
      </c>
      <c r="G12" s="753" t="s">
        <v>513</v>
      </c>
      <c r="H12" s="753" t="s">
        <v>513</v>
      </c>
      <c r="I12" s="748">
        <v>2</v>
      </c>
      <c r="J12" s="753">
        <v>4</v>
      </c>
      <c r="K12" s="753" t="s">
        <v>2098</v>
      </c>
      <c r="L12" s="753" t="s">
        <v>513</v>
      </c>
      <c r="M12" s="753" t="s">
        <v>513</v>
      </c>
      <c r="N12" s="753" t="s">
        <v>513</v>
      </c>
      <c r="O12" s="753" t="s">
        <v>513</v>
      </c>
      <c r="P12" s="753" t="s">
        <v>513</v>
      </c>
      <c r="Q12" s="753" t="s">
        <v>513</v>
      </c>
    </row>
    <row r="13" spans="1:17" ht="16.5" customHeight="1">
      <c r="A13" s="767">
        <v>14</v>
      </c>
      <c r="B13" s="766" t="s">
        <v>416</v>
      </c>
      <c r="C13" s="748">
        <v>2</v>
      </c>
      <c r="D13" s="753">
        <v>11</v>
      </c>
      <c r="E13" s="753" t="s">
        <v>2098</v>
      </c>
      <c r="F13" s="749">
        <v>3</v>
      </c>
      <c r="G13" s="753">
        <v>21</v>
      </c>
      <c r="H13" s="753">
        <v>27462</v>
      </c>
      <c r="I13" s="748">
        <v>15</v>
      </c>
      <c r="J13" s="753">
        <v>37</v>
      </c>
      <c r="K13" s="753">
        <v>32513</v>
      </c>
      <c r="L13" s="748">
        <v>3</v>
      </c>
      <c r="M13" s="753">
        <v>17</v>
      </c>
      <c r="N13" s="753">
        <v>17644</v>
      </c>
      <c r="O13" s="748">
        <v>1</v>
      </c>
      <c r="P13" s="753">
        <v>4</v>
      </c>
      <c r="Q13" s="753" t="s">
        <v>2098</v>
      </c>
    </row>
    <row r="14" spans="1:17" ht="16.5" customHeight="1">
      <c r="A14" s="767">
        <v>15</v>
      </c>
      <c r="B14" s="766" t="s">
        <v>415</v>
      </c>
      <c r="C14" s="748">
        <v>8</v>
      </c>
      <c r="D14" s="753">
        <v>74</v>
      </c>
      <c r="E14" s="753">
        <v>116151</v>
      </c>
      <c r="F14" s="749">
        <v>9</v>
      </c>
      <c r="G14" s="753">
        <v>80</v>
      </c>
      <c r="H14" s="753">
        <v>125212</v>
      </c>
      <c r="I14" s="748">
        <v>13</v>
      </c>
      <c r="J14" s="753">
        <v>87</v>
      </c>
      <c r="K14" s="753">
        <v>125772</v>
      </c>
      <c r="L14" s="748">
        <v>7</v>
      </c>
      <c r="M14" s="753">
        <v>74</v>
      </c>
      <c r="N14" s="753">
        <v>104729</v>
      </c>
      <c r="O14" s="748">
        <v>6</v>
      </c>
      <c r="P14" s="753">
        <v>64</v>
      </c>
      <c r="Q14" s="753">
        <v>88594</v>
      </c>
    </row>
    <row r="15" spans="1:17" ht="16.5" customHeight="1">
      <c r="A15" s="767">
        <v>16</v>
      </c>
      <c r="B15" s="766" t="s">
        <v>2519</v>
      </c>
      <c r="C15" s="748">
        <v>33</v>
      </c>
      <c r="D15" s="753">
        <v>311</v>
      </c>
      <c r="E15" s="753">
        <v>574220</v>
      </c>
      <c r="F15" s="749">
        <v>27</v>
      </c>
      <c r="G15" s="753">
        <v>282</v>
      </c>
      <c r="H15" s="753">
        <v>499748</v>
      </c>
      <c r="I15" s="748">
        <v>77</v>
      </c>
      <c r="J15" s="753">
        <v>360</v>
      </c>
      <c r="K15" s="753">
        <v>506023</v>
      </c>
      <c r="L15" s="748">
        <v>26</v>
      </c>
      <c r="M15" s="753">
        <v>227</v>
      </c>
      <c r="N15" s="753">
        <v>239435</v>
      </c>
      <c r="O15" s="748">
        <v>27</v>
      </c>
      <c r="P15" s="753">
        <v>279</v>
      </c>
      <c r="Q15" s="753">
        <v>350778</v>
      </c>
    </row>
    <row r="16" spans="1:17" ht="16.5" customHeight="1">
      <c r="A16" s="767">
        <v>17</v>
      </c>
      <c r="B16" s="766" t="s">
        <v>413</v>
      </c>
      <c r="C16" s="748">
        <v>2</v>
      </c>
      <c r="D16" s="753">
        <v>95</v>
      </c>
      <c r="E16" s="753" t="s">
        <v>2098</v>
      </c>
      <c r="F16" s="749">
        <v>3</v>
      </c>
      <c r="G16" s="753">
        <v>101</v>
      </c>
      <c r="H16" s="753">
        <v>150951</v>
      </c>
      <c r="I16" s="748">
        <v>4</v>
      </c>
      <c r="J16" s="753">
        <v>118</v>
      </c>
      <c r="K16" s="753">
        <v>195653</v>
      </c>
      <c r="L16" s="748">
        <v>3</v>
      </c>
      <c r="M16" s="753">
        <v>123</v>
      </c>
      <c r="N16" s="753">
        <v>232086</v>
      </c>
      <c r="O16" s="748">
        <v>4</v>
      </c>
      <c r="P16" s="753">
        <v>126</v>
      </c>
      <c r="Q16" s="753">
        <v>211515</v>
      </c>
    </row>
    <row r="17" spans="1:17" ht="16.5" customHeight="1">
      <c r="A17" s="767">
        <v>18</v>
      </c>
      <c r="B17" s="766" t="s">
        <v>412</v>
      </c>
      <c r="C17" s="748" t="s">
        <v>513</v>
      </c>
      <c r="D17" s="753" t="s">
        <v>513</v>
      </c>
      <c r="E17" s="753" t="s">
        <v>513</v>
      </c>
      <c r="F17" s="748" t="s">
        <v>513</v>
      </c>
      <c r="G17" s="753" t="s">
        <v>513</v>
      </c>
      <c r="H17" s="753" t="s">
        <v>513</v>
      </c>
      <c r="I17" s="748" t="s">
        <v>513</v>
      </c>
      <c r="J17" s="753" t="s">
        <v>513</v>
      </c>
      <c r="K17" s="753" t="s">
        <v>513</v>
      </c>
      <c r="L17" s="753" t="s">
        <v>513</v>
      </c>
      <c r="M17" s="753" t="s">
        <v>513</v>
      </c>
      <c r="N17" s="753" t="s">
        <v>513</v>
      </c>
      <c r="O17" s="753" t="s">
        <v>513</v>
      </c>
      <c r="P17" s="753" t="s">
        <v>513</v>
      </c>
      <c r="Q17" s="753" t="s">
        <v>513</v>
      </c>
    </row>
    <row r="18" spans="1:17" ht="16.5" customHeight="1">
      <c r="A18" s="767">
        <v>19</v>
      </c>
      <c r="B18" s="766" t="s">
        <v>2518</v>
      </c>
      <c r="C18" s="748">
        <v>2</v>
      </c>
      <c r="D18" s="753">
        <v>26</v>
      </c>
      <c r="E18" s="753" t="s">
        <v>2098</v>
      </c>
      <c r="F18" s="749">
        <v>3</v>
      </c>
      <c r="G18" s="753">
        <v>29</v>
      </c>
      <c r="H18" s="753">
        <v>60950</v>
      </c>
      <c r="I18" s="748">
        <v>8</v>
      </c>
      <c r="J18" s="753">
        <v>33</v>
      </c>
      <c r="K18" s="753">
        <v>53201</v>
      </c>
      <c r="L18" s="748">
        <v>3</v>
      </c>
      <c r="M18" s="753">
        <v>15</v>
      </c>
      <c r="N18" s="753" t="s">
        <v>2098</v>
      </c>
      <c r="O18" s="748">
        <v>2</v>
      </c>
      <c r="P18" s="753">
        <v>11</v>
      </c>
      <c r="Q18" s="753" t="s">
        <v>2098</v>
      </c>
    </row>
    <row r="19" spans="1:17" ht="16.5" customHeight="1">
      <c r="A19" s="767">
        <v>20</v>
      </c>
      <c r="B19" s="766" t="s">
        <v>410</v>
      </c>
      <c r="C19" s="748" t="s">
        <v>513</v>
      </c>
      <c r="D19" s="753" t="s">
        <v>513</v>
      </c>
      <c r="E19" s="753" t="s">
        <v>513</v>
      </c>
      <c r="F19" s="748" t="s">
        <v>513</v>
      </c>
      <c r="G19" s="753" t="s">
        <v>513</v>
      </c>
      <c r="H19" s="753" t="s">
        <v>513</v>
      </c>
      <c r="I19" s="748" t="s">
        <v>513</v>
      </c>
      <c r="J19" s="753" t="s">
        <v>513</v>
      </c>
      <c r="K19" s="753" t="s">
        <v>513</v>
      </c>
      <c r="L19" s="753" t="s">
        <v>513</v>
      </c>
      <c r="M19" s="753" t="s">
        <v>513</v>
      </c>
      <c r="N19" s="753" t="s">
        <v>513</v>
      </c>
      <c r="O19" s="753" t="s">
        <v>513</v>
      </c>
      <c r="P19" s="753" t="s">
        <v>513</v>
      </c>
      <c r="Q19" s="753" t="s">
        <v>513</v>
      </c>
    </row>
    <row r="20" spans="1:17" ht="16.5" customHeight="1">
      <c r="A20" s="767">
        <v>21</v>
      </c>
      <c r="B20" s="766" t="s">
        <v>409</v>
      </c>
      <c r="C20" s="748" t="s">
        <v>513</v>
      </c>
      <c r="D20" s="753" t="s">
        <v>513</v>
      </c>
      <c r="E20" s="753" t="s">
        <v>513</v>
      </c>
      <c r="F20" s="749">
        <v>1</v>
      </c>
      <c r="G20" s="753">
        <v>5</v>
      </c>
      <c r="H20" s="753" t="s">
        <v>2098</v>
      </c>
      <c r="I20" s="748">
        <v>5</v>
      </c>
      <c r="J20" s="753">
        <v>17</v>
      </c>
      <c r="K20" s="753">
        <v>43749</v>
      </c>
      <c r="L20" s="748">
        <v>1</v>
      </c>
      <c r="M20" s="753">
        <v>5</v>
      </c>
      <c r="N20" s="753" t="s">
        <v>2098</v>
      </c>
      <c r="O20" s="748">
        <v>1</v>
      </c>
      <c r="P20" s="753">
        <v>5</v>
      </c>
      <c r="Q20" s="753" t="s">
        <v>2098</v>
      </c>
    </row>
    <row r="21" spans="1:17" ht="16.5" customHeight="1">
      <c r="A21" s="767">
        <v>22</v>
      </c>
      <c r="B21" s="766" t="s">
        <v>408</v>
      </c>
      <c r="C21" s="748">
        <v>3</v>
      </c>
      <c r="D21" s="753">
        <v>39</v>
      </c>
      <c r="E21" s="753">
        <v>50193</v>
      </c>
      <c r="F21" s="749">
        <v>3</v>
      </c>
      <c r="G21" s="753">
        <v>33</v>
      </c>
      <c r="H21" s="753">
        <v>49012</v>
      </c>
      <c r="I21" s="748">
        <v>4</v>
      </c>
      <c r="J21" s="753">
        <v>17</v>
      </c>
      <c r="K21" s="753">
        <v>3867</v>
      </c>
      <c r="L21" s="748">
        <v>1</v>
      </c>
      <c r="M21" s="753">
        <v>5</v>
      </c>
      <c r="N21" s="753" t="s">
        <v>2098</v>
      </c>
      <c r="O21" s="748">
        <v>1</v>
      </c>
      <c r="P21" s="753">
        <v>5</v>
      </c>
      <c r="Q21" s="753" t="s">
        <v>2098</v>
      </c>
    </row>
    <row r="22" spans="1:17" ht="16.5" customHeight="1">
      <c r="A22" s="767">
        <v>23</v>
      </c>
      <c r="B22" s="766" t="s">
        <v>407</v>
      </c>
      <c r="C22" s="748" t="s">
        <v>513</v>
      </c>
      <c r="D22" s="753" t="s">
        <v>513</v>
      </c>
      <c r="E22" s="753" t="s">
        <v>513</v>
      </c>
      <c r="F22" s="748" t="s">
        <v>513</v>
      </c>
      <c r="G22" s="753" t="s">
        <v>513</v>
      </c>
      <c r="H22" s="753" t="s">
        <v>513</v>
      </c>
      <c r="I22" s="748" t="s">
        <v>513</v>
      </c>
      <c r="J22" s="753" t="s">
        <v>513</v>
      </c>
      <c r="K22" s="753" t="s">
        <v>513</v>
      </c>
      <c r="L22" s="753" t="s">
        <v>513</v>
      </c>
      <c r="M22" s="753" t="s">
        <v>513</v>
      </c>
      <c r="N22" s="753" t="s">
        <v>513</v>
      </c>
      <c r="O22" s="753" t="s">
        <v>513</v>
      </c>
      <c r="P22" s="753" t="s">
        <v>513</v>
      </c>
      <c r="Q22" s="753" t="s">
        <v>513</v>
      </c>
    </row>
    <row r="23" spans="1:17" ht="16.5" customHeight="1">
      <c r="A23" s="767">
        <v>24</v>
      </c>
      <c r="B23" s="766" t="s">
        <v>406</v>
      </c>
      <c r="C23" s="748" t="s">
        <v>513</v>
      </c>
      <c r="D23" s="753" t="s">
        <v>513</v>
      </c>
      <c r="E23" s="753" t="s">
        <v>513</v>
      </c>
      <c r="F23" s="748" t="s">
        <v>513</v>
      </c>
      <c r="G23" s="753" t="s">
        <v>513</v>
      </c>
      <c r="H23" s="753" t="s">
        <v>513</v>
      </c>
      <c r="I23" s="748">
        <v>3</v>
      </c>
      <c r="J23" s="753">
        <v>4</v>
      </c>
      <c r="K23" s="753">
        <v>2003</v>
      </c>
      <c r="L23" s="753" t="s">
        <v>513</v>
      </c>
      <c r="M23" s="753" t="s">
        <v>513</v>
      </c>
      <c r="N23" s="753" t="s">
        <v>513</v>
      </c>
      <c r="O23" s="753" t="s">
        <v>513</v>
      </c>
      <c r="P23" s="753" t="s">
        <v>513</v>
      </c>
      <c r="Q23" s="753" t="s">
        <v>513</v>
      </c>
    </row>
    <row r="24" spans="1:17" ht="16.5" customHeight="1">
      <c r="A24" s="767">
        <v>25</v>
      </c>
      <c r="B24" s="766" t="s">
        <v>405</v>
      </c>
      <c r="C24" s="748">
        <v>11</v>
      </c>
      <c r="D24" s="753">
        <v>116</v>
      </c>
      <c r="E24" s="753">
        <v>113067</v>
      </c>
      <c r="F24" s="749">
        <v>12</v>
      </c>
      <c r="G24" s="753">
        <v>125</v>
      </c>
      <c r="H24" s="753">
        <v>138404</v>
      </c>
      <c r="I24" s="748">
        <v>23</v>
      </c>
      <c r="J24" s="753">
        <v>122</v>
      </c>
      <c r="K24" s="753">
        <v>123921</v>
      </c>
      <c r="L24" s="748">
        <v>8</v>
      </c>
      <c r="M24" s="753">
        <v>78</v>
      </c>
      <c r="N24" s="753">
        <v>91381</v>
      </c>
      <c r="O24" s="748">
        <v>7</v>
      </c>
      <c r="P24" s="753">
        <v>70</v>
      </c>
      <c r="Q24" s="753">
        <v>72064</v>
      </c>
    </row>
    <row r="25" spans="1:17" ht="16.5" customHeight="1">
      <c r="A25" s="767">
        <v>26</v>
      </c>
      <c r="B25" s="766" t="s">
        <v>404</v>
      </c>
      <c r="C25" s="748">
        <v>9</v>
      </c>
      <c r="D25" s="753">
        <v>118</v>
      </c>
      <c r="E25" s="753">
        <v>312867</v>
      </c>
      <c r="F25" s="749">
        <v>9</v>
      </c>
      <c r="G25" s="753">
        <v>119</v>
      </c>
      <c r="H25" s="753">
        <v>281390</v>
      </c>
      <c r="I25" s="748">
        <v>15</v>
      </c>
      <c r="J25" s="753">
        <v>133</v>
      </c>
      <c r="K25" s="753">
        <v>286255</v>
      </c>
      <c r="L25" s="748">
        <v>12</v>
      </c>
      <c r="M25" s="753">
        <v>188</v>
      </c>
      <c r="N25" s="753">
        <v>209277</v>
      </c>
      <c r="O25" s="748">
        <v>10</v>
      </c>
      <c r="P25" s="753">
        <v>168</v>
      </c>
      <c r="Q25" s="753">
        <v>282719</v>
      </c>
    </row>
    <row r="26" spans="1:17" ht="16.5" customHeight="1">
      <c r="A26" s="767">
        <v>27</v>
      </c>
      <c r="B26" s="766" t="s">
        <v>403</v>
      </c>
      <c r="C26" s="748">
        <v>6</v>
      </c>
      <c r="D26" s="753">
        <v>99</v>
      </c>
      <c r="E26" s="753">
        <v>233300</v>
      </c>
      <c r="F26" s="749">
        <v>6</v>
      </c>
      <c r="G26" s="753">
        <v>37</v>
      </c>
      <c r="H26" s="753">
        <v>38427</v>
      </c>
      <c r="I26" s="748">
        <v>8</v>
      </c>
      <c r="J26" s="753">
        <v>34</v>
      </c>
      <c r="K26" s="753">
        <v>45801</v>
      </c>
      <c r="L26" s="748">
        <v>4</v>
      </c>
      <c r="M26" s="753">
        <v>32</v>
      </c>
      <c r="N26" s="753">
        <v>77196</v>
      </c>
      <c r="O26" s="748">
        <v>5</v>
      </c>
      <c r="P26" s="753">
        <v>41</v>
      </c>
      <c r="Q26" s="753">
        <v>86398</v>
      </c>
    </row>
    <row r="27" spans="1:17" ht="16.5" customHeight="1">
      <c r="A27" s="767">
        <v>28</v>
      </c>
      <c r="B27" s="766" t="s">
        <v>402</v>
      </c>
      <c r="C27" s="748">
        <v>1</v>
      </c>
      <c r="D27" s="753">
        <v>6</v>
      </c>
      <c r="E27" s="753" t="s">
        <v>2098</v>
      </c>
      <c r="F27" s="749">
        <v>1</v>
      </c>
      <c r="G27" s="753">
        <v>6</v>
      </c>
      <c r="H27" s="753" t="s">
        <v>2098</v>
      </c>
      <c r="I27" s="748">
        <v>1</v>
      </c>
      <c r="J27" s="753">
        <v>5</v>
      </c>
      <c r="K27" s="753" t="s">
        <v>2098</v>
      </c>
      <c r="L27" s="748">
        <v>1</v>
      </c>
      <c r="M27" s="753">
        <v>5</v>
      </c>
      <c r="N27" s="753" t="s">
        <v>2098</v>
      </c>
      <c r="O27" s="748">
        <v>1</v>
      </c>
      <c r="P27" s="753">
        <v>5</v>
      </c>
      <c r="Q27" s="753" t="s">
        <v>2098</v>
      </c>
    </row>
    <row r="28" spans="1:17" ht="16.5" customHeight="1">
      <c r="A28" s="767">
        <v>29</v>
      </c>
      <c r="B28" s="766" t="s">
        <v>2517</v>
      </c>
      <c r="C28" s="748">
        <v>4</v>
      </c>
      <c r="D28" s="753">
        <v>52</v>
      </c>
      <c r="E28" s="753">
        <v>104346</v>
      </c>
      <c r="F28" s="749">
        <v>5</v>
      </c>
      <c r="G28" s="753">
        <v>54</v>
      </c>
      <c r="H28" s="753">
        <v>114618</v>
      </c>
      <c r="I28" s="748">
        <v>3</v>
      </c>
      <c r="J28" s="753">
        <v>41</v>
      </c>
      <c r="K28" s="753">
        <v>74934</v>
      </c>
      <c r="L28" s="748">
        <v>4</v>
      </c>
      <c r="M28" s="753">
        <v>49</v>
      </c>
      <c r="N28" s="753">
        <v>105065</v>
      </c>
      <c r="O28" s="748">
        <v>5</v>
      </c>
      <c r="P28" s="753">
        <v>55</v>
      </c>
      <c r="Q28" s="753">
        <v>99872</v>
      </c>
    </row>
    <row r="29" spans="1:17" ht="16.5" customHeight="1">
      <c r="A29" s="767">
        <v>30</v>
      </c>
      <c r="B29" s="766" t="s">
        <v>400</v>
      </c>
      <c r="C29" s="748">
        <v>1</v>
      </c>
      <c r="D29" s="753">
        <v>6</v>
      </c>
      <c r="E29" s="753" t="s">
        <v>2098</v>
      </c>
      <c r="F29" s="749">
        <v>1</v>
      </c>
      <c r="G29" s="753">
        <v>6</v>
      </c>
      <c r="H29" s="753" t="s">
        <v>2098</v>
      </c>
      <c r="I29" s="748">
        <v>2</v>
      </c>
      <c r="J29" s="753">
        <v>9</v>
      </c>
      <c r="K29" s="753" t="s">
        <v>2098</v>
      </c>
      <c r="L29" s="748">
        <v>1</v>
      </c>
      <c r="M29" s="753">
        <v>4</v>
      </c>
      <c r="N29" s="753" t="s">
        <v>2098</v>
      </c>
      <c r="O29" s="748">
        <v>1</v>
      </c>
      <c r="P29" s="753">
        <v>5</v>
      </c>
      <c r="Q29" s="753" t="s">
        <v>2098</v>
      </c>
    </row>
    <row r="30" spans="1:17" ht="16.5" customHeight="1">
      <c r="A30" s="767">
        <v>31</v>
      </c>
      <c r="B30" s="766" t="s">
        <v>399</v>
      </c>
      <c r="C30" s="748">
        <v>4</v>
      </c>
      <c r="D30" s="753">
        <v>31</v>
      </c>
      <c r="E30" s="753" t="s">
        <v>2098</v>
      </c>
      <c r="F30" s="749">
        <v>7</v>
      </c>
      <c r="G30" s="753">
        <v>121</v>
      </c>
      <c r="H30" s="753">
        <v>218344</v>
      </c>
      <c r="I30" s="748">
        <v>15</v>
      </c>
      <c r="J30" s="753">
        <v>119</v>
      </c>
      <c r="K30" s="753">
        <v>171428</v>
      </c>
      <c r="L30" s="753" t="s">
        <v>513</v>
      </c>
      <c r="M30" s="753" t="s">
        <v>513</v>
      </c>
      <c r="N30" s="753" t="s">
        <v>513</v>
      </c>
      <c r="O30" s="753" t="s">
        <v>513</v>
      </c>
      <c r="P30" s="753" t="s">
        <v>513</v>
      </c>
      <c r="Q30" s="753" t="s">
        <v>513</v>
      </c>
    </row>
    <row r="31" spans="1:17" ht="16.5" customHeight="1">
      <c r="A31" s="767">
        <v>32</v>
      </c>
      <c r="B31" s="766" t="s">
        <v>398</v>
      </c>
      <c r="C31" s="748">
        <v>4</v>
      </c>
      <c r="D31" s="753">
        <v>27</v>
      </c>
      <c r="E31" s="753">
        <v>41061</v>
      </c>
      <c r="F31" s="749">
        <v>6</v>
      </c>
      <c r="G31" s="753">
        <v>49</v>
      </c>
      <c r="H31" s="753">
        <v>78041</v>
      </c>
      <c r="I31" s="748">
        <v>20</v>
      </c>
      <c r="J31" s="753">
        <v>74</v>
      </c>
      <c r="K31" s="753">
        <v>85098</v>
      </c>
      <c r="L31" s="748">
        <v>5</v>
      </c>
      <c r="M31" s="753">
        <v>46</v>
      </c>
      <c r="N31" s="753">
        <v>68150</v>
      </c>
      <c r="O31" s="748">
        <v>5</v>
      </c>
      <c r="P31" s="753">
        <v>44</v>
      </c>
      <c r="Q31" s="753">
        <v>80069</v>
      </c>
    </row>
    <row r="32" spans="3:17" ht="16.5" customHeight="1">
      <c r="C32" s="761"/>
      <c r="D32" s="761"/>
      <c r="E32" s="761"/>
      <c r="F32" s="761"/>
      <c r="G32" s="761"/>
      <c r="H32" s="761"/>
      <c r="I32" s="761"/>
      <c r="J32" s="760"/>
      <c r="K32" s="760"/>
      <c r="L32" s="761"/>
      <c r="M32" s="760"/>
      <c r="N32" s="760"/>
      <c r="O32" s="761"/>
      <c r="P32" s="760"/>
      <c r="Q32" s="760"/>
    </row>
    <row r="33" spans="3:17" ht="16.5" customHeight="1">
      <c r="C33" s="761"/>
      <c r="D33" s="765"/>
      <c r="E33" s="765"/>
      <c r="F33" s="765"/>
      <c r="G33" s="765" t="s">
        <v>2516</v>
      </c>
      <c r="H33" s="764"/>
      <c r="I33" s="763" t="s">
        <v>2515</v>
      </c>
      <c r="J33" s="762"/>
      <c r="K33" s="760"/>
      <c r="L33" s="761"/>
      <c r="M33" s="760"/>
      <c r="N33" s="760"/>
      <c r="O33" s="761"/>
      <c r="P33" s="760"/>
      <c r="Q33" s="760"/>
    </row>
    <row r="34" spans="1:17" ht="16.5" customHeight="1">
      <c r="A34" s="759"/>
      <c r="B34" s="758"/>
      <c r="C34" s="757"/>
      <c r="D34" s="756"/>
      <c r="E34" s="756"/>
      <c r="F34" s="755"/>
      <c r="G34" s="755"/>
      <c r="H34" s="754"/>
      <c r="I34" s="754"/>
      <c r="J34" s="754"/>
      <c r="K34" s="754"/>
      <c r="L34" s="754"/>
      <c r="M34" s="754"/>
      <c r="N34" s="754"/>
      <c r="O34" s="754"/>
      <c r="P34" s="754"/>
      <c r="Q34" s="754"/>
    </row>
    <row r="35" spans="2:17" ht="16.5" customHeight="1">
      <c r="B35" s="750" t="s">
        <v>2514</v>
      </c>
      <c r="C35" s="749" t="s">
        <v>2513</v>
      </c>
      <c r="D35" s="749" t="s">
        <v>2512</v>
      </c>
      <c r="E35" s="753" t="s">
        <v>2512</v>
      </c>
      <c r="F35" s="748" t="s">
        <v>2512</v>
      </c>
      <c r="G35" s="748" t="s">
        <v>2512</v>
      </c>
      <c r="H35" s="753" t="s">
        <v>2512</v>
      </c>
      <c r="I35" s="752">
        <v>150</v>
      </c>
      <c r="J35" s="752">
        <v>284</v>
      </c>
      <c r="K35" s="751">
        <v>175029</v>
      </c>
      <c r="L35" s="748" t="s">
        <v>2512</v>
      </c>
      <c r="M35" s="748" t="s">
        <v>2512</v>
      </c>
      <c r="N35" s="753" t="s">
        <v>2512</v>
      </c>
      <c r="O35" s="748" t="s">
        <v>2512</v>
      </c>
      <c r="P35" s="748" t="s">
        <v>2512</v>
      </c>
      <c r="Q35" s="753" t="s">
        <v>2512</v>
      </c>
    </row>
    <row r="36" spans="2:17" ht="16.5" customHeight="1">
      <c r="B36" s="750" t="s">
        <v>2511</v>
      </c>
      <c r="C36" s="752">
        <v>78</v>
      </c>
      <c r="D36" s="752">
        <v>451</v>
      </c>
      <c r="E36" s="753">
        <v>404400</v>
      </c>
      <c r="F36" s="749">
        <v>83</v>
      </c>
      <c r="G36" s="752">
        <v>487</v>
      </c>
      <c r="H36" s="751">
        <v>525890</v>
      </c>
      <c r="I36" s="752">
        <v>86</v>
      </c>
      <c r="J36" s="752">
        <v>502</v>
      </c>
      <c r="K36" s="751">
        <v>575406</v>
      </c>
      <c r="L36" s="752">
        <v>73</v>
      </c>
      <c r="M36" s="752">
        <v>427</v>
      </c>
      <c r="N36" s="751">
        <v>467537</v>
      </c>
      <c r="O36" s="752">
        <v>72</v>
      </c>
      <c r="P36" s="752">
        <v>430</v>
      </c>
      <c r="Q36" s="751">
        <v>316959</v>
      </c>
    </row>
    <row r="37" spans="2:17" ht="16.5" customHeight="1">
      <c r="B37" s="750" t="s">
        <v>2510</v>
      </c>
      <c r="C37" s="752">
        <v>26</v>
      </c>
      <c r="D37" s="752">
        <v>321</v>
      </c>
      <c r="E37" s="753">
        <v>499182</v>
      </c>
      <c r="F37" s="752">
        <v>29</v>
      </c>
      <c r="G37" s="752">
        <v>352</v>
      </c>
      <c r="H37" s="751">
        <v>473667</v>
      </c>
      <c r="I37" s="752">
        <v>28</v>
      </c>
      <c r="J37" s="752">
        <v>357</v>
      </c>
      <c r="K37" s="751">
        <v>578794</v>
      </c>
      <c r="L37" s="752">
        <v>25</v>
      </c>
      <c r="M37" s="752">
        <v>311</v>
      </c>
      <c r="N37" s="751">
        <v>366934</v>
      </c>
      <c r="O37" s="752">
        <v>19</v>
      </c>
      <c r="P37" s="752">
        <v>238</v>
      </c>
      <c r="Q37" s="751">
        <v>225252</v>
      </c>
    </row>
    <row r="38" spans="2:17" ht="16.5" customHeight="1">
      <c r="B38" s="750" t="s">
        <v>2509</v>
      </c>
      <c r="C38" s="752">
        <v>10</v>
      </c>
      <c r="D38" s="752">
        <v>245</v>
      </c>
      <c r="E38" s="753">
        <v>497157</v>
      </c>
      <c r="F38" s="752">
        <v>15</v>
      </c>
      <c r="G38" s="752">
        <v>353</v>
      </c>
      <c r="H38" s="751">
        <v>713806</v>
      </c>
      <c r="I38" s="752">
        <v>6</v>
      </c>
      <c r="J38" s="752">
        <v>150</v>
      </c>
      <c r="K38" s="751">
        <v>432596</v>
      </c>
      <c r="L38" s="752">
        <v>5</v>
      </c>
      <c r="M38" s="752">
        <v>125</v>
      </c>
      <c r="N38" s="751">
        <v>240000</v>
      </c>
      <c r="O38" s="752">
        <v>3</v>
      </c>
      <c r="P38" s="752">
        <v>78</v>
      </c>
      <c r="Q38" s="751">
        <v>33962</v>
      </c>
    </row>
    <row r="39" spans="2:17" ht="16.5" customHeight="1">
      <c r="B39" s="750" t="s">
        <v>2508</v>
      </c>
      <c r="C39" s="749">
        <v>3</v>
      </c>
      <c r="D39" s="749">
        <v>126</v>
      </c>
      <c r="E39" s="753">
        <v>206941</v>
      </c>
      <c r="F39" s="752">
        <v>2</v>
      </c>
      <c r="G39" s="752">
        <v>78</v>
      </c>
      <c r="H39" s="753" t="s">
        <v>2098</v>
      </c>
      <c r="I39" s="752">
        <v>3</v>
      </c>
      <c r="J39" s="752">
        <v>110</v>
      </c>
      <c r="K39" s="751">
        <v>188499</v>
      </c>
      <c r="L39" s="752">
        <v>3</v>
      </c>
      <c r="M39" s="752">
        <v>121</v>
      </c>
      <c r="N39" s="751">
        <v>157623</v>
      </c>
      <c r="O39" s="752">
        <v>6</v>
      </c>
      <c r="P39" s="752">
        <v>235</v>
      </c>
      <c r="Q39" s="751">
        <v>248598</v>
      </c>
    </row>
    <row r="40" spans="2:17" ht="16.5" customHeight="1">
      <c r="B40" s="750" t="s">
        <v>2507</v>
      </c>
      <c r="C40" s="749">
        <v>3</v>
      </c>
      <c r="D40" s="749">
        <v>192</v>
      </c>
      <c r="E40" s="753">
        <v>418269</v>
      </c>
      <c r="F40" s="752">
        <v>4</v>
      </c>
      <c r="G40" s="752">
        <v>247</v>
      </c>
      <c r="H40" s="753" t="s">
        <v>2098</v>
      </c>
      <c r="I40" s="752">
        <v>5</v>
      </c>
      <c r="J40" s="752">
        <v>280</v>
      </c>
      <c r="K40" s="751">
        <v>431838</v>
      </c>
      <c r="L40" s="752">
        <v>5</v>
      </c>
      <c r="M40" s="752">
        <v>281</v>
      </c>
      <c r="N40" s="751">
        <v>396856</v>
      </c>
      <c r="O40" s="752">
        <v>5</v>
      </c>
      <c r="P40" s="752">
        <v>290</v>
      </c>
      <c r="Q40" s="751">
        <v>513519</v>
      </c>
    </row>
    <row r="41" spans="2:17" ht="16.5" customHeight="1">
      <c r="B41" s="750" t="s">
        <v>2506</v>
      </c>
      <c r="C41" s="749" t="s">
        <v>513</v>
      </c>
      <c r="D41" s="749" t="s">
        <v>513</v>
      </c>
      <c r="E41" s="748" t="s">
        <v>513</v>
      </c>
      <c r="F41" s="749" t="s">
        <v>513</v>
      </c>
      <c r="G41" s="749" t="s">
        <v>513</v>
      </c>
      <c r="H41" s="748" t="s">
        <v>513</v>
      </c>
      <c r="I41" s="749" t="s">
        <v>513</v>
      </c>
      <c r="J41" s="749" t="s">
        <v>513</v>
      </c>
      <c r="K41" s="748" t="s">
        <v>513</v>
      </c>
      <c r="L41" s="749" t="s">
        <v>513</v>
      </c>
      <c r="M41" s="749" t="s">
        <v>513</v>
      </c>
      <c r="N41" s="748" t="s">
        <v>513</v>
      </c>
      <c r="O41" s="749" t="s">
        <v>513</v>
      </c>
      <c r="P41" s="749" t="s">
        <v>513</v>
      </c>
      <c r="Q41" s="748" t="s">
        <v>513</v>
      </c>
    </row>
    <row r="42" spans="1:17" ht="16.5" customHeight="1" thickBot="1">
      <c r="A42" s="747"/>
      <c r="B42" s="746" t="s">
        <v>2505</v>
      </c>
      <c r="C42" s="745" t="s">
        <v>513</v>
      </c>
      <c r="D42" s="745" t="s">
        <v>513</v>
      </c>
      <c r="E42" s="744" t="s">
        <v>513</v>
      </c>
      <c r="F42" s="745" t="s">
        <v>513</v>
      </c>
      <c r="G42" s="745" t="s">
        <v>513</v>
      </c>
      <c r="H42" s="744" t="s">
        <v>513</v>
      </c>
      <c r="I42" s="745" t="s">
        <v>513</v>
      </c>
      <c r="J42" s="745" t="s">
        <v>513</v>
      </c>
      <c r="K42" s="744" t="s">
        <v>513</v>
      </c>
      <c r="L42" s="745" t="s">
        <v>513</v>
      </c>
      <c r="M42" s="745" t="s">
        <v>513</v>
      </c>
      <c r="N42" s="744" t="s">
        <v>513</v>
      </c>
      <c r="O42" s="745" t="s">
        <v>513</v>
      </c>
      <c r="P42" s="745" t="s">
        <v>513</v>
      </c>
      <c r="Q42" s="744" t="s">
        <v>513</v>
      </c>
    </row>
    <row r="43" spans="1:2" ht="16.5" customHeight="1">
      <c r="A43" s="741" t="s">
        <v>2504</v>
      </c>
      <c r="B43" s="743"/>
    </row>
    <row r="48" ht="16.5" customHeight="1">
      <c r="A48" s="742"/>
    </row>
  </sheetData>
  <sheetProtection/>
  <mergeCells count="6">
    <mergeCell ref="L3:N3"/>
    <mergeCell ref="I3:K3"/>
    <mergeCell ref="A3:B4"/>
    <mergeCell ref="C3:E3"/>
    <mergeCell ref="F3:H3"/>
    <mergeCell ref="O3:Q3"/>
  </mergeCells>
  <printOptions/>
  <pageMargins left="0.7874015748031497" right="0.7874015748031497" top="0.7874015748031497" bottom="0.5905511811023623" header="0.3937007874015748" footer="0"/>
  <pageSetup horizontalDpi="300" verticalDpi="300" orientation="portrait" paperSize="9" scale="96" r:id="rId1"/>
  <headerFooter alignWithMargins="0">
    <oddHeader>&amp;L&amp;"ＭＳ Ｐゴシック,標準"&amp;8&amp;A</oddHeader>
  </headerFooter>
</worksheet>
</file>

<file path=xl/worksheets/sheet37.xml><?xml version="1.0" encoding="utf-8"?>
<worksheet xmlns="http://schemas.openxmlformats.org/spreadsheetml/2006/main" xmlns:r="http://schemas.openxmlformats.org/officeDocument/2006/relationships">
  <sheetPr>
    <tabColor rgb="FFFFFF00"/>
  </sheetPr>
  <dimension ref="A1:BH44"/>
  <sheetViews>
    <sheetView zoomScalePageLayoutView="0" workbookViewId="0" topLeftCell="A1">
      <pane xSplit="1" ySplit="4" topLeftCell="B5" activePane="bottomRight" state="frozen"/>
      <selection pane="topLeft" activeCell="C5" sqref="C5"/>
      <selection pane="topRight" activeCell="C5" sqref="C5"/>
      <selection pane="bottomLeft" activeCell="C5" sqref="C5"/>
      <selection pane="bottomRight" activeCell="A2" sqref="A2"/>
    </sheetView>
  </sheetViews>
  <sheetFormatPr defaultColWidth="12.25390625" defaultRowHeight="16.5" customHeight="1"/>
  <cols>
    <col min="1" max="1" width="12.25390625" style="789" customWidth="1"/>
    <col min="2" max="14" width="13.875" style="787" customWidth="1"/>
    <col min="15" max="60" width="12.25390625" style="788" customWidth="1"/>
    <col min="61" max="16384" width="12.25390625" style="787" customWidth="1"/>
  </cols>
  <sheetData>
    <row r="1" spans="1:4" ht="16.5" customHeight="1">
      <c r="A1" s="826" t="s">
        <v>2758</v>
      </c>
      <c r="C1" s="789"/>
      <c r="D1" s="789"/>
    </row>
    <row r="2" spans="1:14" ht="16.5" customHeight="1" thickBot="1">
      <c r="A2" s="881" t="str">
        <f>HYPERLINK("#目次!A48","目次に戻る")</f>
        <v>目次に戻る</v>
      </c>
      <c r="C2" s="789"/>
      <c r="D2" s="789"/>
      <c r="E2" s="788"/>
      <c r="F2" s="825"/>
      <c r="G2" s="825"/>
      <c r="H2" s="825"/>
      <c r="I2" s="825"/>
      <c r="J2" s="825"/>
      <c r="K2" s="825"/>
      <c r="L2" s="825"/>
      <c r="M2" s="825"/>
      <c r="N2" s="825"/>
    </row>
    <row r="3" spans="1:60" s="821" customFormat="1" ht="16.5" customHeight="1">
      <c r="A3" s="1193" t="s">
        <v>2757</v>
      </c>
      <c r="B3" s="1191" t="s">
        <v>2756</v>
      </c>
      <c r="C3" s="1195" t="s">
        <v>1701</v>
      </c>
      <c r="D3" s="1196"/>
      <c r="E3" s="1197"/>
      <c r="F3" s="1191" t="s">
        <v>2755</v>
      </c>
      <c r="G3" s="1191" t="s">
        <v>2754</v>
      </c>
      <c r="H3" s="1195" t="s">
        <v>2753</v>
      </c>
      <c r="I3" s="1196"/>
      <c r="J3" s="1196"/>
      <c r="K3" s="1196"/>
      <c r="L3" s="1196"/>
      <c r="M3" s="1197"/>
      <c r="N3" s="1189" t="s">
        <v>2752</v>
      </c>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822"/>
      <c r="AX3" s="822"/>
      <c r="AY3" s="822"/>
      <c r="AZ3" s="822"/>
      <c r="BA3" s="822"/>
      <c r="BB3" s="822"/>
      <c r="BC3" s="822"/>
      <c r="BD3" s="822"/>
      <c r="BE3" s="822"/>
      <c r="BF3" s="822"/>
      <c r="BG3" s="822"/>
      <c r="BH3" s="822"/>
    </row>
    <row r="4" spans="1:60" s="821" customFormat="1" ht="40.5" customHeight="1">
      <c r="A4" s="1194"/>
      <c r="B4" s="1192"/>
      <c r="C4" s="824" t="s">
        <v>2</v>
      </c>
      <c r="D4" s="824" t="s">
        <v>2751</v>
      </c>
      <c r="E4" s="823" t="s">
        <v>2750</v>
      </c>
      <c r="F4" s="1192"/>
      <c r="G4" s="1192"/>
      <c r="H4" s="824" t="s">
        <v>2749</v>
      </c>
      <c r="I4" s="823" t="s">
        <v>2748</v>
      </c>
      <c r="J4" s="823" t="s">
        <v>2747</v>
      </c>
      <c r="K4" s="823" t="s">
        <v>2746</v>
      </c>
      <c r="L4" s="823" t="s">
        <v>2745</v>
      </c>
      <c r="M4" s="823" t="s">
        <v>2744</v>
      </c>
      <c r="N4" s="1190"/>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2"/>
      <c r="AZ4" s="822"/>
      <c r="BA4" s="822"/>
      <c r="BB4" s="822"/>
      <c r="BC4" s="822"/>
      <c r="BD4" s="822"/>
      <c r="BE4" s="822"/>
      <c r="BF4" s="822"/>
      <c r="BG4" s="822"/>
      <c r="BH4" s="822"/>
    </row>
    <row r="5" spans="1:14" ht="16.5" customHeight="1">
      <c r="A5" s="789" t="s">
        <v>70</v>
      </c>
      <c r="B5" s="820"/>
      <c r="C5" s="794" t="s">
        <v>2118</v>
      </c>
      <c r="D5" s="794" t="s">
        <v>2118</v>
      </c>
      <c r="E5" s="794" t="s">
        <v>2118</v>
      </c>
      <c r="F5" s="794" t="s">
        <v>2743</v>
      </c>
      <c r="G5" s="794" t="s">
        <v>2743</v>
      </c>
      <c r="H5" s="794" t="s">
        <v>2743</v>
      </c>
      <c r="I5" s="794" t="s">
        <v>2743</v>
      </c>
      <c r="J5" s="794" t="s">
        <v>2743</v>
      </c>
      <c r="K5" s="794" t="s">
        <v>2743</v>
      </c>
      <c r="L5" s="794" t="s">
        <v>2743</v>
      </c>
      <c r="M5" s="794" t="s">
        <v>2743</v>
      </c>
      <c r="N5" s="794" t="s">
        <v>2743</v>
      </c>
    </row>
    <row r="6" spans="1:14" ht="16.5" customHeight="1">
      <c r="A6" s="806" t="s">
        <v>22</v>
      </c>
      <c r="B6" s="819">
        <v>105</v>
      </c>
      <c r="C6" s="805">
        <v>1271</v>
      </c>
      <c r="D6" s="805">
        <v>1267</v>
      </c>
      <c r="E6" s="805">
        <v>4</v>
      </c>
      <c r="F6" s="805">
        <v>469362</v>
      </c>
      <c r="G6" s="805">
        <v>792953</v>
      </c>
      <c r="H6" s="805">
        <v>1705453</v>
      </c>
      <c r="I6" s="817">
        <v>1338290</v>
      </c>
      <c r="J6" s="817">
        <v>230157</v>
      </c>
      <c r="K6" s="817">
        <v>2121</v>
      </c>
      <c r="L6" s="818">
        <v>10</v>
      </c>
      <c r="M6" s="818">
        <v>134875</v>
      </c>
      <c r="N6" s="817">
        <v>871819</v>
      </c>
    </row>
    <row r="7" spans="2:14" ht="16.5" customHeight="1">
      <c r="B7" s="803"/>
      <c r="C7" s="802"/>
      <c r="D7" s="802"/>
      <c r="E7" s="802"/>
      <c r="F7" s="802"/>
      <c r="G7" s="802"/>
      <c r="H7" s="802"/>
      <c r="I7" s="801"/>
      <c r="J7" s="801"/>
      <c r="K7" s="801"/>
      <c r="L7" s="816"/>
      <c r="M7" s="801"/>
      <c r="N7" s="801"/>
    </row>
    <row r="8" spans="1:14" ht="16.5" customHeight="1">
      <c r="A8" s="789" t="s">
        <v>2511</v>
      </c>
      <c r="B8" s="815">
        <v>72</v>
      </c>
      <c r="C8" s="799">
        <v>430</v>
      </c>
      <c r="D8" s="799">
        <v>426</v>
      </c>
      <c r="E8" s="799">
        <v>4</v>
      </c>
      <c r="F8" s="814">
        <v>143521</v>
      </c>
      <c r="G8" s="814">
        <v>197610</v>
      </c>
      <c r="H8" s="814">
        <v>426262</v>
      </c>
      <c r="I8" s="814">
        <v>316959</v>
      </c>
      <c r="J8" s="814">
        <v>75350</v>
      </c>
      <c r="K8" s="814">
        <v>1721</v>
      </c>
      <c r="L8" s="814">
        <v>10</v>
      </c>
      <c r="M8" s="814">
        <v>32222</v>
      </c>
      <c r="N8" s="814">
        <v>217794</v>
      </c>
    </row>
    <row r="9" spans="1:14" ht="16.5" customHeight="1">
      <c r="A9" s="789" t="s">
        <v>2510</v>
      </c>
      <c r="B9" s="815">
        <v>19</v>
      </c>
      <c r="C9" s="799">
        <v>238</v>
      </c>
      <c r="D9" s="799">
        <v>238</v>
      </c>
      <c r="E9" s="811" t="s">
        <v>513</v>
      </c>
      <c r="F9" s="814">
        <v>89345</v>
      </c>
      <c r="G9" s="814">
        <v>131121</v>
      </c>
      <c r="H9" s="814">
        <v>299986</v>
      </c>
      <c r="I9" s="814">
        <v>225252</v>
      </c>
      <c r="J9" s="814">
        <v>65442</v>
      </c>
      <c r="K9" s="814">
        <v>400</v>
      </c>
      <c r="L9" s="811" t="s">
        <v>513</v>
      </c>
      <c r="M9" s="814">
        <v>8892</v>
      </c>
      <c r="N9" s="814">
        <v>160823</v>
      </c>
    </row>
    <row r="10" spans="1:14" ht="16.5" customHeight="1">
      <c r="A10" s="789" t="s">
        <v>2509</v>
      </c>
      <c r="B10" s="815">
        <v>3</v>
      </c>
      <c r="C10" s="799">
        <v>78</v>
      </c>
      <c r="D10" s="799">
        <v>78</v>
      </c>
      <c r="E10" s="811" t="s">
        <v>513</v>
      </c>
      <c r="F10" s="814">
        <v>31104</v>
      </c>
      <c r="G10" s="814">
        <v>29836</v>
      </c>
      <c r="H10" s="814">
        <v>150067</v>
      </c>
      <c r="I10" s="814">
        <v>33962</v>
      </c>
      <c r="J10" s="814">
        <v>37101</v>
      </c>
      <c r="K10" s="811" t="s">
        <v>513</v>
      </c>
      <c r="L10" s="811" t="s">
        <v>513</v>
      </c>
      <c r="M10" s="814">
        <v>79004</v>
      </c>
      <c r="N10" s="814">
        <v>114506</v>
      </c>
    </row>
    <row r="11" spans="1:14" ht="16.5" customHeight="1">
      <c r="A11" s="789" t="s">
        <v>2508</v>
      </c>
      <c r="B11" s="815">
        <v>6</v>
      </c>
      <c r="C11" s="799">
        <v>235</v>
      </c>
      <c r="D11" s="799">
        <v>235</v>
      </c>
      <c r="E11" s="811" t="s">
        <v>513</v>
      </c>
      <c r="F11" s="814">
        <v>99657</v>
      </c>
      <c r="G11" s="814">
        <v>149715</v>
      </c>
      <c r="H11" s="814">
        <v>315619</v>
      </c>
      <c r="I11" s="814">
        <v>248598</v>
      </c>
      <c r="J11" s="814">
        <v>52264</v>
      </c>
      <c r="K11" s="811" t="s">
        <v>513</v>
      </c>
      <c r="L11" s="811" t="s">
        <v>513</v>
      </c>
      <c r="M11" s="814">
        <v>14757</v>
      </c>
      <c r="N11" s="814">
        <v>158255</v>
      </c>
    </row>
    <row r="12" spans="1:14" ht="16.5" customHeight="1">
      <c r="A12" s="789" t="s">
        <v>2507</v>
      </c>
      <c r="B12" s="815">
        <v>5</v>
      </c>
      <c r="C12" s="799">
        <v>290</v>
      </c>
      <c r="D12" s="799">
        <v>290</v>
      </c>
      <c r="E12" s="811" t="s">
        <v>513</v>
      </c>
      <c r="F12" s="814">
        <v>105735</v>
      </c>
      <c r="G12" s="814">
        <v>284671</v>
      </c>
      <c r="H12" s="814">
        <v>513519</v>
      </c>
      <c r="I12" s="814">
        <v>513519</v>
      </c>
      <c r="J12" s="810" t="s">
        <v>513</v>
      </c>
      <c r="K12" s="811" t="s">
        <v>513</v>
      </c>
      <c r="L12" s="811" t="s">
        <v>513</v>
      </c>
      <c r="M12" s="811" t="s">
        <v>513</v>
      </c>
      <c r="N12" s="814">
        <v>220441</v>
      </c>
    </row>
    <row r="13" spans="1:14" ht="16.5" customHeight="1">
      <c r="A13" s="813" t="s">
        <v>2506</v>
      </c>
      <c r="B13" s="812" t="s">
        <v>513</v>
      </c>
      <c r="C13" s="812" t="s">
        <v>513</v>
      </c>
      <c r="D13" s="812" t="s">
        <v>513</v>
      </c>
      <c r="E13" s="811" t="s">
        <v>513</v>
      </c>
      <c r="F13" s="811" t="s">
        <v>513</v>
      </c>
      <c r="G13" s="811" t="s">
        <v>513</v>
      </c>
      <c r="H13" s="811" t="s">
        <v>513</v>
      </c>
      <c r="I13" s="810" t="s">
        <v>513</v>
      </c>
      <c r="J13" s="810" t="s">
        <v>513</v>
      </c>
      <c r="K13" s="811" t="s">
        <v>513</v>
      </c>
      <c r="L13" s="810" t="s">
        <v>513</v>
      </c>
      <c r="M13" s="810" t="s">
        <v>513</v>
      </c>
      <c r="N13" s="810" t="s">
        <v>513</v>
      </c>
    </row>
    <row r="14" spans="1:14" ht="16.5" customHeight="1">
      <c r="A14" s="813" t="s">
        <v>2505</v>
      </c>
      <c r="B14" s="812" t="s">
        <v>513</v>
      </c>
      <c r="C14" s="812" t="s">
        <v>513</v>
      </c>
      <c r="D14" s="812" t="s">
        <v>513</v>
      </c>
      <c r="E14" s="811" t="s">
        <v>513</v>
      </c>
      <c r="F14" s="811" t="s">
        <v>513</v>
      </c>
      <c r="G14" s="811" t="s">
        <v>513</v>
      </c>
      <c r="H14" s="811" t="s">
        <v>513</v>
      </c>
      <c r="I14" s="810" t="s">
        <v>513</v>
      </c>
      <c r="J14" s="810" t="s">
        <v>513</v>
      </c>
      <c r="K14" s="810" t="s">
        <v>2742</v>
      </c>
      <c r="L14" s="810" t="s">
        <v>513</v>
      </c>
      <c r="M14" s="810" t="s">
        <v>513</v>
      </c>
      <c r="N14" s="810" t="s">
        <v>513</v>
      </c>
    </row>
    <row r="15" spans="1:14" ht="16.5" customHeight="1">
      <c r="A15" s="789" t="s">
        <v>70</v>
      </c>
      <c r="B15" s="809"/>
      <c r="C15" s="807"/>
      <c r="D15" s="807"/>
      <c r="E15" s="807"/>
      <c r="F15" s="807"/>
      <c r="G15" s="807"/>
      <c r="H15" s="808"/>
      <c r="I15" s="807"/>
      <c r="J15" s="807"/>
      <c r="K15" s="807"/>
      <c r="L15" s="807"/>
      <c r="M15" s="807"/>
      <c r="N15" s="807"/>
    </row>
    <row r="16" spans="1:14" ht="16.5" customHeight="1">
      <c r="A16" s="806" t="s">
        <v>2741</v>
      </c>
      <c r="B16" s="805" t="s">
        <v>2740</v>
      </c>
      <c r="C16" s="805" t="s">
        <v>2739</v>
      </c>
      <c r="D16" s="805" t="s">
        <v>2738</v>
      </c>
      <c r="E16" s="805">
        <v>875</v>
      </c>
      <c r="F16" s="805" t="s">
        <v>2737</v>
      </c>
      <c r="G16" s="805" t="s">
        <v>2736</v>
      </c>
      <c r="H16" s="805" t="s">
        <v>2735</v>
      </c>
      <c r="I16" s="804" t="s">
        <v>2734</v>
      </c>
      <c r="J16" s="804" t="s">
        <v>2733</v>
      </c>
      <c r="K16" s="804" t="s">
        <v>2732</v>
      </c>
      <c r="L16" s="804" t="s">
        <v>2731</v>
      </c>
      <c r="M16" s="804" t="s">
        <v>2730</v>
      </c>
      <c r="N16" s="804" t="s">
        <v>2729</v>
      </c>
    </row>
    <row r="17" spans="1:14" s="787" customFormat="1" ht="16.5" customHeight="1">
      <c r="A17" s="789"/>
      <c r="B17" s="803"/>
      <c r="C17" s="802"/>
      <c r="D17" s="802"/>
      <c r="E17" s="802"/>
      <c r="F17" s="802"/>
      <c r="G17" s="802"/>
      <c r="H17" s="802"/>
      <c r="I17" s="801"/>
      <c r="J17" s="801"/>
      <c r="K17" s="801"/>
      <c r="L17" s="801"/>
      <c r="M17" s="801"/>
      <c r="N17" s="801"/>
    </row>
    <row r="18" spans="1:14" s="787" customFormat="1" ht="16.5" customHeight="1">
      <c r="A18" s="789" t="s">
        <v>2511</v>
      </c>
      <c r="B18" s="799" t="s">
        <v>2728</v>
      </c>
      <c r="C18" s="799" t="s">
        <v>2727</v>
      </c>
      <c r="D18" s="799" t="s">
        <v>2726</v>
      </c>
      <c r="E18" s="799">
        <v>854</v>
      </c>
      <c r="F18" s="799" t="s">
        <v>2725</v>
      </c>
      <c r="G18" s="799" t="s">
        <v>2724</v>
      </c>
      <c r="H18" s="799" t="s">
        <v>2723</v>
      </c>
      <c r="I18" s="798" t="s">
        <v>2722</v>
      </c>
      <c r="J18" s="798" t="s">
        <v>2721</v>
      </c>
      <c r="K18" s="798" t="s">
        <v>2720</v>
      </c>
      <c r="L18" s="798" t="s">
        <v>2719</v>
      </c>
      <c r="M18" s="798" t="s">
        <v>2718</v>
      </c>
      <c r="N18" s="798" t="s">
        <v>2717</v>
      </c>
    </row>
    <row r="19" spans="1:14" s="787" customFormat="1" ht="16.5" customHeight="1">
      <c r="A19" s="789" t="s">
        <v>2510</v>
      </c>
      <c r="B19" s="799" t="s">
        <v>2716</v>
      </c>
      <c r="C19" s="799" t="s">
        <v>2715</v>
      </c>
      <c r="D19" s="799" t="s">
        <v>2714</v>
      </c>
      <c r="E19" s="799">
        <v>20</v>
      </c>
      <c r="F19" s="799" t="s">
        <v>2713</v>
      </c>
      <c r="G19" s="799" t="s">
        <v>2712</v>
      </c>
      <c r="H19" s="799" t="s">
        <v>2711</v>
      </c>
      <c r="I19" s="798" t="s">
        <v>2710</v>
      </c>
      <c r="J19" s="798" t="s">
        <v>2709</v>
      </c>
      <c r="K19" s="798" t="s">
        <v>2708</v>
      </c>
      <c r="L19" s="798" t="s">
        <v>2707</v>
      </c>
      <c r="M19" s="798" t="s">
        <v>2706</v>
      </c>
      <c r="N19" s="798" t="s">
        <v>2705</v>
      </c>
    </row>
    <row r="20" spans="1:14" s="787" customFormat="1" ht="16.5" customHeight="1">
      <c r="A20" s="789" t="s">
        <v>2509</v>
      </c>
      <c r="B20" s="799">
        <v>985</v>
      </c>
      <c r="C20" s="799" t="s">
        <v>2704</v>
      </c>
      <c r="D20" s="799" t="s">
        <v>2703</v>
      </c>
      <c r="E20" s="799">
        <v>1</v>
      </c>
      <c r="F20" s="799" t="s">
        <v>2702</v>
      </c>
      <c r="G20" s="799" t="s">
        <v>2701</v>
      </c>
      <c r="H20" s="799" t="s">
        <v>2700</v>
      </c>
      <c r="I20" s="798" t="s">
        <v>2699</v>
      </c>
      <c r="J20" s="798" t="s">
        <v>2698</v>
      </c>
      <c r="K20" s="798" t="s">
        <v>2697</v>
      </c>
      <c r="L20" s="798" t="s">
        <v>2696</v>
      </c>
      <c r="M20" s="798" t="s">
        <v>2695</v>
      </c>
      <c r="N20" s="798" t="s">
        <v>2694</v>
      </c>
    </row>
    <row r="21" spans="1:14" s="787" customFormat="1" ht="16.5" customHeight="1">
      <c r="A21" s="789" t="s">
        <v>2508</v>
      </c>
      <c r="B21" s="799">
        <v>460</v>
      </c>
      <c r="C21" s="799" t="s">
        <v>2693</v>
      </c>
      <c r="D21" s="799" t="s">
        <v>2693</v>
      </c>
      <c r="E21" s="799" t="s">
        <v>513</v>
      </c>
      <c r="F21" s="799" t="s">
        <v>2692</v>
      </c>
      <c r="G21" s="799" t="s">
        <v>2691</v>
      </c>
      <c r="H21" s="799" t="s">
        <v>2690</v>
      </c>
      <c r="I21" s="798" t="s">
        <v>2689</v>
      </c>
      <c r="J21" s="798" t="s">
        <v>2688</v>
      </c>
      <c r="K21" s="798" t="s">
        <v>2687</v>
      </c>
      <c r="L21" s="798">
        <v>949</v>
      </c>
      <c r="M21" s="798" t="s">
        <v>2686</v>
      </c>
      <c r="N21" s="798" t="s">
        <v>2685</v>
      </c>
    </row>
    <row r="22" spans="1:14" s="787" customFormat="1" ht="16.5" customHeight="1">
      <c r="A22" s="789" t="s">
        <v>2507</v>
      </c>
      <c r="B22" s="799">
        <v>307</v>
      </c>
      <c r="C22" s="799" t="s">
        <v>2684</v>
      </c>
      <c r="D22" s="799" t="s">
        <v>2684</v>
      </c>
      <c r="E22" s="799" t="s">
        <v>513</v>
      </c>
      <c r="F22" s="799" t="s">
        <v>2683</v>
      </c>
      <c r="G22" s="799" t="s">
        <v>2682</v>
      </c>
      <c r="H22" s="799" t="s">
        <v>2681</v>
      </c>
      <c r="I22" s="798" t="s">
        <v>2680</v>
      </c>
      <c r="J22" s="798" t="s">
        <v>2679</v>
      </c>
      <c r="K22" s="798" t="s">
        <v>2678</v>
      </c>
      <c r="L22" s="798" t="s">
        <v>2677</v>
      </c>
      <c r="M22" s="798" t="s">
        <v>2676</v>
      </c>
      <c r="N22" s="798" t="s">
        <v>2675</v>
      </c>
    </row>
    <row r="23" spans="1:14" s="787" customFormat="1" ht="16.5" customHeight="1">
      <c r="A23" s="789" t="s">
        <v>2506</v>
      </c>
      <c r="B23" s="799">
        <v>93</v>
      </c>
      <c r="C23" s="799" t="s">
        <v>2674</v>
      </c>
      <c r="D23" s="799" t="s">
        <v>2674</v>
      </c>
      <c r="E23" s="799" t="s">
        <v>513</v>
      </c>
      <c r="F23" s="799" t="s">
        <v>2673</v>
      </c>
      <c r="G23" s="799" t="s">
        <v>2672</v>
      </c>
      <c r="H23" s="799" t="s">
        <v>2671</v>
      </c>
      <c r="I23" s="798" t="s">
        <v>2670</v>
      </c>
      <c r="J23" s="798" t="s">
        <v>2669</v>
      </c>
      <c r="K23" s="798" t="s">
        <v>2668</v>
      </c>
      <c r="L23" s="798">
        <v>706</v>
      </c>
      <c r="M23" s="798" t="s">
        <v>2667</v>
      </c>
      <c r="N23" s="798" t="s">
        <v>2666</v>
      </c>
    </row>
    <row r="24" spans="1:14" s="787" customFormat="1" ht="16.5" customHeight="1">
      <c r="A24" s="789" t="s">
        <v>2572</v>
      </c>
      <c r="B24" s="799">
        <v>23</v>
      </c>
      <c r="C24" s="799" t="s">
        <v>2665</v>
      </c>
      <c r="D24" s="799" t="s">
        <v>2665</v>
      </c>
      <c r="E24" s="799" t="s">
        <v>513</v>
      </c>
      <c r="F24" s="799" t="s">
        <v>2098</v>
      </c>
      <c r="G24" s="799" t="s">
        <v>2098</v>
      </c>
      <c r="H24" s="799" t="s">
        <v>2098</v>
      </c>
      <c r="I24" s="798" t="s">
        <v>2098</v>
      </c>
      <c r="J24" s="798" t="s">
        <v>2664</v>
      </c>
      <c r="K24" s="798" t="s">
        <v>2663</v>
      </c>
      <c r="L24" s="798" t="s">
        <v>2564</v>
      </c>
      <c r="M24" s="798" t="s">
        <v>2662</v>
      </c>
      <c r="N24" s="798" t="s">
        <v>2098</v>
      </c>
    </row>
    <row r="25" spans="1:14" s="787" customFormat="1" ht="16.5" customHeight="1">
      <c r="A25" s="789" t="s">
        <v>2561</v>
      </c>
      <c r="B25" s="799">
        <v>20</v>
      </c>
      <c r="C25" s="799" t="s">
        <v>2661</v>
      </c>
      <c r="D25" s="799" t="s">
        <v>2661</v>
      </c>
      <c r="E25" s="799" t="s">
        <v>513</v>
      </c>
      <c r="F25" s="799" t="s">
        <v>2098</v>
      </c>
      <c r="G25" s="799" t="s">
        <v>2098</v>
      </c>
      <c r="H25" s="799" t="s">
        <v>2098</v>
      </c>
      <c r="I25" s="798" t="s">
        <v>2098</v>
      </c>
      <c r="J25" s="798" t="s">
        <v>2098</v>
      </c>
      <c r="K25" s="798" t="s">
        <v>513</v>
      </c>
      <c r="L25" s="798" t="s">
        <v>2554</v>
      </c>
      <c r="M25" s="798" t="s">
        <v>2098</v>
      </c>
      <c r="N25" s="798" t="s">
        <v>2098</v>
      </c>
    </row>
    <row r="26" spans="1:14" s="787" customFormat="1" ht="16.5" customHeight="1">
      <c r="A26" s="789" t="s">
        <v>2552</v>
      </c>
      <c r="B26" s="799">
        <v>4</v>
      </c>
      <c r="C26" s="799" t="s">
        <v>2660</v>
      </c>
      <c r="D26" s="799" t="s">
        <v>2660</v>
      </c>
      <c r="E26" s="799" t="s">
        <v>513</v>
      </c>
      <c r="F26" s="799" t="s">
        <v>2659</v>
      </c>
      <c r="G26" s="799" t="s">
        <v>2658</v>
      </c>
      <c r="H26" s="799" t="s">
        <v>2657</v>
      </c>
      <c r="I26" s="798" t="s">
        <v>2656</v>
      </c>
      <c r="J26" s="798" t="s">
        <v>513</v>
      </c>
      <c r="K26" s="798" t="s">
        <v>513</v>
      </c>
      <c r="L26" s="798" t="s">
        <v>2098</v>
      </c>
      <c r="M26" s="798" t="s">
        <v>2098</v>
      </c>
      <c r="N26" s="798" t="s">
        <v>2655</v>
      </c>
    </row>
    <row r="27" spans="1:14" s="787" customFormat="1" ht="16.5" customHeight="1">
      <c r="A27" s="789" t="s">
        <v>2543</v>
      </c>
      <c r="B27" s="799">
        <v>5</v>
      </c>
      <c r="C27" s="799" t="s">
        <v>2654</v>
      </c>
      <c r="D27" s="799" t="s">
        <v>2654</v>
      </c>
      <c r="E27" s="799" t="s">
        <v>513</v>
      </c>
      <c r="F27" s="799" t="s">
        <v>2098</v>
      </c>
      <c r="G27" s="799" t="s">
        <v>2098</v>
      </c>
      <c r="H27" s="799" t="s">
        <v>2098</v>
      </c>
      <c r="I27" s="798" t="s">
        <v>2098</v>
      </c>
      <c r="J27" s="798" t="s">
        <v>2098</v>
      </c>
      <c r="K27" s="798" t="s">
        <v>513</v>
      </c>
      <c r="L27" s="798" t="s">
        <v>2098</v>
      </c>
      <c r="M27" s="798" t="s">
        <v>513</v>
      </c>
      <c r="N27" s="798" t="s">
        <v>2098</v>
      </c>
    </row>
    <row r="28" spans="1:14" s="787" customFormat="1" ht="16.5" customHeight="1">
      <c r="A28" s="789" t="s">
        <v>70</v>
      </c>
      <c r="B28" s="809"/>
      <c r="C28" s="807"/>
      <c r="D28" s="807"/>
      <c r="E28" s="807"/>
      <c r="F28" s="807"/>
      <c r="G28" s="807"/>
      <c r="H28" s="808"/>
      <c r="I28" s="807"/>
      <c r="J28" s="807"/>
      <c r="K28" s="807"/>
      <c r="L28" s="807"/>
      <c r="M28" s="807"/>
      <c r="N28" s="807"/>
    </row>
    <row r="29" spans="1:14" s="787" customFormat="1" ht="16.5" customHeight="1">
      <c r="A29" s="806" t="s">
        <v>2653</v>
      </c>
      <c r="B29" s="805" t="s">
        <v>2652</v>
      </c>
      <c r="C29" s="805" t="s">
        <v>2651</v>
      </c>
      <c r="D29" s="805" t="s">
        <v>2650</v>
      </c>
      <c r="E29" s="805" t="s">
        <v>2649</v>
      </c>
      <c r="F29" s="805" t="s">
        <v>2648</v>
      </c>
      <c r="G29" s="805" t="s">
        <v>2647</v>
      </c>
      <c r="H29" s="805" t="s">
        <v>2646</v>
      </c>
      <c r="I29" s="804" t="s">
        <v>2645</v>
      </c>
      <c r="J29" s="804" t="s">
        <v>2644</v>
      </c>
      <c r="K29" s="804" t="s">
        <v>2643</v>
      </c>
      <c r="L29" s="804" t="s">
        <v>2642</v>
      </c>
      <c r="M29" s="804" t="s">
        <v>2641</v>
      </c>
      <c r="N29" s="804" t="s">
        <v>2640</v>
      </c>
    </row>
    <row r="30" spans="1:14" s="787" customFormat="1" ht="16.5" customHeight="1">
      <c r="A30" s="789"/>
      <c r="B30" s="803"/>
      <c r="C30" s="802"/>
      <c r="D30" s="802"/>
      <c r="E30" s="802"/>
      <c r="F30" s="802"/>
      <c r="G30" s="802"/>
      <c r="H30" s="802"/>
      <c r="I30" s="801"/>
      <c r="J30" s="801"/>
      <c r="K30" s="801"/>
      <c r="L30" s="801"/>
      <c r="M30" s="801"/>
      <c r="N30" s="801"/>
    </row>
    <row r="31" spans="1:14" s="787" customFormat="1" ht="16.5" customHeight="1">
      <c r="A31" s="800" t="s">
        <v>2511</v>
      </c>
      <c r="B31" s="799" t="s">
        <v>2639</v>
      </c>
      <c r="C31" s="799" t="s">
        <v>2638</v>
      </c>
      <c r="D31" s="799" t="s">
        <v>2637</v>
      </c>
      <c r="E31" s="799" t="s">
        <v>2636</v>
      </c>
      <c r="F31" s="799" t="s">
        <v>2635</v>
      </c>
      <c r="G31" s="799" t="s">
        <v>2634</v>
      </c>
      <c r="H31" s="799" t="s">
        <v>2633</v>
      </c>
      <c r="I31" s="798" t="s">
        <v>2632</v>
      </c>
      <c r="J31" s="798" t="s">
        <v>2631</v>
      </c>
      <c r="K31" s="798" t="s">
        <v>2630</v>
      </c>
      <c r="L31" s="798" t="s">
        <v>2629</v>
      </c>
      <c r="M31" s="798" t="s">
        <v>2628</v>
      </c>
      <c r="N31" s="798" t="s">
        <v>2627</v>
      </c>
    </row>
    <row r="32" spans="1:14" s="787" customFormat="1" ht="16.5" customHeight="1">
      <c r="A32" s="800" t="s">
        <v>2510</v>
      </c>
      <c r="B32" s="799" t="s">
        <v>2626</v>
      </c>
      <c r="C32" s="799" t="s">
        <v>2625</v>
      </c>
      <c r="D32" s="799" t="s">
        <v>2624</v>
      </c>
      <c r="E32" s="799">
        <v>28</v>
      </c>
      <c r="F32" s="799" t="s">
        <v>2623</v>
      </c>
      <c r="G32" s="799" t="s">
        <v>2622</v>
      </c>
      <c r="H32" s="799" t="s">
        <v>2621</v>
      </c>
      <c r="I32" s="798" t="s">
        <v>2620</v>
      </c>
      <c r="J32" s="798" t="s">
        <v>2619</v>
      </c>
      <c r="K32" s="798" t="s">
        <v>2618</v>
      </c>
      <c r="L32" s="798" t="s">
        <v>2617</v>
      </c>
      <c r="M32" s="798" t="s">
        <v>2616</v>
      </c>
      <c r="N32" s="798" t="s">
        <v>2615</v>
      </c>
    </row>
    <row r="33" spans="1:18" s="787" customFormat="1" ht="16.5" customHeight="1">
      <c r="A33" s="800" t="s">
        <v>2509</v>
      </c>
      <c r="B33" s="799" t="s">
        <v>2614</v>
      </c>
      <c r="C33" s="799" t="s">
        <v>2613</v>
      </c>
      <c r="D33" s="799" t="s">
        <v>2612</v>
      </c>
      <c r="E33" s="799">
        <v>1</v>
      </c>
      <c r="F33" s="799" t="s">
        <v>2611</v>
      </c>
      <c r="G33" s="799" t="s">
        <v>2610</v>
      </c>
      <c r="H33" s="799" t="s">
        <v>2609</v>
      </c>
      <c r="I33" s="798" t="s">
        <v>2608</v>
      </c>
      <c r="J33" s="798" t="s">
        <v>2607</v>
      </c>
      <c r="K33" s="798" t="s">
        <v>2606</v>
      </c>
      <c r="L33" s="798" t="s">
        <v>2605</v>
      </c>
      <c r="M33" s="798" t="s">
        <v>2604</v>
      </c>
      <c r="N33" s="798" t="s">
        <v>2603</v>
      </c>
      <c r="O33" s="788"/>
      <c r="P33" s="788"/>
      <c r="Q33" s="788"/>
      <c r="R33" s="788"/>
    </row>
    <row r="34" spans="1:18" s="787" customFormat="1" ht="16.5" customHeight="1">
      <c r="A34" s="800" t="s">
        <v>2508</v>
      </c>
      <c r="B34" s="799">
        <v>672</v>
      </c>
      <c r="C34" s="799" t="s">
        <v>2602</v>
      </c>
      <c r="D34" s="799" t="s">
        <v>2602</v>
      </c>
      <c r="E34" s="799" t="s">
        <v>513</v>
      </c>
      <c r="F34" s="799" t="s">
        <v>2601</v>
      </c>
      <c r="G34" s="799" t="s">
        <v>2600</v>
      </c>
      <c r="H34" s="799" t="s">
        <v>2599</v>
      </c>
      <c r="I34" s="798" t="s">
        <v>2598</v>
      </c>
      <c r="J34" s="798" t="s">
        <v>2597</v>
      </c>
      <c r="K34" s="798" t="s">
        <v>2596</v>
      </c>
      <c r="L34" s="798" t="s">
        <v>2595</v>
      </c>
      <c r="M34" s="798" t="s">
        <v>2594</v>
      </c>
      <c r="N34" s="798" t="s">
        <v>2593</v>
      </c>
      <c r="O34" s="788"/>
      <c r="P34" s="788"/>
      <c r="Q34" s="788"/>
      <c r="R34" s="788"/>
    </row>
    <row r="35" spans="1:18" s="787" customFormat="1" ht="16.5" customHeight="1">
      <c r="A35" s="800" t="s">
        <v>2507</v>
      </c>
      <c r="B35" s="799">
        <v>491</v>
      </c>
      <c r="C35" s="799" t="s">
        <v>2592</v>
      </c>
      <c r="D35" s="799" t="s">
        <v>2592</v>
      </c>
      <c r="E35" s="799" t="s">
        <v>513</v>
      </c>
      <c r="F35" s="799" t="s">
        <v>2591</v>
      </c>
      <c r="G35" s="799" t="s">
        <v>2590</v>
      </c>
      <c r="H35" s="799" t="s">
        <v>2589</v>
      </c>
      <c r="I35" s="798" t="s">
        <v>2588</v>
      </c>
      <c r="J35" s="798" t="s">
        <v>2587</v>
      </c>
      <c r="K35" s="798" t="s">
        <v>2586</v>
      </c>
      <c r="L35" s="798" t="s">
        <v>2585</v>
      </c>
      <c r="M35" s="798" t="s">
        <v>2584</v>
      </c>
      <c r="N35" s="798" t="s">
        <v>2583</v>
      </c>
      <c r="O35" s="788"/>
      <c r="P35" s="788"/>
      <c r="Q35" s="788"/>
      <c r="R35" s="788"/>
    </row>
    <row r="36" spans="1:18" s="787" customFormat="1" ht="16.5" customHeight="1">
      <c r="A36" s="800" t="s">
        <v>2506</v>
      </c>
      <c r="B36" s="799">
        <v>184</v>
      </c>
      <c r="C36" s="799" t="s">
        <v>2582</v>
      </c>
      <c r="D36" s="799" t="s">
        <v>2582</v>
      </c>
      <c r="E36" s="799" t="s">
        <v>513</v>
      </c>
      <c r="F36" s="799" t="s">
        <v>2581</v>
      </c>
      <c r="G36" s="799" t="s">
        <v>2580</v>
      </c>
      <c r="H36" s="799" t="s">
        <v>2579</v>
      </c>
      <c r="I36" s="798" t="s">
        <v>2578</v>
      </c>
      <c r="J36" s="798" t="s">
        <v>2577</v>
      </c>
      <c r="K36" s="798" t="s">
        <v>2576</v>
      </c>
      <c r="L36" s="798" t="s">
        <v>2575</v>
      </c>
      <c r="M36" s="798" t="s">
        <v>2574</v>
      </c>
      <c r="N36" s="798" t="s">
        <v>2573</v>
      </c>
      <c r="O36" s="788"/>
      <c r="P36" s="788"/>
      <c r="Q36" s="788"/>
      <c r="R36" s="788"/>
    </row>
    <row r="37" spans="1:18" s="787" customFormat="1" ht="16.5" customHeight="1">
      <c r="A37" s="800" t="s">
        <v>2572</v>
      </c>
      <c r="B37" s="799">
        <v>48</v>
      </c>
      <c r="C37" s="799" t="s">
        <v>2571</v>
      </c>
      <c r="D37" s="799" t="s">
        <v>2571</v>
      </c>
      <c r="E37" s="799" t="s">
        <v>513</v>
      </c>
      <c r="F37" s="799" t="s">
        <v>2570</v>
      </c>
      <c r="G37" s="799" t="s">
        <v>2569</v>
      </c>
      <c r="H37" s="799" t="s">
        <v>2568</v>
      </c>
      <c r="I37" s="798" t="s">
        <v>2567</v>
      </c>
      <c r="J37" s="798" t="s">
        <v>2566</v>
      </c>
      <c r="K37" s="798" t="s">
        <v>2565</v>
      </c>
      <c r="L37" s="798" t="s">
        <v>2564</v>
      </c>
      <c r="M37" s="798" t="s">
        <v>2563</v>
      </c>
      <c r="N37" s="798" t="s">
        <v>2562</v>
      </c>
      <c r="O37" s="788"/>
      <c r="P37" s="788"/>
      <c r="Q37" s="788"/>
      <c r="R37" s="788"/>
    </row>
    <row r="38" spans="1:18" s="787" customFormat="1" ht="16.5" customHeight="1">
      <c r="A38" s="800" t="s">
        <v>2561</v>
      </c>
      <c r="B38" s="799">
        <v>60</v>
      </c>
      <c r="C38" s="799" t="s">
        <v>2560</v>
      </c>
      <c r="D38" s="799" t="s">
        <v>2560</v>
      </c>
      <c r="E38" s="799" t="s">
        <v>513</v>
      </c>
      <c r="F38" s="799" t="s">
        <v>2559</v>
      </c>
      <c r="G38" s="799" t="s">
        <v>2558</v>
      </c>
      <c r="H38" s="799" t="s">
        <v>2557</v>
      </c>
      <c r="I38" s="798" t="s">
        <v>2556</v>
      </c>
      <c r="J38" s="798" t="s">
        <v>2098</v>
      </c>
      <c r="K38" s="798" t="s">
        <v>2555</v>
      </c>
      <c r="L38" s="798" t="s">
        <v>2554</v>
      </c>
      <c r="M38" s="798" t="s">
        <v>2098</v>
      </c>
      <c r="N38" s="798" t="s">
        <v>2553</v>
      </c>
      <c r="O38" s="788"/>
      <c r="P38" s="788"/>
      <c r="Q38" s="788"/>
      <c r="R38" s="788"/>
    </row>
    <row r="39" spans="1:18" s="787" customFormat="1" ht="16.5" customHeight="1">
      <c r="A39" s="800" t="s">
        <v>2552</v>
      </c>
      <c r="B39" s="799">
        <v>14</v>
      </c>
      <c r="C39" s="799" t="s">
        <v>2551</v>
      </c>
      <c r="D39" s="799" t="s">
        <v>2551</v>
      </c>
      <c r="E39" s="799" t="s">
        <v>513</v>
      </c>
      <c r="F39" s="799" t="s">
        <v>2550</v>
      </c>
      <c r="G39" s="799" t="s">
        <v>2549</v>
      </c>
      <c r="H39" s="799" t="s">
        <v>2548</v>
      </c>
      <c r="I39" s="798" t="s">
        <v>2547</v>
      </c>
      <c r="J39" s="798" t="s">
        <v>2546</v>
      </c>
      <c r="K39" s="798" t="s">
        <v>2545</v>
      </c>
      <c r="L39" s="798" t="s">
        <v>2098</v>
      </c>
      <c r="M39" s="798" t="s">
        <v>2098</v>
      </c>
      <c r="N39" s="798" t="s">
        <v>2544</v>
      </c>
      <c r="O39" s="788"/>
      <c r="P39" s="788"/>
      <c r="Q39" s="788"/>
      <c r="R39" s="788"/>
    </row>
    <row r="40" spans="1:18" s="787" customFormat="1" ht="16.5" customHeight="1" thickBot="1">
      <c r="A40" s="797" t="s">
        <v>2543</v>
      </c>
      <c r="B40" s="796">
        <v>20</v>
      </c>
      <c r="C40" s="796" t="s">
        <v>2542</v>
      </c>
      <c r="D40" s="796" t="s">
        <v>2542</v>
      </c>
      <c r="E40" s="796" t="s">
        <v>513</v>
      </c>
      <c r="F40" s="796" t="s">
        <v>2541</v>
      </c>
      <c r="G40" s="796" t="s">
        <v>2540</v>
      </c>
      <c r="H40" s="796" t="s">
        <v>2539</v>
      </c>
      <c r="I40" s="795" t="s">
        <v>2538</v>
      </c>
      <c r="J40" s="795" t="s">
        <v>2098</v>
      </c>
      <c r="K40" s="795" t="s">
        <v>2537</v>
      </c>
      <c r="L40" s="795" t="s">
        <v>2098</v>
      </c>
      <c r="M40" s="795" t="s">
        <v>2536</v>
      </c>
      <c r="N40" s="795" t="s">
        <v>2535</v>
      </c>
      <c r="O40" s="788"/>
      <c r="P40" s="788"/>
      <c r="Q40" s="788"/>
      <c r="R40" s="788"/>
    </row>
    <row r="41" spans="1:18" s="787" customFormat="1" ht="16.5" customHeight="1">
      <c r="A41" s="787" t="s">
        <v>2504</v>
      </c>
      <c r="C41" s="789"/>
      <c r="D41" s="789"/>
      <c r="E41" s="794"/>
      <c r="M41" s="791"/>
      <c r="N41" s="791"/>
      <c r="O41" s="788"/>
      <c r="P41" s="788"/>
      <c r="Q41" s="788"/>
      <c r="R41" s="788"/>
    </row>
    <row r="42" spans="1:18" s="787" customFormat="1" ht="16.5" customHeight="1">
      <c r="A42" s="793"/>
      <c r="B42" s="791"/>
      <c r="C42" s="793"/>
      <c r="D42" s="793"/>
      <c r="E42" s="792"/>
      <c r="F42" s="791"/>
      <c r="G42" s="791"/>
      <c r="H42" s="791"/>
      <c r="I42" s="791"/>
      <c r="J42" s="791"/>
      <c r="K42" s="791"/>
      <c r="L42" s="791"/>
      <c r="M42" s="791"/>
      <c r="N42" s="791"/>
      <c r="O42" s="790"/>
      <c r="P42" s="790"/>
      <c r="Q42" s="790"/>
      <c r="R42" s="790"/>
    </row>
    <row r="43" spans="1:18" s="787" customFormat="1" ht="16.5" customHeight="1">
      <c r="A43" s="793"/>
      <c r="B43" s="791"/>
      <c r="C43" s="793"/>
      <c r="D43" s="793"/>
      <c r="E43" s="792"/>
      <c r="F43" s="791"/>
      <c r="G43" s="791"/>
      <c r="H43" s="791"/>
      <c r="I43" s="791"/>
      <c r="J43" s="791"/>
      <c r="K43" s="791"/>
      <c r="L43" s="791"/>
      <c r="M43" s="791"/>
      <c r="N43" s="791"/>
      <c r="O43" s="790"/>
      <c r="P43" s="790"/>
      <c r="Q43" s="790"/>
      <c r="R43" s="790"/>
    </row>
    <row r="44" spans="1:18" s="787" customFormat="1" ht="16.5" customHeight="1">
      <c r="A44" s="789"/>
      <c r="O44" s="790"/>
      <c r="P44" s="790"/>
      <c r="Q44" s="790"/>
      <c r="R44" s="790"/>
    </row>
  </sheetData>
  <sheetProtection/>
  <mergeCells count="7">
    <mergeCell ref="N3:N4"/>
    <mergeCell ref="F3:F4"/>
    <mergeCell ref="G3:G4"/>
    <mergeCell ref="A3:A4"/>
    <mergeCell ref="B3:B4"/>
    <mergeCell ref="C3:E3"/>
    <mergeCell ref="H3:M3"/>
  </mergeCells>
  <printOptions/>
  <pageMargins left="0.7874015748031497" right="0.5118110236220472" top="0.7874015748031497" bottom="0.3937007874015748" header="0.3937007874015748" footer="0"/>
  <pageSetup horizontalDpi="300" verticalDpi="300" orientation="portrait" paperSize="9" scale="96" r:id="rId1"/>
  <headerFooter alignWithMargins="0">
    <oddHeader>&amp;R&amp;"ＭＳ Ｐゴシック,標準"&amp;8&amp;A</oddHeader>
  </headerFooter>
</worksheet>
</file>

<file path=xl/worksheets/sheet38.xml><?xml version="1.0" encoding="utf-8"?>
<worksheet xmlns="http://schemas.openxmlformats.org/spreadsheetml/2006/main" xmlns:r="http://schemas.openxmlformats.org/officeDocument/2006/relationships">
  <sheetPr>
    <tabColor rgb="FFFFFF00"/>
  </sheetPr>
  <dimension ref="A1:H221"/>
  <sheetViews>
    <sheetView zoomScalePageLayoutView="0" workbookViewId="0" topLeftCell="A52">
      <selection activeCell="I61" sqref="I61"/>
    </sheetView>
  </sheetViews>
  <sheetFormatPr defaultColWidth="7.75390625" defaultRowHeight="19.5" customHeight="1"/>
  <cols>
    <col min="1" max="1" width="3.625" style="827" customWidth="1"/>
    <col min="2" max="2" width="3.75390625" style="827" bestFit="1" customWidth="1"/>
    <col min="3" max="3" width="46.625" style="828" customWidth="1"/>
    <col min="4" max="8" width="12.50390625" style="827" customWidth="1"/>
    <col min="9" max="16384" width="7.75390625" style="827" customWidth="1"/>
  </cols>
  <sheetData>
    <row r="1" spans="1:5" s="868" customFormat="1" ht="16.5" customHeight="1">
      <c r="A1" s="871" t="s">
        <v>2851</v>
      </c>
      <c r="C1" s="870"/>
      <c r="D1" s="869"/>
      <c r="E1" s="869"/>
    </row>
    <row r="2" spans="1:5" s="868" customFormat="1" ht="16.5" customHeight="1" thickBot="1">
      <c r="A2" s="881" t="str">
        <f>HYPERLINK("#目次!A49","目次に戻る")</f>
        <v>目次に戻る</v>
      </c>
      <c r="C2" s="870"/>
      <c r="D2" s="869"/>
      <c r="E2" s="869"/>
    </row>
    <row r="3" spans="1:8" s="860" customFormat="1" ht="19.5" customHeight="1">
      <c r="A3" s="1198" t="s">
        <v>2850</v>
      </c>
      <c r="B3" s="1198"/>
      <c r="C3" s="1199"/>
      <c r="D3" s="867" t="s">
        <v>2526</v>
      </c>
      <c r="E3" s="865" t="s">
        <v>1701</v>
      </c>
      <c r="F3" s="866" t="s">
        <v>2849</v>
      </c>
      <c r="G3" s="865" t="s">
        <v>2848</v>
      </c>
      <c r="H3" s="864" t="s">
        <v>2847</v>
      </c>
    </row>
    <row r="4" spans="1:8" s="860" customFormat="1" ht="19.5" customHeight="1">
      <c r="A4" s="863"/>
      <c r="B4" s="863"/>
      <c r="C4" s="855"/>
      <c r="D4" s="862"/>
      <c r="E4" s="861" t="s">
        <v>2846</v>
      </c>
      <c r="F4" s="861" t="s">
        <v>2523</v>
      </c>
      <c r="G4" s="861" t="s">
        <v>2523</v>
      </c>
      <c r="H4" s="861" t="s">
        <v>2523</v>
      </c>
    </row>
    <row r="5" spans="1:8" s="857" customFormat="1" ht="19.5" customHeight="1">
      <c r="A5" s="844"/>
      <c r="B5" s="859"/>
      <c r="C5" s="858" t="s">
        <v>49</v>
      </c>
      <c r="D5" s="845">
        <v>105</v>
      </c>
      <c r="E5" s="845">
        <v>1271</v>
      </c>
      <c r="F5" s="845">
        <v>469362</v>
      </c>
      <c r="G5" s="845">
        <v>792953</v>
      </c>
      <c r="H5" s="845">
        <v>1705453</v>
      </c>
    </row>
    <row r="6" spans="1:8" s="853" customFormat="1" ht="19.5" customHeight="1">
      <c r="A6" s="856" t="s">
        <v>2521</v>
      </c>
      <c r="B6" s="849"/>
      <c r="C6" s="850" t="s">
        <v>422</v>
      </c>
      <c r="D6" s="845">
        <v>12</v>
      </c>
      <c r="E6" s="845">
        <v>186</v>
      </c>
      <c r="F6" s="845">
        <v>63181</v>
      </c>
      <c r="G6" s="845">
        <v>101542</v>
      </c>
      <c r="H6" s="845">
        <v>250963</v>
      </c>
    </row>
    <row r="7" spans="1:8" ht="19.5" customHeight="1">
      <c r="A7" s="851"/>
      <c r="B7" s="843" t="s">
        <v>1421</v>
      </c>
      <c r="C7" s="848" t="s">
        <v>2845</v>
      </c>
      <c r="D7" s="841">
        <v>2</v>
      </c>
      <c r="E7" s="841">
        <v>30</v>
      </c>
      <c r="F7" s="841" t="s">
        <v>2098</v>
      </c>
      <c r="G7" s="841" t="s">
        <v>2098</v>
      </c>
      <c r="H7" s="841" t="s">
        <v>2098</v>
      </c>
    </row>
    <row r="8" spans="1:8" ht="19.5" customHeight="1">
      <c r="A8" s="851"/>
      <c r="B8" s="843" t="s">
        <v>2844</v>
      </c>
      <c r="C8" s="848" t="s">
        <v>1414</v>
      </c>
      <c r="D8" s="841">
        <v>2</v>
      </c>
      <c r="E8" s="841">
        <v>12</v>
      </c>
      <c r="F8" s="841" t="s">
        <v>2098</v>
      </c>
      <c r="G8" s="841" t="s">
        <v>2098</v>
      </c>
      <c r="H8" s="841" t="s">
        <v>2098</v>
      </c>
    </row>
    <row r="9" spans="1:8" ht="19.5" customHeight="1">
      <c r="A9" s="851"/>
      <c r="B9" s="843" t="s">
        <v>2843</v>
      </c>
      <c r="C9" s="848" t="s">
        <v>1410</v>
      </c>
      <c r="D9" s="841">
        <v>8</v>
      </c>
      <c r="E9" s="841">
        <v>144</v>
      </c>
      <c r="F9" s="841">
        <v>41680</v>
      </c>
      <c r="G9" s="841">
        <v>88158</v>
      </c>
      <c r="H9" s="841">
        <v>155878</v>
      </c>
    </row>
    <row r="10" spans="1:8" s="853" customFormat="1" ht="19.5" customHeight="1">
      <c r="A10" s="849">
        <v>10</v>
      </c>
      <c r="B10" s="849"/>
      <c r="C10" s="850" t="s">
        <v>420</v>
      </c>
      <c r="D10" s="845">
        <v>2</v>
      </c>
      <c r="E10" s="845">
        <v>17</v>
      </c>
      <c r="F10" s="845" t="s">
        <v>2098</v>
      </c>
      <c r="G10" s="845" t="s">
        <v>2098</v>
      </c>
      <c r="H10" s="845" t="s">
        <v>2098</v>
      </c>
    </row>
    <row r="11" spans="1:8" ht="19.5" customHeight="1">
      <c r="A11" s="851"/>
      <c r="B11" s="843" t="s">
        <v>2842</v>
      </c>
      <c r="C11" s="848" t="s">
        <v>1408</v>
      </c>
      <c r="D11" s="841">
        <v>1</v>
      </c>
      <c r="E11" s="841">
        <v>9</v>
      </c>
      <c r="F11" s="841" t="s">
        <v>2098</v>
      </c>
      <c r="G11" s="841" t="s">
        <v>2098</v>
      </c>
      <c r="H11" s="841" t="s">
        <v>2098</v>
      </c>
    </row>
    <row r="12" spans="1:8" ht="19.5" customHeight="1">
      <c r="A12" s="851"/>
      <c r="B12" s="843" t="s">
        <v>2841</v>
      </c>
      <c r="C12" s="848" t="s">
        <v>1406</v>
      </c>
      <c r="D12" s="841">
        <v>1</v>
      </c>
      <c r="E12" s="841">
        <v>8</v>
      </c>
      <c r="F12" s="841" t="s">
        <v>2098</v>
      </c>
      <c r="G12" s="841" t="s">
        <v>2098</v>
      </c>
      <c r="H12" s="841" t="s">
        <v>2098</v>
      </c>
    </row>
    <row r="13" spans="1:8" s="853" customFormat="1" ht="19.5" customHeight="1">
      <c r="A13" s="849">
        <v>11</v>
      </c>
      <c r="B13" s="849"/>
      <c r="C13" s="850" t="s">
        <v>1778</v>
      </c>
      <c r="D13" s="845">
        <v>15</v>
      </c>
      <c r="E13" s="845">
        <v>186</v>
      </c>
      <c r="F13" s="845">
        <v>46276</v>
      </c>
      <c r="G13" s="845">
        <v>31014</v>
      </c>
      <c r="H13" s="845">
        <v>141735</v>
      </c>
    </row>
    <row r="14" spans="1:8" s="853" customFormat="1" ht="19.5" customHeight="1">
      <c r="A14" s="849"/>
      <c r="B14" s="843" t="s">
        <v>2840</v>
      </c>
      <c r="C14" s="855" t="s">
        <v>2839</v>
      </c>
      <c r="D14" s="845">
        <v>1</v>
      </c>
      <c r="E14" s="845">
        <v>8</v>
      </c>
      <c r="F14" s="845" t="s">
        <v>2098</v>
      </c>
      <c r="G14" s="845" t="s">
        <v>2098</v>
      </c>
      <c r="H14" s="845" t="s">
        <v>2098</v>
      </c>
    </row>
    <row r="15" spans="1:8" s="853" customFormat="1" ht="19.5" customHeight="1">
      <c r="A15" s="844"/>
      <c r="B15" s="843" t="s">
        <v>2838</v>
      </c>
      <c r="C15" s="855" t="s">
        <v>2837</v>
      </c>
      <c r="D15" s="841">
        <v>1</v>
      </c>
      <c r="E15" s="841">
        <v>16</v>
      </c>
      <c r="F15" s="841" t="s">
        <v>2098</v>
      </c>
      <c r="G15" s="841" t="s">
        <v>2098</v>
      </c>
      <c r="H15" s="841" t="s">
        <v>2098</v>
      </c>
    </row>
    <row r="16" spans="1:8" s="853" customFormat="1" ht="19.5" customHeight="1">
      <c r="A16" s="844"/>
      <c r="B16" s="843" t="s">
        <v>2836</v>
      </c>
      <c r="C16" s="855" t="s">
        <v>2835</v>
      </c>
      <c r="D16" s="841">
        <v>9</v>
      </c>
      <c r="E16" s="841">
        <v>131</v>
      </c>
      <c r="F16" s="841">
        <v>32823</v>
      </c>
      <c r="G16" s="841">
        <v>15013</v>
      </c>
      <c r="H16" s="841">
        <v>90051</v>
      </c>
    </row>
    <row r="17" spans="1:8" s="853" customFormat="1" ht="19.5" customHeight="1">
      <c r="A17" s="844"/>
      <c r="B17" s="843" t="s">
        <v>2834</v>
      </c>
      <c r="C17" s="855" t="s">
        <v>2833</v>
      </c>
      <c r="D17" s="841">
        <v>2</v>
      </c>
      <c r="E17" s="841">
        <v>16</v>
      </c>
      <c r="F17" s="841" t="s">
        <v>2098</v>
      </c>
      <c r="G17" s="841" t="s">
        <v>2098</v>
      </c>
      <c r="H17" s="841" t="s">
        <v>2098</v>
      </c>
    </row>
    <row r="18" spans="1:8" s="853" customFormat="1" ht="19.5" customHeight="1">
      <c r="A18" s="844"/>
      <c r="B18" s="843" t="s">
        <v>1385</v>
      </c>
      <c r="C18" s="855" t="s">
        <v>2832</v>
      </c>
      <c r="D18" s="841">
        <v>2</v>
      </c>
      <c r="E18" s="841">
        <v>15</v>
      </c>
      <c r="F18" s="841" t="s">
        <v>2098</v>
      </c>
      <c r="G18" s="841" t="s">
        <v>2098</v>
      </c>
      <c r="H18" s="841" t="s">
        <v>2098</v>
      </c>
    </row>
    <row r="19" spans="1:8" s="853" customFormat="1" ht="19.5" customHeight="1">
      <c r="A19" s="849">
        <v>13</v>
      </c>
      <c r="B19" s="849"/>
      <c r="C19" s="850" t="s">
        <v>416</v>
      </c>
      <c r="D19" s="845">
        <v>1</v>
      </c>
      <c r="E19" s="845">
        <v>4</v>
      </c>
      <c r="F19" s="845" t="s">
        <v>2098</v>
      </c>
      <c r="G19" s="845" t="s">
        <v>2098</v>
      </c>
      <c r="H19" s="845" t="s">
        <v>2098</v>
      </c>
    </row>
    <row r="20" spans="1:8" s="829" customFormat="1" ht="19.5" customHeight="1">
      <c r="A20" s="854"/>
      <c r="B20" s="843" t="s">
        <v>2831</v>
      </c>
      <c r="C20" s="848" t="s">
        <v>2830</v>
      </c>
      <c r="D20" s="841">
        <v>1</v>
      </c>
      <c r="E20" s="841">
        <v>4</v>
      </c>
      <c r="F20" s="841" t="s">
        <v>2098</v>
      </c>
      <c r="G20" s="841" t="s">
        <v>2098</v>
      </c>
      <c r="H20" s="841" t="s">
        <v>2098</v>
      </c>
    </row>
    <row r="21" spans="1:8" s="853" customFormat="1" ht="19.5" customHeight="1">
      <c r="A21" s="849">
        <v>14</v>
      </c>
      <c r="B21" s="849"/>
      <c r="C21" s="850" t="s">
        <v>415</v>
      </c>
      <c r="D21" s="845">
        <v>6</v>
      </c>
      <c r="E21" s="845">
        <v>64</v>
      </c>
      <c r="F21" s="845">
        <v>24401</v>
      </c>
      <c r="G21" s="845">
        <v>48075</v>
      </c>
      <c r="H21" s="845">
        <v>88594</v>
      </c>
    </row>
    <row r="22" spans="1:8" ht="19.5" customHeight="1">
      <c r="A22" s="851"/>
      <c r="B22" s="843" t="s">
        <v>2829</v>
      </c>
      <c r="C22" s="848" t="s">
        <v>2828</v>
      </c>
      <c r="D22" s="841">
        <v>1</v>
      </c>
      <c r="E22" s="841">
        <v>15</v>
      </c>
      <c r="F22" s="841" t="s">
        <v>2098</v>
      </c>
      <c r="G22" s="841" t="s">
        <v>2098</v>
      </c>
      <c r="H22" s="841" t="s">
        <v>2098</v>
      </c>
    </row>
    <row r="23" spans="1:8" ht="19.5" customHeight="1">
      <c r="A23" s="851"/>
      <c r="B23" s="843" t="s">
        <v>1353</v>
      </c>
      <c r="C23" s="848" t="s">
        <v>2827</v>
      </c>
      <c r="D23" s="841">
        <v>4</v>
      </c>
      <c r="E23" s="841">
        <v>44</v>
      </c>
      <c r="F23" s="841" t="s">
        <v>2098</v>
      </c>
      <c r="G23" s="841" t="s">
        <v>2098</v>
      </c>
      <c r="H23" s="841" t="s">
        <v>2098</v>
      </c>
    </row>
    <row r="24" spans="1:8" s="829" customFormat="1" ht="19.5" customHeight="1">
      <c r="A24" s="854"/>
      <c r="B24" s="843" t="s">
        <v>2826</v>
      </c>
      <c r="C24" s="848" t="s">
        <v>2825</v>
      </c>
      <c r="D24" s="841">
        <v>1</v>
      </c>
      <c r="E24" s="841">
        <v>5</v>
      </c>
      <c r="F24" s="841" t="s">
        <v>2098</v>
      </c>
      <c r="G24" s="841" t="s">
        <v>2098</v>
      </c>
      <c r="H24" s="841" t="s">
        <v>2098</v>
      </c>
    </row>
    <row r="25" spans="1:8" s="853" customFormat="1" ht="19.5" customHeight="1">
      <c r="A25" s="849">
        <v>15</v>
      </c>
      <c r="B25" s="849"/>
      <c r="C25" s="850" t="s">
        <v>2824</v>
      </c>
      <c r="D25" s="845">
        <v>27</v>
      </c>
      <c r="E25" s="845">
        <v>279</v>
      </c>
      <c r="F25" s="845">
        <v>96015</v>
      </c>
      <c r="G25" s="845">
        <v>163800</v>
      </c>
      <c r="H25" s="845">
        <v>350778</v>
      </c>
    </row>
    <row r="26" spans="1:8" ht="19.5" customHeight="1">
      <c r="A26" s="851"/>
      <c r="B26" s="843" t="s">
        <v>2823</v>
      </c>
      <c r="C26" s="848" t="s">
        <v>2822</v>
      </c>
      <c r="D26" s="841">
        <v>23</v>
      </c>
      <c r="E26" s="841">
        <v>252</v>
      </c>
      <c r="F26" s="841">
        <v>85542</v>
      </c>
      <c r="G26" s="841">
        <v>151307</v>
      </c>
      <c r="H26" s="841">
        <v>320358</v>
      </c>
    </row>
    <row r="27" spans="1:8" ht="19.5" customHeight="1">
      <c r="A27" s="851"/>
      <c r="B27" s="843" t="s">
        <v>1344</v>
      </c>
      <c r="C27" s="848" t="s">
        <v>1343</v>
      </c>
      <c r="D27" s="841">
        <v>2</v>
      </c>
      <c r="E27" s="841">
        <v>17</v>
      </c>
      <c r="F27" s="841" t="s">
        <v>2098</v>
      </c>
      <c r="G27" s="841" t="s">
        <v>2098</v>
      </c>
      <c r="H27" s="841" t="s">
        <v>2098</v>
      </c>
    </row>
    <row r="28" spans="1:8" ht="19.5" customHeight="1">
      <c r="A28" s="851"/>
      <c r="B28" s="843" t="s">
        <v>1342</v>
      </c>
      <c r="C28" s="848" t="s">
        <v>1341</v>
      </c>
      <c r="D28" s="841">
        <v>2</v>
      </c>
      <c r="E28" s="841">
        <v>10</v>
      </c>
      <c r="F28" s="841" t="s">
        <v>2098</v>
      </c>
      <c r="G28" s="841" t="s">
        <v>2098</v>
      </c>
      <c r="H28" s="841" t="s">
        <v>2098</v>
      </c>
    </row>
    <row r="29" spans="1:8" s="853" customFormat="1" ht="19.5" customHeight="1">
      <c r="A29" s="849">
        <v>16</v>
      </c>
      <c r="B29" s="849"/>
      <c r="C29" s="850" t="s">
        <v>413</v>
      </c>
      <c r="D29" s="845">
        <v>4</v>
      </c>
      <c r="E29" s="845">
        <v>126</v>
      </c>
      <c r="F29" s="845">
        <v>38315</v>
      </c>
      <c r="G29" s="845">
        <v>114236</v>
      </c>
      <c r="H29" s="845">
        <v>211515</v>
      </c>
    </row>
    <row r="30" spans="1:8" ht="19.5" customHeight="1">
      <c r="A30" s="851"/>
      <c r="B30" s="843" t="s">
        <v>2821</v>
      </c>
      <c r="C30" s="848" t="s">
        <v>2820</v>
      </c>
      <c r="D30" s="841">
        <v>3</v>
      </c>
      <c r="E30" s="841">
        <v>117</v>
      </c>
      <c r="F30" s="841" t="s">
        <v>2098</v>
      </c>
      <c r="G30" s="841" t="s">
        <v>2098</v>
      </c>
      <c r="H30" s="841" t="s">
        <v>2098</v>
      </c>
    </row>
    <row r="31" spans="1:8" ht="19.5" customHeight="1">
      <c r="A31" s="851"/>
      <c r="B31" s="843" t="s">
        <v>2819</v>
      </c>
      <c r="C31" s="848" t="s">
        <v>2818</v>
      </c>
      <c r="D31" s="841">
        <v>1</v>
      </c>
      <c r="E31" s="841">
        <v>9</v>
      </c>
      <c r="F31" s="841" t="s">
        <v>2098</v>
      </c>
      <c r="G31" s="841" t="s">
        <v>2098</v>
      </c>
      <c r="H31" s="841" t="s">
        <v>2098</v>
      </c>
    </row>
    <row r="32" spans="1:8" s="853" customFormat="1" ht="19.5" customHeight="1">
      <c r="A32" s="849">
        <v>18</v>
      </c>
      <c r="B32" s="849"/>
      <c r="C32" s="850" t="s">
        <v>2817</v>
      </c>
      <c r="D32" s="845">
        <v>2</v>
      </c>
      <c r="E32" s="845">
        <v>11</v>
      </c>
      <c r="F32" s="845" t="s">
        <v>2098</v>
      </c>
      <c r="G32" s="845" t="s">
        <v>2098</v>
      </c>
      <c r="H32" s="845" t="s">
        <v>2098</v>
      </c>
    </row>
    <row r="33" spans="1:8" ht="19.5" customHeight="1">
      <c r="A33" s="851"/>
      <c r="B33" s="843" t="s">
        <v>2816</v>
      </c>
      <c r="C33" s="848" t="s">
        <v>2815</v>
      </c>
      <c r="D33" s="841">
        <v>1</v>
      </c>
      <c r="E33" s="841">
        <v>6</v>
      </c>
      <c r="F33" s="841" t="s">
        <v>2098</v>
      </c>
      <c r="G33" s="841" t="s">
        <v>2098</v>
      </c>
      <c r="H33" s="841" t="s">
        <v>2098</v>
      </c>
    </row>
    <row r="34" spans="1:8" ht="19.5" customHeight="1">
      <c r="A34" s="851"/>
      <c r="B34" s="843" t="s">
        <v>2814</v>
      </c>
      <c r="C34" s="848" t="s">
        <v>2813</v>
      </c>
      <c r="D34" s="841">
        <v>1</v>
      </c>
      <c r="E34" s="841">
        <v>5</v>
      </c>
      <c r="F34" s="841" t="s">
        <v>2098</v>
      </c>
      <c r="G34" s="841" t="s">
        <v>2098</v>
      </c>
      <c r="H34" s="841" t="s">
        <v>2098</v>
      </c>
    </row>
    <row r="35" spans="1:8" ht="19.5" customHeight="1">
      <c r="A35" s="849">
        <v>20</v>
      </c>
      <c r="B35" s="849"/>
      <c r="C35" s="850" t="s">
        <v>2812</v>
      </c>
      <c r="D35" s="845">
        <v>1</v>
      </c>
      <c r="E35" s="845">
        <v>5</v>
      </c>
      <c r="F35" s="845" t="s">
        <v>2098</v>
      </c>
      <c r="G35" s="845" t="s">
        <v>2098</v>
      </c>
      <c r="H35" s="845" t="s">
        <v>2098</v>
      </c>
    </row>
    <row r="36" spans="1:8" ht="19.5" customHeight="1">
      <c r="A36" s="851"/>
      <c r="B36" s="843" t="s">
        <v>2811</v>
      </c>
      <c r="C36" s="848" t="s">
        <v>2810</v>
      </c>
      <c r="D36" s="841">
        <v>1</v>
      </c>
      <c r="E36" s="841">
        <v>5</v>
      </c>
      <c r="F36" s="841" t="s">
        <v>2098</v>
      </c>
      <c r="G36" s="841" t="s">
        <v>2098</v>
      </c>
      <c r="H36" s="841" t="s">
        <v>2098</v>
      </c>
    </row>
    <row r="37" spans="1:8" ht="19.5" customHeight="1">
      <c r="A37" s="849">
        <v>21</v>
      </c>
      <c r="B37" s="849"/>
      <c r="C37" s="850" t="s">
        <v>2809</v>
      </c>
      <c r="D37" s="845">
        <v>1</v>
      </c>
      <c r="E37" s="845">
        <v>5</v>
      </c>
      <c r="F37" s="845" t="s">
        <v>2098</v>
      </c>
      <c r="G37" s="845" t="s">
        <v>2098</v>
      </c>
      <c r="H37" s="845" t="s">
        <v>2098</v>
      </c>
    </row>
    <row r="38" spans="1:8" ht="19.5" customHeight="1">
      <c r="A38" s="851"/>
      <c r="B38" s="843" t="s">
        <v>2808</v>
      </c>
      <c r="C38" s="842" t="s">
        <v>2807</v>
      </c>
      <c r="D38" s="841">
        <v>1</v>
      </c>
      <c r="E38" s="841">
        <v>5</v>
      </c>
      <c r="F38" s="841" t="s">
        <v>2098</v>
      </c>
      <c r="G38" s="841" t="s">
        <v>2098</v>
      </c>
      <c r="H38" s="841" t="s">
        <v>2098</v>
      </c>
    </row>
    <row r="39" spans="1:8" ht="19.5" customHeight="1">
      <c r="A39" s="849">
        <v>24</v>
      </c>
      <c r="B39" s="849"/>
      <c r="C39" s="850" t="s">
        <v>2806</v>
      </c>
      <c r="D39" s="845">
        <v>7</v>
      </c>
      <c r="E39" s="845">
        <v>70</v>
      </c>
      <c r="F39" s="845">
        <v>28792</v>
      </c>
      <c r="G39" s="845">
        <v>30299</v>
      </c>
      <c r="H39" s="845">
        <v>72064</v>
      </c>
    </row>
    <row r="40" spans="1:8" ht="19.5" customHeight="1">
      <c r="A40" s="851"/>
      <c r="B40" s="843" t="s">
        <v>2805</v>
      </c>
      <c r="C40" s="848" t="s">
        <v>2804</v>
      </c>
      <c r="D40" s="841">
        <v>2</v>
      </c>
      <c r="E40" s="841">
        <v>12</v>
      </c>
      <c r="F40" s="841" t="s">
        <v>2098</v>
      </c>
      <c r="G40" s="841" t="s">
        <v>2098</v>
      </c>
      <c r="H40" s="841" t="s">
        <v>2098</v>
      </c>
    </row>
    <row r="41" spans="1:8" ht="19.5" customHeight="1">
      <c r="A41" s="851"/>
      <c r="B41" s="843" t="s">
        <v>2803</v>
      </c>
      <c r="C41" s="848" t="s">
        <v>2802</v>
      </c>
      <c r="D41" s="841">
        <v>1</v>
      </c>
      <c r="E41" s="841">
        <v>4</v>
      </c>
      <c r="F41" s="841" t="s">
        <v>2098</v>
      </c>
      <c r="G41" s="841" t="s">
        <v>2098</v>
      </c>
      <c r="H41" s="841" t="s">
        <v>2098</v>
      </c>
    </row>
    <row r="42" spans="1:8" s="829" customFormat="1" ht="19.5" customHeight="1">
      <c r="A42" s="851"/>
      <c r="B42" s="843" t="s">
        <v>2801</v>
      </c>
      <c r="C42" s="848" t="s">
        <v>2800</v>
      </c>
      <c r="D42" s="841">
        <v>4</v>
      </c>
      <c r="E42" s="841">
        <v>54</v>
      </c>
      <c r="F42" s="841">
        <v>23720</v>
      </c>
      <c r="G42" s="841">
        <v>16929</v>
      </c>
      <c r="H42" s="841">
        <v>49726</v>
      </c>
    </row>
    <row r="43" spans="1:8" ht="19.5" customHeight="1">
      <c r="A43" s="849">
        <v>26</v>
      </c>
      <c r="B43" s="849"/>
      <c r="C43" s="850" t="s">
        <v>2799</v>
      </c>
      <c r="D43" s="845">
        <v>6</v>
      </c>
      <c r="E43" s="845">
        <v>82</v>
      </c>
      <c r="F43" s="845">
        <v>45961</v>
      </c>
      <c r="G43" s="845">
        <v>62119</v>
      </c>
      <c r="H43" s="845">
        <v>120799</v>
      </c>
    </row>
    <row r="44" spans="1:8" s="829" customFormat="1" ht="19.5" customHeight="1">
      <c r="A44" s="851"/>
      <c r="B44" s="843" t="s">
        <v>2798</v>
      </c>
      <c r="C44" s="848" t="s">
        <v>2797</v>
      </c>
      <c r="D44" s="841">
        <v>1</v>
      </c>
      <c r="E44" s="841">
        <v>10</v>
      </c>
      <c r="F44" s="841" t="s">
        <v>2098</v>
      </c>
      <c r="G44" s="841" t="s">
        <v>2098</v>
      </c>
      <c r="H44" s="841" t="s">
        <v>2098</v>
      </c>
    </row>
    <row r="45" spans="1:8" s="829" customFormat="1" ht="19.5" customHeight="1">
      <c r="A45" s="851"/>
      <c r="B45" s="843" t="s">
        <v>1231</v>
      </c>
      <c r="C45" s="848" t="s">
        <v>2796</v>
      </c>
      <c r="D45" s="841">
        <v>3</v>
      </c>
      <c r="E45" s="841">
        <v>56</v>
      </c>
      <c r="F45" s="841">
        <v>38185</v>
      </c>
      <c r="G45" s="841">
        <v>56195</v>
      </c>
      <c r="H45" s="841">
        <v>102308</v>
      </c>
    </row>
    <row r="46" spans="1:8" s="829" customFormat="1" ht="19.5" customHeight="1">
      <c r="A46" s="851"/>
      <c r="B46" s="843" t="s">
        <v>2795</v>
      </c>
      <c r="C46" s="848" t="s">
        <v>2794</v>
      </c>
      <c r="D46" s="841">
        <v>2</v>
      </c>
      <c r="E46" s="841">
        <v>16</v>
      </c>
      <c r="F46" s="841" t="s">
        <v>2098</v>
      </c>
      <c r="G46" s="841" t="s">
        <v>2098</v>
      </c>
      <c r="H46" s="841" t="s">
        <v>2098</v>
      </c>
    </row>
    <row r="47" spans="1:8" ht="19.5" customHeight="1">
      <c r="A47" s="849">
        <v>27</v>
      </c>
      <c r="B47" s="852"/>
      <c r="C47" s="850" t="s">
        <v>2793</v>
      </c>
      <c r="D47" s="845">
        <v>4</v>
      </c>
      <c r="E47" s="845">
        <v>86</v>
      </c>
      <c r="F47" s="845">
        <v>48483</v>
      </c>
      <c r="G47" s="845">
        <v>89599</v>
      </c>
      <c r="H47" s="845">
        <v>161920</v>
      </c>
    </row>
    <row r="48" spans="1:8" ht="19.5" customHeight="1">
      <c r="A48" s="851"/>
      <c r="B48" s="843" t="s">
        <v>1222</v>
      </c>
      <c r="C48" s="848" t="s">
        <v>2792</v>
      </c>
      <c r="D48" s="841">
        <v>1</v>
      </c>
      <c r="E48" s="841">
        <v>6</v>
      </c>
      <c r="F48" s="841" t="s">
        <v>2098</v>
      </c>
      <c r="G48" s="841" t="s">
        <v>2098</v>
      </c>
      <c r="H48" s="841" t="s">
        <v>2098</v>
      </c>
    </row>
    <row r="49" spans="1:8" ht="19.5" customHeight="1">
      <c r="A49" s="851"/>
      <c r="B49" s="843" t="s">
        <v>2791</v>
      </c>
      <c r="C49" s="848" t="s">
        <v>2790</v>
      </c>
      <c r="D49" s="841">
        <v>2</v>
      </c>
      <c r="E49" s="841">
        <v>15</v>
      </c>
      <c r="F49" s="841" t="s">
        <v>2098</v>
      </c>
      <c r="G49" s="841" t="s">
        <v>2098</v>
      </c>
      <c r="H49" s="841" t="s">
        <v>2098</v>
      </c>
    </row>
    <row r="50" spans="1:8" ht="19.5" customHeight="1">
      <c r="A50" s="851"/>
      <c r="B50" s="843" t="s">
        <v>2789</v>
      </c>
      <c r="C50" s="848" t="s">
        <v>2788</v>
      </c>
      <c r="D50" s="841">
        <v>1</v>
      </c>
      <c r="E50" s="841">
        <v>65</v>
      </c>
      <c r="F50" s="841" t="s">
        <v>2098</v>
      </c>
      <c r="G50" s="841" t="s">
        <v>2098</v>
      </c>
      <c r="H50" s="841" t="s">
        <v>2098</v>
      </c>
    </row>
    <row r="51" spans="1:8" ht="19.5" customHeight="1">
      <c r="A51" s="849">
        <v>28</v>
      </c>
      <c r="B51" s="849"/>
      <c r="C51" s="850" t="s">
        <v>2787</v>
      </c>
      <c r="D51" s="845">
        <v>5</v>
      </c>
      <c r="E51" s="845">
        <v>55</v>
      </c>
      <c r="F51" s="845">
        <v>29110</v>
      </c>
      <c r="G51" s="845">
        <v>45581</v>
      </c>
      <c r="H51" s="845">
        <v>99872</v>
      </c>
    </row>
    <row r="52" spans="1:8" s="829" customFormat="1" ht="19.5" customHeight="1">
      <c r="A52" s="851"/>
      <c r="B52" s="843" t="s">
        <v>2786</v>
      </c>
      <c r="C52" s="848" t="s">
        <v>2785</v>
      </c>
      <c r="D52" s="841">
        <v>1</v>
      </c>
      <c r="E52" s="841">
        <v>4</v>
      </c>
      <c r="F52" s="841" t="s">
        <v>2098</v>
      </c>
      <c r="G52" s="841" t="s">
        <v>2098</v>
      </c>
      <c r="H52" s="841" t="s">
        <v>2098</v>
      </c>
    </row>
    <row r="53" spans="1:8" ht="19.5" customHeight="1">
      <c r="A53" s="851"/>
      <c r="B53" s="843" t="s">
        <v>1211</v>
      </c>
      <c r="C53" s="848" t="s">
        <v>2784</v>
      </c>
      <c r="D53" s="841">
        <v>1</v>
      </c>
      <c r="E53" s="841">
        <v>30</v>
      </c>
      <c r="F53" s="841" t="s">
        <v>2098</v>
      </c>
      <c r="G53" s="841" t="s">
        <v>2098</v>
      </c>
      <c r="H53" s="841" t="s">
        <v>2098</v>
      </c>
    </row>
    <row r="54" spans="1:8" ht="19.5" customHeight="1">
      <c r="A54" s="851"/>
      <c r="B54" s="843" t="s">
        <v>2783</v>
      </c>
      <c r="C54" s="848" t="s">
        <v>2782</v>
      </c>
      <c r="D54" s="841">
        <v>1</v>
      </c>
      <c r="E54" s="841">
        <v>10</v>
      </c>
      <c r="F54" s="841" t="s">
        <v>2098</v>
      </c>
      <c r="G54" s="841" t="s">
        <v>2098</v>
      </c>
      <c r="H54" s="841" t="s">
        <v>2098</v>
      </c>
    </row>
    <row r="55" spans="1:8" ht="19.5" customHeight="1">
      <c r="A55" s="851"/>
      <c r="B55" s="843" t="s">
        <v>2781</v>
      </c>
      <c r="C55" s="848" t="s">
        <v>2780</v>
      </c>
      <c r="D55" s="841">
        <v>2</v>
      </c>
      <c r="E55" s="841">
        <v>11</v>
      </c>
      <c r="F55" s="841" t="s">
        <v>2098</v>
      </c>
      <c r="G55" s="841" t="s">
        <v>2098</v>
      </c>
      <c r="H55" s="841" t="s">
        <v>2098</v>
      </c>
    </row>
    <row r="56" spans="1:8" ht="19.5" customHeight="1">
      <c r="A56" s="849">
        <v>29</v>
      </c>
      <c r="B56" s="849"/>
      <c r="C56" s="850" t="s">
        <v>1200</v>
      </c>
      <c r="D56" s="845">
        <v>5</v>
      </c>
      <c r="E56" s="845">
        <v>41</v>
      </c>
      <c r="F56" s="845">
        <v>18129</v>
      </c>
      <c r="G56" s="845">
        <v>36811</v>
      </c>
      <c r="H56" s="845">
        <v>86398</v>
      </c>
    </row>
    <row r="57" spans="1:8" ht="19.5" customHeight="1">
      <c r="A57" s="849"/>
      <c r="B57" s="843" t="s">
        <v>2779</v>
      </c>
      <c r="C57" s="848" t="s">
        <v>2778</v>
      </c>
      <c r="D57" s="841">
        <v>1</v>
      </c>
      <c r="E57" s="841">
        <v>13</v>
      </c>
      <c r="F57" s="841" t="s">
        <v>2098</v>
      </c>
      <c r="G57" s="841" t="s">
        <v>2098</v>
      </c>
      <c r="H57" s="841" t="s">
        <v>2098</v>
      </c>
    </row>
    <row r="58" spans="1:8" ht="19.5" customHeight="1">
      <c r="A58" s="849"/>
      <c r="B58" s="843" t="s">
        <v>2777</v>
      </c>
      <c r="C58" s="848" t="s">
        <v>2776</v>
      </c>
      <c r="D58" s="841">
        <v>2</v>
      </c>
      <c r="E58" s="841">
        <v>20</v>
      </c>
      <c r="F58" s="841" t="s">
        <v>2098</v>
      </c>
      <c r="G58" s="841" t="s">
        <v>2098</v>
      </c>
      <c r="H58" s="841" t="s">
        <v>2098</v>
      </c>
    </row>
    <row r="59" spans="1:8" ht="19.5" customHeight="1">
      <c r="A59" s="849"/>
      <c r="B59" s="843" t="s">
        <v>2775</v>
      </c>
      <c r="C59" s="848" t="s">
        <v>2774</v>
      </c>
      <c r="D59" s="841">
        <v>1</v>
      </c>
      <c r="E59" s="841">
        <v>4</v>
      </c>
      <c r="F59" s="841" t="s">
        <v>2098</v>
      </c>
      <c r="G59" s="841" t="s">
        <v>2098</v>
      </c>
      <c r="H59" s="841" t="s">
        <v>2098</v>
      </c>
    </row>
    <row r="60" spans="1:8" ht="19.5" customHeight="1">
      <c r="A60" s="849"/>
      <c r="B60" s="843" t="s">
        <v>2773</v>
      </c>
      <c r="C60" s="848" t="s">
        <v>2772</v>
      </c>
      <c r="D60" s="841">
        <v>1</v>
      </c>
      <c r="E60" s="841">
        <v>4</v>
      </c>
      <c r="F60" s="841" t="s">
        <v>2098</v>
      </c>
      <c r="G60" s="841" t="s">
        <v>2098</v>
      </c>
      <c r="H60" s="841" t="s">
        <v>2098</v>
      </c>
    </row>
    <row r="61" spans="1:8" ht="19.5" customHeight="1">
      <c r="A61" s="844">
        <v>30</v>
      </c>
      <c r="B61" s="847"/>
      <c r="C61" s="846" t="s">
        <v>2771</v>
      </c>
      <c r="D61" s="845">
        <v>1</v>
      </c>
      <c r="E61" s="845">
        <v>5</v>
      </c>
      <c r="F61" s="845" t="s">
        <v>2098</v>
      </c>
      <c r="G61" s="845" t="s">
        <v>2098</v>
      </c>
      <c r="H61" s="845" t="s">
        <v>2098</v>
      </c>
    </row>
    <row r="62" spans="1:8" ht="19.5" customHeight="1">
      <c r="A62" s="844"/>
      <c r="B62" s="843" t="s">
        <v>2770</v>
      </c>
      <c r="C62" s="842" t="s">
        <v>2769</v>
      </c>
      <c r="D62" s="841">
        <v>1</v>
      </c>
      <c r="E62" s="841">
        <v>5</v>
      </c>
      <c r="F62" s="841" t="s">
        <v>2098</v>
      </c>
      <c r="G62" s="841" t="s">
        <v>2098</v>
      </c>
      <c r="H62" s="841" t="s">
        <v>2098</v>
      </c>
    </row>
    <row r="63" spans="1:8" ht="19.5" customHeight="1">
      <c r="A63" s="844">
        <v>31</v>
      </c>
      <c r="B63" s="847"/>
      <c r="C63" s="846" t="s">
        <v>2768</v>
      </c>
      <c r="D63" s="845">
        <v>1</v>
      </c>
      <c r="E63" s="845">
        <v>5</v>
      </c>
      <c r="F63" s="845" t="s">
        <v>2098</v>
      </c>
      <c r="G63" s="845" t="s">
        <v>2098</v>
      </c>
      <c r="H63" s="845" t="s">
        <v>2098</v>
      </c>
    </row>
    <row r="64" spans="1:8" ht="19.5" customHeight="1">
      <c r="A64" s="844"/>
      <c r="B64" s="843" t="s">
        <v>2767</v>
      </c>
      <c r="C64" s="842" t="s">
        <v>2766</v>
      </c>
      <c r="D64" s="841">
        <v>1</v>
      </c>
      <c r="E64" s="841">
        <v>5</v>
      </c>
      <c r="F64" s="841" t="s">
        <v>2098</v>
      </c>
      <c r="G64" s="841" t="s">
        <v>2098</v>
      </c>
      <c r="H64" s="841" t="s">
        <v>2098</v>
      </c>
    </row>
    <row r="65" spans="1:8" ht="19.5" customHeight="1">
      <c r="A65" s="844">
        <v>32</v>
      </c>
      <c r="B65" s="843"/>
      <c r="C65" s="846" t="s">
        <v>2765</v>
      </c>
      <c r="D65" s="845">
        <v>5</v>
      </c>
      <c r="E65" s="845">
        <v>44</v>
      </c>
      <c r="F65" s="845">
        <v>17414</v>
      </c>
      <c r="G65" s="845">
        <v>43709</v>
      </c>
      <c r="H65" s="845">
        <v>80069</v>
      </c>
    </row>
    <row r="66" spans="1:8" ht="19.5" customHeight="1">
      <c r="A66" s="844"/>
      <c r="B66" s="843" t="s">
        <v>2764</v>
      </c>
      <c r="C66" s="842" t="s">
        <v>2763</v>
      </c>
      <c r="D66" s="841">
        <v>1</v>
      </c>
      <c r="E66" s="841">
        <v>9</v>
      </c>
      <c r="F66" s="841" t="s">
        <v>2098</v>
      </c>
      <c r="G66" s="841" t="s">
        <v>2098</v>
      </c>
      <c r="H66" s="841" t="s">
        <v>2098</v>
      </c>
    </row>
    <row r="67" spans="1:8" ht="19.5" customHeight="1">
      <c r="A67" s="844"/>
      <c r="B67" s="843" t="s">
        <v>2762</v>
      </c>
      <c r="C67" s="842" t="s">
        <v>2761</v>
      </c>
      <c r="D67" s="841">
        <v>4</v>
      </c>
      <c r="E67" s="841">
        <v>35</v>
      </c>
      <c r="F67" s="841" t="s">
        <v>2098</v>
      </c>
      <c r="G67" s="841" t="s">
        <v>2098</v>
      </c>
      <c r="H67" s="841" t="s">
        <v>2098</v>
      </c>
    </row>
    <row r="68" spans="1:8" ht="9.75" customHeight="1" thickBot="1">
      <c r="A68" s="840"/>
      <c r="B68" s="839"/>
      <c r="C68" s="838"/>
      <c r="D68" s="837"/>
      <c r="E68" s="837"/>
      <c r="F68" s="837"/>
      <c r="G68" s="837"/>
      <c r="H68" s="837"/>
    </row>
    <row r="69" spans="1:3" ht="19.5" customHeight="1">
      <c r="A69" s="831" t="s">
        <v>2760</v>
      </c>
      <c r="B69" s="831"/>
      <c r="C69" s="830" t="s">
        <v>2759</v>
      </c>
    </row>
    <row r="70" spans="1:3" ht="19.5" customHeight="1">
      <c r="A70" s="829"/>
      <c r="B70" s="831"/>
      <c r="C70" s="832"/>
    </row>
    <row r="71" spans="1:3" ht="19.5" customHeight="1">
      <c r="A71" s="831"/>
      <c r="B71" s="831"/>
      <c r="C71" s="830"/>
    </row>
    <row r="72" spans="1:3" ht="19.5" customHeight="1">
      <c r="A72" s="831"/>
      <c r="B72" s="831"/>
      <c r="C72" s="830"/>
    </row>
    <row r="73" spans="1:3" ht="19.5" customHeight="1">
      <c r="A73" s="831"/>
      <c r="B73" s="831"/>
      <c r="C73" s="830"/>
    </row>
    <row r="74" spans="1:3" s="829" customFormat="1" ht="19.5" customHeight="1">
      <c r="A74" s="831"/>
      <c r="B74" s="831"/>
      <c r="C74" s="830"/>
    </row>
    <row r="75" spans="1:2" ht="19.5" customHeight="1">
      <c r="A75" s="831"/>
      <c r="B75" s="831"/>
    </row>
    <row r="76" spans="1:3" ht="19.5" customHeight="1">
      <c r="A76" s="831"/>
      <c r="B76" s="831"/>
      <c r="C76" s="830"/>
    </row>
    <row r="77" spans="1:8" s="829" customFormat="1" ht="19.5" customHeight="1">
      <c r="A77" s="831"/>
      <c r="B77" s="831"/>
      <c r="C77" s="830"/>
      <c r="D77" s="827"/>
      <c r="E77" s="827"/>
      <c r="F77" s="827"/>
      <c r="G77" s="827"/>
      <c r="H77" s="827"/>
    </row>
    <row r="78" spans="1:3" ht="19.5" customHeight="1">
      <c r="A78" s="831"/>
      <c r="B78" s="831"/>
      <c r="C78" s="830"/>
    </row>
    <row r="79" spans="1:3" ht="19.5" customHeight="1">
      <c r="A79" s="831"/>
      <c r="B79" s="831"/>
      <c r="C79" s="830"/>
    </row>
    <row r="80" spans="1:3" ht="19.5" customHeight="1">
      <c r="A80" s="833"/>
      <c r="B80" s="833"/>
      <c r="C80" s="832"/>
    </row>
    <row r="81" spans="1:3" ht="19.5" customHeight="1">
      <c r="A81" s="831"/>
      <c r="B81" s="831"/>
      <c r="C81" s="830"/>
    </row>
    <row r="82" spans="1:3" ht="19.5" customHeight="1">
      <c r="A82" s="833"/>
      <c r="B82" s="833"/>
      <c r="C82" s="832"/>
    </row>
    <row r="83" spans="1:3" ht="19.5" customHeight="1">
      <c r="A83" s="831"/>
      <c r="B83" s="831"/>
      <c r="C83" s="830"/>
    </row>
    <row r="84" spans="1:3" ht="19.5" customHeight="1">
      <c r="A84" s="831"/>
      <c r="B84" s="831"/>
      <c r="C84" s="830"/>
    </row>
    <row r="85" spans="1:3" ht="19.5" customHeight="1">
      <c r="A85" s="831"/>
      <c r="B85" s="831"/>
      <c r="C85" s="830"/>
    </row>
    <row r="86" spans="1:3" ht="19.5" customHeight="1">
      <c r="A86" s="831"/>
      <c r="B86" s="831"/>
      <c r="C86" s="830"/>
    </row>
    <row r="87" spans="1:3" ht="19.5" customHeight="1">
      <c r="A87" s="831"/>
      <c r="B87" s="831"/>
      <c r="C87" s="830"/>
    </row>
    <row r="88" spans="1:3" ht="19.5" customHeight="1">
      <c r="A88" s="833"/>
      <c r="B88" s="833"/>
      <c r="C88" s="832"/>
    </row>
    <row r="89" spans="1:3" ht="19.5" customHeight="1">
      <c r="A89" s="831"/>
      <c r="B89" s="831"/>
      <c r="C89" s="830"/>
    </row>
    <row r="90" spans="1:3" ht="19.5" customHeight="1">
      <c r="A90" s="831"/>
      <c r="B90" s="831"/>
      <c r="C90" s="830"/>
    </row>
    <row r="91" spans="1:3" ht="19.5" customHeight="1">
      <c r="A91" s="831"/>
      <c r="B91" s="831"/>
      <c r="C91" s="830"/>
    </row>
    <row r="92" spans="1:3" ht="19.5" customHeight="1">
      <c r="A92" s="831"/>
      <c r="B92" s="831"/>
      <c r="C92" s="830"/>
    </row>
    <row r="93" spans="1:3" ht="19.5" customHeight="1">
      <c r="A93" s="831"/>
      <c r="B93" s="831"/>
      <c r="C93" s="830"/>
    </row>
    <row r="94" spans="1:8" ht="19.5" customHeight="1">
      <c r="A94" s="831"/>
      <c r="B94" s="831"/>
      <c r="C94" s="830"/>
      <c r="D94" s="829"/>
      <c r="E94" s="829"/>
      <c r="F94" s="829"/>
      <c r="G94" s="829"/>
      <c r="H94" s="829"/>
    </row>
    <row r="95" spans="1:8" s="829" customFormat="1" ht="19.5" customHeight="1">
      <c r="A95" s="831"/>
      <c r="B95" s="831"/>
      <c r="C95" s="830"/>
      <c r="D95" s="827"/>
      <c r="E95" s="827"/>
      <c r="F95" s="827"/>
      <c r="G95" s="827"/>
      <c r="H95" s="827"/>
    </row>
    <row r="96" spans="1:8" ht="19.5" customHeight="1">
      <c r="A96" s="833"/>
      <c r="B96" s="833"/>
      <c r="C96" s="832"/>
      <c r="D96" s="829"/>
      <c r="E96" s="829"/>
      <c r="F96" s="829"/>
      <c r="G96" s="829"/>
      <c r="H96" s="829"/>
    </row>
    <row r="97" spans="1:3" ht="19.5" customHeight="1">
      <c r="A97" s="831"/>
      <c r="B97" s="831"/>
      <c r="C97" s="830"/>
    </row>
    <row r="98" spans="1:8" s="829" customFormat="1" ht="19.5" customHeight="1">
      <c r="A98" s="831"/>
      <c r="B98" s="831"/>
      <c r="C98" s="830"/>
      <c r="D98" s="827"/>
      <c r="E98" s="827"/>
      <c r="F98" s="827"/>
      <c r="G98" s="827"/>
      <c r="H98" s="827"/>
    </row>
    <row r="99" spans="1:3" ht="19.5" customHeight="1">
      <c r="A99" s="833"/>
      <c r="B99" s="833"/>
      <c r="C99" s="832"/>
    </row>
    <row r="100" spans="1:3" ht="19.5" customHeight="1">
      <c r="A100" s="831"/>
      <c r="B100" s="831"/>
      <c r="C100" s="830"/>
    </row>
    <row r="101" spans="1:3" ht="19.5" customHeight="1">
      <c r="A101" s="831"/>
      <c r="B101" s="831"/>
      <c r="C101" s="830"/>
    </row>
    <row r="102" spans="1:8" ht="19.5" customHeight="1">
      <c r="A102" s="831"/>
      <c r="B102" s="831"/>
      <c r="C102" s="830"/>
      <c r="D102" s="829"/>
      <c r="E102" s="829"/>
      <c r="F102" s="829"/>
      <c r="G102" s="829"/>
      <c r="H102" s="829"/>
    </row>
    <row r="103" spans="1:3" ht="19.5" customHeight="1">
      <c r="A103" s="833"/>
      <c r="B103" s="833"/>
      <c r="C103" s="832"/>
    </row>
    <row r="104" spans="1:3" ht="19.5" customHeight="1">
      <c r="A104" s="831"/>
      <c r="B104" s="831"/>
      <c r="C104" s="830"/>
    </row>
    <row r="105" spans="1:3" ht="19.5" customHeight="1">
      <c r="A105" s="831"/>
      <c r="B105" s="831"/>
      <c r="C105" s="830"/>
    </row>
    <row r="106" spans="1:3" ht="19.5" customHeight="1">
      <c r="A106" s="831"/>
      <c r="B106" s="831"/>
      <c r="C106" s="830"/>
    </row>
    <row r="107" spans="1:8" s="829" customFormat="1" ht="19.5" customHeight="1">
      <c r="A107" s="831"/>
      <c r="B107" s="831"/>
      <c r="C107" s="830"/>
      <c r="D107" s="827"/>
      <c r="E107" s="827"/>
      <c r="F107" s="827"/>
      <c r="G107" s="827"/>
      <c r="H107" s="827"/>
    </row>
    <row r="108" spans="1:3" ht="19.5" customHeight="1">
      <c r="A108" s="831"/>
      <c r="B108" s="831"/>
      <c r="C108" s="830"/>
    </row>
    <row r="109" spans="1:3" ht="19.5" customHeight="1">
      <c r="A109" s="831"/>
      <c r="B109" s="831"/>
      <c r="C109" s="830"/>
    </row>
    <row r="110" spans="1:8" ht="19.5" customHeight="1">
      <c r="A110" s="833"/>
      <c r="B110" s="833"/>
      <c r="C110" s="832"/>
      <c r="D110" s="829"/>
      <c r="E110" s="829"/>
      <c r="F110" s="829"/>
      <c r="G110" s="829"/>
      <c r="H110" s="829"/>
    </row>
    <row r="111" spans="1:8" s="829" customFormat="1" ht="19.5" customHeight="1">
      <c r="A111" s="831"/>
      <c r="B111" s="831"/>
      <c r="C111" s="830"/>
      <c r="D111" s="827"/>
      <c r="E111" s="827"/>
      <c r="F111" s="827"/>
      <c r="G111" s="827"/>
      <c r="H111" s="827"/>
    </row>
    <row r="112" spans="1:3" ht="19.5" customHeight="1">
      <c r="A112" s="831"/>
      <c r="B112" s="831"/>
      <c r="C112" s="830"/>
    </row>
    <row r="113" spans="1:8" ht="19.5" customHeight="1">
      <c r="A113" s="833"/>
      <c r="B113" s="833"/>
      <c r="C113" s="832"/>
      <c r="D113" s="829"/>
      <c r="E113" s="829"/>
      <c r="F113" s="829"/>
      <c r="G113" s="829"/>
      <c r="H113" s="829"/>
    </row>
    <row r="114" spans="1:3" ht="19.5" customHeight="1">
      <c r="A114" s="831"/>
      <c r="B114" s="831"/>
      <c r="C114" s="830"/>
    </row>
    <row r="115" spans="1:3" ht="19.5" customHeight="1">
      <c r="A115" s="831"/>
      <c r="B115" s="831"/>
      <c r="C115" s="830"/>
    </row>
    <row r="116" spans="1:3" ht="19.5" customHeight="1">
      <c r="A116" s="831"/>
      <c r="B116" s="831"/>
      <c r="C116" s="830"/>
    </row>
    <row r="117" spans="1:8" ht="19.5" customHeight="1">
      <c r="A117" s="831"/>
      <c r="B117" s="831"/>
      <c r="C117" s="830"/>
      <c r="D117" s="829"/>
      <c r="E117" s="829"/>
      <c r="F117" s="829"/>
      <c r="G117" s="829"/>
      <c r="H117" s="829"/>
    </row>
    <row r="118" spans="1:3" ht="19.5" customHeight="1">
      <c r="A118" s="831"/>
      <c r="B118" s="831"/>
      <c r="C118" s="830"/>
    </row>
    <row r="119" spans="1:3" ht="19.5" customHeight="1">
      <c r="A119" s="831"/>
      <c r="B119" s="831"/>
      <c r="C119" s="830"/>
    </row>
    <row r="120" spans="1:8" s="829" customFormat="1" ht="19.5" customHeight="1">
      <c r="A120" s="831"/>
      <c r="B120" s="831"/>
      <c r="C120" s="830"/>
      <c r="D120" s="827"/>
      <c r="E120" s="827"/>
      <c r="F120" s="827"/>
      <c r="G120" s="827"/>
      <c r="H120" s="827"/>
    </row>
    <row r="121" spans="1:3" ht="19.5" customHeight="1">
      <c r="A121" s="831"/>
      <c r="B121" s="831"/>
      <c r="C121" s="830"/>
    </row>
    <row r="122" spans="1:3" ht="19.5" customHeight="1">
      <c r="A122" s="831"/>
      <c r="B122" s="831"/>
      <c r="C122" s="830"/>
    </row>
    <row r="123" spans="1:3" ht="19.5" customHeight="1">
      <c r="A123" s="831"/>
      <c r="B123" s="831"/>
      <c r="C123" s="830"/>
    </row>
    <row r="124" spans="1:8" ht="19.5" customHeight="1">
      <c r="A124" s="831"/>
      <c r="B124" s="831"/>
      <c r="C124" s="830"/>
      <c r="D124" s="829"/>
      <c r="E124" s="829"/>
      <c r="F124" s="829"/>
      <c r="G124" s="829"/>
      <c r="H124" s="829"/>
    </row>
    <row r="125" spans="1:8" s="829" customFormat="1" ht="19.5" customHeight="1">
      <c r="A125" s="831"/>
      <c r="B125" s="831"/>
      <c r="C125" s="830"/>
      <c r="D125" s="827"/>
      <c r="E125" s="827"/>
      <c r="F125" s="827"/>
      <c r="G125" s="827"/>
      <c r="H125" s="827"/>
    </row>
    <row r="126" spans="1:3" ht="19.5" customHeight="1">
      <c r="A126" s="831"/>
      <c r="B126" s="831"/>
      <c r="C126" s="830"/>
    </row>
    <row r="127" spans="1:8" ht="19.5" customHeight="1">
      <c r="A127" s="831"/>
      <c r="B127" s="831"/>
      <c r="C127" s="830"/>
      <c r="D127" s="829"/>
      <c r="E127" s="829"/>
      <c r="F127" s="829"/>
      <c r="G127" s="829"/>
      <c r="H127" s="829"/>
    </row>
    <row r="128" spans="1:3" ht="19.5" customHeight="1">
      <c r="A128" s="831"/>
      <c r="B128" s="831"/>
      <c r="C128" s="830"/>
    </row>
    <row r="129" spans="1:3" ht="19.5" customHeight="1">
      <c r="A129" s="831"/>
      <c r="B129" s="831"/>
      <c r="C129" s="830"/>
    </row>
    <row r="130" spans="1:3" ht="19.5" customHeight="1">
      <c r="A130" s="831"/>
      <c r="B130" s="831"/>
      <c r="C130" s="830"/>
    </row>
    <row r="131" spans="1:3" ht="19.5" customHeight="1">
      <c r="A131" s="833"/>
      <c r="B131" s="833"/>
      <c r="C131" s="832"/>
    </row>
    <row r="132" spans="1:3" ht="19.5" customHeight="1">
      <c r="A132" s="831"/>
      <c r="B132" s="831"/>
      <c r="C132" s="830"/>
    </row>
    <row r="133" spans="1:3" ht="19.5" customHeight="1">
      <c r="A133" s="831"/>
      <c r="B133" s="831"/>
      <c r="C133" s="830"/>
    </row>
    <row r="134" spans="1:8" s="829" customFormat="1" ht="19.5" customHeight="1">
      <c r="A134" s="833"/>
      <c r="B134" s="833"/>
      <c r="C134" s="832"/>
      <c r="D134" s="827"/>
      <c r="E134" s="827"/>
      <c r="F134" s="827"/>
      <c r="G134" s="827"/>
      <c r="H134" s="827"/>
    </row>
    <row r="135" spans="1:3" ht="19.5" customHeight="1">
      <c r="A135" s="831"/>
      <c r="B135" s="831"/>
      <c r="C135" s="830"/>
    </row>
    <row r="136" spans="1:3" ht="19.5" customHeight="1">
      <c r="A136" s="831"/>
      <c r="B136" s="831"/>
      <c r="C136" s="830"/>
    </row>
    <row r="137" spans="1:3" ht="19.5" customHeight="1">
      <c r="A137" s="831"/>
      <c r="B137" s="831"/>
      <c r="C137" s="830"/>
    </row>
    <row r="138" spans="1:3" ht="19.5" customHeight="1">
      <c r="A138" s="831"/>
      <c r="B138" s="831"/>
      <c r="C138" s="830"/>
    </row>
    <row r="139" spans="1:3" ht="19.5" customHeight="1">
      <c r="A139" s="831"/>
      <c r="B139" s="831"/>
      <c r="C139" s="830"/>
    </row>
    <row r="140" spans="1:3" ht="19.5" customHeight="1">
      <c r="A140" s="831"/>
      <c r="B140" s="831"/>
      <c r="C140" s="830"/>
    </row>
    <row r="141" spans="1:3" ht="19.5" customHeight="1">
      <c r="A141" s="831"/>
      <c r="B141" s="831"/>
      <c r="C141" s="830"/>
    </row>
    <row r="142" spans="1:3" ht="19.5" customHeight="1">
      <c r="A142" s="831"/>
      <c r="B142" s="831"/>
      <c r="C142" s="830"/>
    </row>
    <row r="143" spans="1:3" ht="19.5" customHeight="1">
      <c r="A143" s="833"/>
      <c r="B143" s="833"/>
      <c r="C143" s="832"/>
    </row>
    <row r="144" spans="1:3" ht="19.5" customHeight="1">
      <c r="A144" s="831"/>
      <c r="B144" s="831"/>
      <c r="C144" s="830"/>
    </row>
    <row r="145" spans="1:8" ht="19.5" customHeight="1">
      <c r="A145" s="831"/>
      <c r="B145" s="831"/>
      <c r="C145" s="830"/>
      <c r="D145" s="829"/>
      <c r="E145" s="829"/>
      <c r="F145" s="829"/>
      <c r="G145" s="829"/>
      <c r="H145" s="829"/>
    </row>
    <row r="146" spans="1:3" ht="19.5" customHeight="1">
      <c r="A146" s="831"/>
      <c r="B146" s="831"/>
      <c r="C146" s="830"/>
    </row>
    <row r="147" spans="1:3" ht="19.5" customHeight="1">
      <c r="A147" s="833"/>
      <c r="B147" s="833"/>
      <c r="C147" s="832"/>
    </row>
    <row r="148" spans="1:3" s="829" customFormat="1" ht="19.5" customHeight="1">
      <c r="A148" s="831"/>
      <c r="B148" s="831"/>
      <c r="C148" s="830"/>
    </row>
    <row r="149" spans="1:3" ht="19.5" customHeight="1">
      <c r="A149" s="831"/>
      <c r="B149" s="831"/>
      <c r="C149" s="830"/>
    </row>
    <row r="150" spans="1:3" ht="19.5" customHeight="1">
      <c r="A150" s="831"/>
      <c r="B150" s="831"/>
      <c r="C150" s="830"/>
    </row>
    <row r="151" spans="1:8" s="829" customFormat="1" ht="19.5" customHeight="1">
      <c r="A151" s="831"/>
      <c r="B151" s="831"/>
      <c r="C151" s="830"/>
      <c r="D151" s="827"/>
      <c r="E151" s="827"/>
      <c r="F151" s="827"/>
      <c r="G151" s="827"/>
      <c r="H151" s="827"/>
    </row>
    <row r="152" spans="1:3" ht="19.5" customHeight="1">
      <c r="A152" s="831"/>
      <c r="B152" s="831"/>
      <c r="C152" s="830"/>
    </row>
    <row r="153" spans="1:3" ht="19.5" customHeight="1">
      <c r="A153" s="831"/>
      <c r="B153" s="831"/>
      <c r="C153" s="830"/>
    </row>
    <row r="154" spans="1:3" ht="19.5" customHeight="1">
      <c r="A154" s="831"/>
      <c r="B154" s="831"/>
      <c r="C154" s="830"/>
    </row>
    <row r="155" spans="1:3" ht="19.5" customHeight="1">
      <c r="A155" s="831"/>
      <c r="B155" s="831"/>
      <c r="C155" s="830"/>
    </row>
    <row r="156" spans="1:8" s="829" customFormat="1" ht="19.5" customHeight="1">
      <c r="A156" s="833"/>
      <c r="B156" s="833"/>
      <c r="C156" s="832"/>
      <c r="D156" s="827"/>
      <c r="E156" s="827"/>
      <c r="F156" s="827"/>
      <c r="G156" s="827"/>
      <c r="H156" s="827"/>
    </row>
    <row r="157" spans="1:8" ht="19.5" customHeight="1">
      <c r="A157" s="831"/>
      <c r="B157" s="831"/>
      <c r="C157" s="830"/>
      <c r="D157" s="829"/>
      <c r="E157" s="829"/>
      <c r="F157" s="829"/>
      <c r="G157" s="829"/>
      <c r="H157" s="829"/>
    </row>
    <row r="158" spans="1:3" ht="19.5" customHeight="1">
      <c r="A158" s="831"/>
      <c r="B158" s="831"/>
      <c r="C158" s="830"/>
    </row>
    <row r="159" spans="1:3" ht="19.5" customHeight="1">
      <c r="A159" s="831"/>
      <c r="B159" s="831"/>
      <c r="C159" s="830"/>
    </row>
    <row r="160" spans="1:3" ht="19.5" customHeight="1">
      <c r="A160" s="831"/>
      <c r="B160" s="831"/>
      <c r="C160" s="830"/>
    </row>
    <row r="161" spans="1:8" ht="19.5" customHeight="1">
      <c r="A161" s="833"/>
      <c r="B161" s="833"/>
      <c r="C161" s="832"/>
      <c r="D161" s="829"/>
      <c r="E161" s="829"/>
      <c r="F161" s="829"/>
      <c r="G161" s="829"/>
      <c r="H161" s="829"/>
    </row>
    <row r="162" spans="1:8" s="829" customFormat="1" ht="19.5" customHeight="1">
      <c r="A162" s="831"/>
      <c r="B162" s="831"/>
      <c r="C162" s="830"/>
      <c r="D162" s="827"/>
      <c r="E162" s="827"/>
      <c r="F162" s="827"/>
      <c r="G162" s="827"/>
      <c r="H162" s="827"/>
    </row>
    <row r="163" spans="1:3" ht="19.5" customHeight="1">
      <c r="A163" s="831"/>
      <c r="B163" s="831"/>
      <c r="C163" s="830"/>
    </row>
    <row r="164" spans="1:3" ht="19.5" customHeight="1">
      <c r="A164" s="831"/>
      <c r="B164" s="831"/>
      <c r="C164" s="830"/>
    </row>
    <row r="165" spans="1:3" ht="19.5" customHeight="1">
      <c r="A165" s="831"/>
      <c r="B165" s="831"/>
      <c r="C165" s="830"/>
    </row>
    <row r="166" spans="1:8" s="829" customFormat="1" ht="19.5" customHeight="1">
      <c r="A166" s="831"/>
      <c r="B166" s="831"/>
      <c r="C166" s="830"/>
      <c r="D166" s="827"/>
      <c r="E166" s="827"/>
      <c r="F166" s="827"/>
      <c r="G166" s="827"/>
      <c r="H166" s="827"/>
    </row>
    <row r="167" spans="1:8" s="829" customFormat="1" ht="19.5" customHeight="1">
      <c r="A167" s="831"/>
      <c r="B167" s="831"/>
      <c r="C167" s="830"/>
      <c r="D167" s="827"/>
      <c r="E167" s="827"/>
      <c r="F167" s="827"/>
      <c r="G167" s="827"/>
      <c r="H167" s="827"/>
    </row>
    <row r="168" spans="1:3" ht="19.5" customHeight="1">
      <c r="A168" s="831"/>
      <c r="B168" s="831"/>
      <c r="C168" s="830"/>
    </row>
    <row r="169" spans="1:3" ht="19.5" customHeight="1">
      <c r="A169" s="831"/>
      <c r="B169" s="831"/>
      <c r="C169" s="830"/>
    </row>
    <row r="170" spans="1:8" ht="19.5" customHeight="1">
      <c r="A170" s="833"/>
      <c r="B170" s="833"/>
      <c r="C170" s="832"/>
      <c r="D170" s="829"/>
      <c r="E170" s="829"/>
      <c r="F170" s="829"/>
      <c r="G170" s="829"/>
      <c r="H170" s="829"/>
    </row>
    <row r="171" spans="1:8" s="829" customFormat="1" ht="19.5" customHeight="1">
      <c r="A171" s="831"/>
      <c r="B171" s="831"/>
      <c r="C171" s="830"/>
      <c r="D171" s="827"/>
      <c r="E171" s="827"/>
      <c r="F171" s="827"/>
      <c r="G171" s="827"/>
      <c r="H171" s="827"/>
    </row>
    <row r="172" spans="1:3" ht="19.5" customHeight="1">
      <c r="A172" s="831"/>
      <c r="B172" s="831"/>
      <c r="C172" s="830"/>
    </row>
    <row r="173" spans="1:3" ht="19.5" customHeight="1">
      <c r="A173" s="831"/>
      <c r="B173" s="831"/>
      <c r="C173" s="830"/>
    </row>
    <row r="174" spans="1:3" ht="19.5" customHeight="1">
      <c r="A174" s="831"/>
      <c r="B174" s="831"/>
      <c r="C174" s="830"/>
    </row>
    <row r="175" spans="1:8" ht="19.5" customHeight="1">
      <c r="A175" s="831"/>
      <c r="B175" s="831"/>
      <c r="C175" s="830"/>
      <c r="D175" s="829"/>
      <c r="E175" s="829"/>
      <c r="F175" s="829"/>
      <c r="G175" s="829"/>
      <c r="H175" s="829"/>
    </row>
    <row r="176" spans="1:3" ht="19.5" customHeight="1">
      <c r="A176" s="831"/>
      <c r="B176" s="831"/>
      <c r="C176" s="830"/>
    </row>
    <row r="177" spans="1:3" ht="19.5" customHeight="1">
      <c r="A177" s="831"/>
      <c r="B177" s="831"/>
      <c r="C177" s="830"/>
    </row>
    <row r="178" spans="1:3" ht="19.5" customHeight="1">
      <c r="A178" s="831"/>
      <c r="B178" s="831"/>
      <c r="C178" s="830"/>
    </row>
    <row r="179" spans="1:3" ht="19.5" customHeight="1">
      <c r="A179" s="831"/>
      <c r="B179" s="831"/>
      <c r="C179" s="830"/>
    </row>
    <row r="180" spans="1:3" ht="19.5" customHeight="1">
      <c r="A180" s="831"/>
      <c r="B180" s="831"/>
      <c r="C180" s="830"/>
    </row>
    <row r="181" spans="1:3" ht="19.5" customHeight="1">
      <c r="A181" s="831"/>
      <c r="B181" s="831"/>
      <c r="C181" s="830"/>
    </row>
    <row r="182" spans="1:3" ht="19.5" customHeight="1">
      <c r="A182" s="831"/>
      <c r="B182" s="831"/>
      <c r="C182" s="830"/>
    </row>
    <row r="183" spans="1:3" ht="19.5" customHeight="1">
      <c r="A183" s="831"/>
      <c r="B183" s="831"/>
      <c r="C183" s="830"/>
    </row>
    <row r="184" spans="1:8" ht="19.5" customHeight="1">
      <c r="A184" s="833"/>
      <c r="B184" s="833"/>
      <c r="C184" s="832"/>
      <c r="D184" s="829"/>
      <c r="E184" s="829"/>
      <c r="F184" s="829"/>
      <c r="G184" s="829"/>
      <c r="H184" s="829"/>
    </row>
    <row r="185" spans="1:3" ht="19.5" customHeight="1">
      <c r="A185" s="831"/>
      <c r="B185" s="831"/>
      <c r="C185" s="830"/>
    </row>
    <row r="186" spans="1:3" ht="19.5" customHeight="1">
      <c r="A186" s="831"/>
      <c r="B186" s="831"/>
      <c r="C186" s="830"/>
    </row>
    <row r="187" spans="1:3" ht="19.5" customHeight="1">
      <c r="A187" s="833"/>
      <c r="B187" s="833"/>
      <c r="C187" s="832"/>
    </row>
    <row r="188" spans="1:3" ht="19.5" customHeight="1">
      <c r="A188" s="831"/>
      <c r="B188" s="831"/>
      <c r="C188" s="830"/>
    </row>
    <row r="189" spans="1:3" ht="19.5" customHeight="1">
      <c r="A189" s="831"/>
      <c r="B189" s="831"/>
      <c r="C189" s="830"/>
    </row>
    <row r="190" spans="1:3" ht="19.5" customHeight="1">
      <c r="A190" s="831"/>
      <c r="B190" s="831"/>
      <c r="C190" s="830"/>
    </row>
    <row r="191" spans="1:3" ht="19.5" customHeight="1">
      <c r="A191" s="831"/>
      <c r="B191" s="831"/>
      <c r="C191" s="830"/>
    </row>
    <row r="192" spans="1:3" ht="19.5" customHeight="1">
      <c r="A192" s="833"/>
      <c r="B192" s="833"/>
      <c r="C192" s="832"/>
    </row>
    <row r="193" spans="1:3" ht="19.5" customHeight="1">
      <c r="A193" s="831"/>
      <c r="B193" s="831"/>
      <c r="C193" s="830"/>
    </row>
    <row r="194" spans="1:3" ht="19.5" customHeight="1">
      <c r="A194" s="831"/>
      <c r="B194" s="831"/>
      <c r="C194" s="830"/>
    </row>
    <row r="195" spans="1:3" ht="19.5" customHeight="1">
      <c r="A195" s="831"/>
      <c r="B195" s="831"/>
      <c r="C195" s="830"/>
    </row>
    <row r="196" spans="1:3" ht="19.5" customHeight="1">
      <c r="A196" s="831"/>
      <c r="B196" s="831"/>
      <c r="C196" s="830"/>
    </row>
    <row r="197" spans="1:3" ht="19.5" customHeight="1">
      <c r="A197" s="831"/>
      <c r="B197" s="831"/>
      <c r="C197" s="830"/>
    </row>
    <row r="198" spans="1:8" ht="19.5" customHeight="1">
      <c r="A198" s="833"/>
      <c r="B198" s="836"/>
      <c r="C198" s="832"/>
      <c r="D198" s="829"/>
      <c r="E198" s="829"/>
      <c r="F198" s="829"/>
      <c r="G198" s="829"/>
      <c r="H198" s="829"/>
    </row>
    <row r="199" spans="1:3" ht="19.5" customHeight="1">
      <c r="A199" s="831"/>
      <c r="B199" s="831"/>
      <c r="C199" s="830"/>
    </row>
    <row r="200" spans="1:3" ht="19.5" customHeight="1">
      <c r="A200" s="831"/>
      <c r="B200" s="831"/>
      <c r="C200" s="830"/>
    </row>
    <row r="201" spans="1:8" ht="19.5" customHeight="1">
      <c r="A201" s="831"/>
      <c r="B201" s="831"/>
      <c r="C201" s="830"/>
      <c r="D201" s="829"/>
      <c r="E201" s="829"/>
      <c r="F201" s="829"/>
      <c r="G201" s="829"/>
      <c r="H201" s="829"/>
    </row>
    <row r="202" spans="1:3" ht="19.5" customHeight="1">
      <c r="A202" s="835"/>
      <c r="B202" s="835"/>
      <c r="C202" s="834"/>
    </row>
    <row r="203" spans="1:3" ht="19.5" customHeight="1">
      <c r="A203" s="833"/>
      <c r="B203" s="833"/>
      <c r="C203" s="832"/>
    </row>
    <row r="204" spans="1:3" ht="19.5" customHeight="1">
      <c r="A204" s="831"/>
      <c r="B204" s="831"/>
      <c r="C204" s="830"/>
    </row>
    <row r="205" spans="1:3" ht="19.5" customHeight="1">
      <c r="A205" s="831"/>
      <c r="B205" s="831"/>
      <c r="C205" s="830"/>
    </row>
    <row r="206" spans="1:8" ht="19.5" customHeight="1">
      <c r="A206" s="831"/>
      <c r="B206" s="831"/>
      <c r="C206" s="830"/>
      <c r="D206" s="829"/>
      <c r="E206" s="829"/>
      <c r="F206" s="829"/>
      <c r="G206" s="829"/>
      <c r="H206" s="829"/>
    </row>
    <row r="207" spans="1:3" ht="19.5" customHeight="1">
      <c r="A207" s="833"/>
      <c r="B207" s="833"/>
      <c r="C207" s="832"/>
    </row>
    <row r="208" spans="1:3" ht="19.5" customHeight="1">
      <c r="A208" s="831"/>
      <c r="B208" s="831"/>
      <c r="C208" s="830"/>
    </row>
    <row r="209" spans="1:3" ht="19.5" customHeight="1">
      <c r="A209" s="831"/>
      <c r="B209" s="831"/>
      <c r="C209" s="830"/>
    </row>
    <row r="212" spans="4:8" ht="19.5" customHeight="1">
      <c r="D212" s="829"/>
      <c r="E212" s="829"/>
      <c r="F212" s="829"/>
      <c r="G212" s="829"/>
      <c r="H212" s="829"/>
    </row>
    <row r="216" spans="4:8" ht="19.5" customHeight="1">
      <c r="D216" s="829"/>
      <c r="E216" s="829"/>
      <c r="F216" s="829"/>
      <c r="G216" s="829"/>
      <c r="H216" s="829"/>
    </row>
    <row r="217" spans="4:8" ht="19.5" customHeight="1">
      <c r="D217" s="829"/>
      <c r="E217" s="829"/>
      <c r="F217" s="829"/>
      <c r="G217" s="829"/>
      <c r="H217" s="829"/>
    </row>
    <row r="221" spans="4:8" ht="19.5" customHeight="1">
      <c r="D221" s="829"/>
      <c r="E221" s="829"/>
      <c r="F221" s="829"/>
      <c r="G221" s="829"/>
      <c r="H221" s="829"/>
    </row>
  </sheetData>
  <sheetProtection/>
  <mergeCells count="1">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J12"/>
  <sheetViews>
    <sheetView zoomScalePageLayoutView="0" workbookViewId="0" topLeftCell="A1">
      <selection activeCell="A2" sqref="A2"/>
    </sheetView>
  </sheetViews>
  <sheetFormatPr defaultColWidth="12.50390625" defaultRowHeight="19.5" customHeight="1"/>
  <cols>
    <col min="1" max="1" width="12.50390625" style="24" customWidth="1"/>
    <col min="2" max="10" width="11.25390625" style="24" customWidth="1"/>
    <col min="11" max="16384" width="12.50390625" style="24" customWidth="1"/>
  </cols>
  <sheetData>
    <row r="1" spans="1:36" ht="19.5" customHeight="1">
      <c r="A1" s="22" t="s">
        <v>252</v>
      </c>
      <c r="B1" s="23"/>
      <c r="C1" s="23"/>
      <c r="D1" s="23"/>
      <c r="E1" s="23"/>
      <c r="F1" s="23"/>
      <c r="G1" s="23"/>
      <c r="H1" s="23"/>
      <c r="I1" s="23"/>
      <c r="J1" s="23"/>
      <c r="AJ1" s="25"/>
    </row>
    <row r="2" spans="1:36" ht="19.5" customHeight="1" thickBot="1">
      <c r="A2" s="881" t="str">
        <f>HYPERLINK("#目次!A5","目次に戻る")</f>
        <v>目次に戻る</v>
      </c>
      <c r="B2" s="27"/>
      <c r="C2" s="26"/>
      <c r="D2" s="28"/>
      <c r="E2" s="28"/>
      <c r="F2" s="28"/>
      <c r="G2" s="28"/>
      <c r="H2" s="28"/>
      <c r="I2" s="28"/>
      <c r="J2" s="28"/>
      <c r="AJ2" s="25"/>
    </row>
    <row r="3" spans="1:36" s="29" customFormat="1" ht="19.5" customHeight="1">
      <c r="A3" s="903" t="s">
        <v>0</v>
      </c>
      <c r="B3" s="906" t="s">
        <v>2</v>
      </c>
      <c r="C3" s="906" t="s">
        <v>18</v>
      </c>
      <c r="D3" s="906"/>
      <c r="E3" s="906"/>
      <c r="F3" s="909" t="s">
        <v>29</v>
      </c>
      <c r="G3" s="909" t="s">
        <v>30</v>
      </c>
      <c r="H3" s="906" t="s">
        <v>19</v>
      </c>
      <c r="I3" s="909" t="s">
        <v>31</v>
      </c>
      <c r="J3" s="911" t="s">
        <v>20</v>
      </c>
      <c r="AJ3" s="30"/>
    </row>
    <row r="4" spans="1:36" s="29" customFormat="1" ht="19.5" customHeight="1">
      <c r="A4" s="904"/>
      <c r="B4" s="907"/>
      <c r="C4" s="11" t="s">
        <v>2</v>
      </c>
      <c r="D4" s="12" t="s">
        <v>32</v>
      </c>
      <c r="E4" s="11" t="s">
        <v>21</v>
      </c>
      <c r="F4" s="910"/>
      <c r="G4" s="910"/>
      <c r="H4" s="907"/>
      <c r="I4" s="910"/>
      <c r="J4" s="912"/>
      <c r="AI4" s="31"/>
      <c r="AJ4" s="30"/>
    </row>
    <row r="5" spans="1:36" ht="19.5" customHeight="1">
      <c r="A5" s="32" t="s">
        <v>22</v>
      </c>
      <c r="B5" s="33">
        <v>60020</v>
      </c>
      <c r="C5" s="34">
        <v>13630</v>
      </c>
      <c r="D5" s="14">
        <v>250</v>
      </c>
      <c r="E5" s="34">
        <v>13380</v>
      </c>
      <c r="F5" s="34">
        <v>12550</v>
      </c>
      <c r="G5" s="34">
        <v>7490</v>
      </c>
      <c r="H5" s="34">
        <v>19070</v>
      </c>
      <c r="I5" s="34">
        <v>4860</v>
      </c>
      <c r="J5" s="34">
        <v>2420</v>
      </c>
      <c r="K5" s="35"/>
      <c r="L5" s="35"/>
      <c r="M5" s="35"/>
      <c r="N5" s="35"/>
      <c r="O5" s="35"/>
      <c r="P5" s="35"/>
      <c r="Q5" s="35"/>
      <c r="R5" s="35"/>
      <c r="S5" s="35"/>
      <c r="T5" s="35"/>
      <c r="U5" s="35"/>
      <c r="V5" s="35"/>
      <c r="W5" s="35"/>
      <c r="X5" s="35"/>
      <c r="Y5" s="35"/>
      <c r="Z5" s="35"/>
      <c r="AA5" s="35"/>
      <c r="AB5" s="35"/>
      <c r="AC5" s="35"/>
      <c r="AD5" s="35"/>
      <c r="AE5" s="35"/>
      <c r="AF5" s="35"/>
      <c r="AG5" s="35"/>
      <c r="AH5" s="35"/>
      <c r="AI5" s="35"/>
      <c r="AJ5" s="25"/>
    </row>
    <row r="6" spans="1:36" ht="19.5" customHeight="1">
      <c r="A6" s="36" t="s">
        <v>23</v>
      </c>
      <c r="B6" s="37">
        <v>108480</v>
      </c>
      <c r="C6" s="16">
        <v>25020</v>
      </c>
      <c r="D6" s="18">
        <v>320</v>
      </c>
      <c r="E6" s="16">
        <v>24730</v>
      </c>
      <c r="F6" s="16">
        <v>20370</v>
      </c>
      <c r="G6" s="16">
        <v>20570</v>
      </c>
      <c r="H6" s="16">
        <v>28830</v>
      </c>
      <c r="I6" s="16">
        <v>9320</v>
      </c>
      <c r="J6" s="16">
        <v>4350</v>
      </c>
      <c r="AH6" s="25"/>
      <c r="AI6" s="25"/>
      <c r="AJ6" s="25"/>
    </row>
    <row r="7" spans="1:36" ht="19.5" customHeight="1">
      <c r="A7" s="36" t="s">
        <v>24</v>
      </c>
      <c r="B7" s="37">
        <v>49570</v>
      </c>
      <c r="C7" s="16">
        <v>13450</v>
      </c>
      <c r="D7" s="18">
        <v>190</v>
      </c>
      <c r="E7" s="16">
        <v>13260</v>
      </c>
      <c r="F7" s="16">
        <v>10230</v>
      </c>
      <c r="G7" s="16">
        <v>6400</v>
      </c>
      <c r="H7" s="16">
        <v>14040</v>
      </c>
      <c r="I7" s="16">
        <v>3830</v>
      </c>
      <c r="J7" s="16">
        <v>1610</v>
      </c>
      <c r="AH7" s="25"/>
      <c r="AI7" s="25"/>
      <c r="AJ7" s="25"/>
    </row>
    <row r="8" spans="1:36" ht="19.5" customHeight="1">
      <c r="A8" s="36" t="s">
        <v>25</v>
      </c>
      <c r="B8" s="37">
        <v>98370</v>
      </c>
      <c r="C8" s="16">
        <v>37810</v>
      </c>
      <c r="D8" s="18">
        <v>2170</v>
      </c>
      <c r="E8" s="16">
        <v>35640</v>
      </c>
      <c r="F8" s="16">
        <v>21370</v>
      </c>
      <c r="G8" s="16">
        <v>9620</v>
      </c>
      <c r="H8" s="16">
        <v>21140</v>
      </c>
      <c r="I8" s="16">
        <v>4660</v>
      </c>
      <c r="J8" s="16">
        <v>3770</v>
      </c>
      <c r="AH8" s="25"/>
      <c r="AI8" s="25"/>
      <c r="AJ8" s="25"/>
    </row>
    <row r="9" spans="1:36" ht="19.5" customHeight="1">
      <c r="A9" s="36" t="s">
        <v>26</v>
      </c>
      <c r="B9" s="37">
        <v>125280</v>
      </c>
      <c r="C9" s="16">
        <v>43210</v>
      </c>
      <c r="D9" s="18">
        <v>3470</v>
      </c>
      <c r="E9" s="16">
        <v>39740</v>
      </c>
      <c r="F9" s="16">
        <v>21180</v>
      </c>
      <c r="G9" s="16">
        <v>22500</v>
      </c>
      <c r="H9" s="16">
        <v>29600</v>
      </c>
      <c r="I9" s="16">
        <v>5780</v>
      </c>
      <c r="J9" s="16">
        <v>3010</v>
      </c>
      <c r="AH9" s="25"/>
      <c r="AI9" s="25"/>
      <c r="AJ9" s="25"/>
    </row>
    <row r="10" spans="1:36" ht="19.5" customHeight="1">
      <c r="A10" s="36" t="s">
        <v>27</v>
      </c>
      <c r="B10" s="37">
        <v>58220</v>
      </c>
      <c r="C10" s="16">
        <v>19260</v>
      </c>
      <c r="D10" s="16">
        <v>670</v>
      </c>
      <c r="E10" s="16">
        <v>18590</v>
      </c>
      <c r="F10" s="16">
        <v>13690</v>
      </c>
      <c r="G10" s="16">
        <v>5610</v>
      </c>
      <c r="H10" s="16">
        <v>13250</v>
      </c>
      <c r="I10" s="16">
        <v>4070</v>
      </c>
      <c r="J10" s="16">
        <v>2340</v>
      </c>
      <c r="AH10" s="25"/>
      <c r="AI10" s="25"/>
      <c r="AJ10" s="25"/>
    </row>
    <row r="11" spans="1:36" ht="19.5" customHeight="1" thickBot="1">
      <c r="A11" s="38" t="s">
        <v>28</v>
      </c>
      <c r="B11" s="39">
        <v>46890</v>
      </c>
      <c r="C11" s="40">
        <v>14220</v>
      </c>
      <c r="D11" s="40">
        <v>300</v>
      </c>
      <c r="E11" s="40">
        <v>13920</v>
      </c>
      <c r="F11" s="40">
        <v>11710</v>
      </c>
      <c r="G11" s="40">
        <v>4600</v>
      </c>
      <c r="H11" s="40">
        <v>10910</v>
      </c>
      <c r="I11" s="40">
        <v>4060</v>
      </c>
      <c r="J11" s="40">
        <v>1390</v>
      </c>
      <c r="AH11" s="25"/>
      <c r="AI11" s="25"/>
      <c r="AJ11" s="25"/>
    </row>
    <row r="12" spans="1:36" ht="19.5" customHeight="1">
      <c r="A12" s="41" t="s">
        <v>263</v>
      </c>
      <c r="B12" s="41"/>
      <c r="C12" s="41"/>
      <c r="D12" s="41"/>
      <c r="E12" s="41"/>
      <c r="F12" s="41"/>
      <c r="G12" s="41"/>
      <c r="H12" s="41"/>
      <c r="I12" s="41"/>
      <c r="J12" s="41"/>
      <c r="AH12" s="25"/>
      <c r="AI12" s="25"/>
      <c r="AJ12" s="25"/>
    </row>
  </sheetData>
  <sheetProtection/>
  <mergeCells count="8">
    <mergeCell ref="I3:I4"/>
    <mergeCell ref="J3:J4"/>
    <mergeCell ref="A3:A4"/>
    <mergeCell ref="B3:B4"/>
    <mergeCell ref="C3:E3"/>
    <mergeCell ref="F3:F4"/>
    <mergeCell ref="G3:G4"/>
    <mergeCell ref="H3:H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O77"/>
  <sheetViews>
    <sheetView zoomScalePageLayoutView="0" workbookViewId="0" topLeftCell="A1">
      <selection activeCell="A2" sqref="A2"/>
    </sheetView>
  </sheetViews>
  <sheetFormatPr defaultColWidth="5.875" defaultRowHeight="15.75" customHeight="1"/>
  <cols>
    <col min="1" max="1" width="18.625" style="43" customWidth="1"/>
    <col min="2" max="15" width="8.375" style="43" customWidth="1"/>
    <col min="16" max="16384" width="5.875" style="43" customWidth="1"/>
  </cols>
  <sheetData>
    <row r="1" ht="15.75" customHeight="1">
      <c r="A1" s="42" t="s">
        <v>253</v>
      </c>
    </row>
    <row r="2" ht="15.75" customHeight="1" thickBot="1">
      <c r="A2" s="881" t="str">
        <f>HYPERLINK("#目次!A6","目次に戻る")</f>
        <v>目次に戻る</v>
      </c>
    </row>
    <row r="3" spans="1:41" s="44" customFormat="1" ht="15.75" customHeight="1">
      <c r="A3" s="915" t="s">
        <v>33</v>
      </c>
      <c r="B3" s="913" t="s">
        <v>2</v>
      </c>
      <c r="C3" s="913" t="s">
        <v>34</v>
      </c>
      <c r="D3" s="913"/>
      <c r="E3" s="913"/>
      <c r="F3" s="913" t="s">
        <v>35</v>
      </c>
      <c r="G3" s="913"/>
      <c r="H3" s="913"/>
      <c r="I3" s="913" t="s">
        <v>36</v>
      </c>
      <c r="J3" s="913"/>
      <c r="K3" s="913"/>
      <c r="L3" s="913"/>
      <c r="M3" s="913"/>
      <c r="N3" s="913"/>
      <c r="O3" s="917" t="s">
        <v>41</v>
      </c>
      <c r="AM3" s="45"/>
      <c r="AN3" s="45"/>
      <c r="AO3" s="45"/>
    </row>
    <row r="4" spans="1:41" s="44" customFormat="1" ht="45.75" customHeight="1">
      <c r="A4" s="916"/>
      <c r="B4" s="914"/>
      <c r="C4" s="46" t="s">
        <v>2</v>
      </c>
      <c r="D4" s="46" t="s">
        <v>42</v>
      </c>
      <c r="E4" s="47" t="s">
        <v>43</v>
      </c>
      <c r="F4" s="46" t="s">
        <v>2</v>
      </c>
      <c r="G4" s="46" t="s">
        <v>42</v>
      </c>
      <c r="H4" s="47" t="s">
        <v>44</v>
      </c>
      <c r="I4" s="46" t="s">
        <v>2</v>
      </c>
      <c r="J4" s="46" t="s">
        <v>42</v>
      </c>
      <c r="K4" s="48">
        <v>2</v>
      </c>
      <c r="L4" s="46" t="s">
        <v>37</v>
      </c>
      <c r="M4" s="46" t="s">
        <v>38</v>
      </c>
      <c r="N4" s="47" t="s">
        <v>45</v>
      </c>
      <c r="O4" s="918"/>
      <c r="S4" s="49"/>
      <c r="T4" s="49"/>
      <c r="U4" s="49"/>
      <c r="V4" s="49"/>
      <c r="W4" s="49"/>
      <c r="X4" s="49"/>
      <c r="Y4" s="49"/>
      <c r="Z4" s="49"/>
      <c r="AA4" s="49"/>
      <c r="AB4" s="49"/>
      <c r="AC4" s="49"/>
      <c r="AD4" s="49"/>
      <c r="AE4" s="49"/>
      <c r="AF4" s="49"/>
      <c r="AG4" s="49"/>
      <c r="AH4" s="49"/>
      <c r="AI4" s="49"/>
      <c r="AJ4" s="49"/>
      <c r="AK4" s="49"/>
      <c r="AL4" s="49"/>
      <c r="AM4" s="45"/>
      <c r="AN4" s="45"/>
      <c r="AO4" s="45"/>
    </row>
    <row r="5" spans="1:41" ht="15.75" customHeight="1">
      <c r="A5" s="50" t="s">
        <v>46</v>
      </c>
      <c r="B5" s="51">
        <v>171710</v>
      </c>
      <c r="C5" s="52">
        <v>34690</v>
      </c>
      <c r="D5" s="52">
        <v>1120</v>
      </c>
      <c r="E5" s="52">
        <v>33570</v>
      </c>
      <c r="F5" s="52">
        <v>3590</v>
      </c>
      <c r="G5" s="52">
        <v>120</v>
      </c>
      <c r="H5" s="52">
        <v>3480</v>
      </c>
      <c r="I5" s="52">
        <v>132990</v>
      </c>
      <c r="J5" s="213">
        <v>0</v>
      </c>
      <c r="K5" s="52">
        <v>46970</v>
      </c>
      <c r="L5" s="52">
        <v>62830</v>
      </c>
      <c r="M5" s="52">
        <v>17390</v>
      </c>
      <c r="N5" s="53">
        <v>5790</v>
      </c>
      <c r="O5" s="52">
        <v>440</v>
      </c>
      <c r="P5" s="54"/>
      <c r="Q5" s="54"/>
      <c r="R5" s="54"/>
      <c r="S5" s="54"/>
      <c r="T5" s="54"/>
      <c r="U5" s="54"/>
      <c r="V5" s="54"/>
      <c r="W5" s="54"/>
      <c r="X5" s="54"/>
      <c r="Y5" s="54"/>
      <c r="Z5" s="54"/>
      <c r="AA5" s="54"/>
      <c r="AB5" s="54"/>
      <c r="AC5" s="54"/>
      <c r="AD5" s="54"/>
      <c r="AE5" s="54"/>
      <c r="AF5" s="54"/>
      <c r="AG5" s="54"/>
      <c r="AH5" s="54"/>
      <c r="AI5" s="54"/>
      <c r="AJ5" s="54"/>
      <c r="AK5" s="54"/>
      <c r="AL5" s="54"/>
      <c r="AM5" s="55"/>
      <c r="AN5" s="55"/>
      <c r="AO5" s="55"/>
    </row>
    <row r="6" spans="1:41" ht="15.75" customHeight="1">
      <c r="A6" s="56" t="s">
        <v>39</v>
      </c>
      <c r="B6" s="57">
        <v>12450</v>
      </c>
      <c r="C6" s="58">
        <v>6670</v>
      </c>
      <c r="D6" s="58">
        <v>630</v>
      </c>
      <c r="E6" s="58">
        <v>6040</v>
      </c>
      <c r="F6" s="58">
        <v>600</v>
      </c>
      <c r="G6" s="58">
        <v>30</v>
      </c>
      <c r="H6" s="58">
        <v>570</v>
      </c>
      <c r="I6" s="58">
        <v>5060</v>
      </c>
      <c r="J6" s="59">
        <v>0</v>
      </c>
      <c r="K6" s="58">
        <v>5060</v>
      </c>
      <c r="L6" s="58">
        <v>0</v>
      </c>
      <c r="M6" s="58">
        <v>0</v>
      </c>
      <c r="N6" s="59">
        <v>0</v>
      </c>
      <c r="O6" s="58">
        <v>120</v>
      </c>
      <c r="AM6" s="55"/>
      <c r="AN6" s="55"/>
      <c r="AO6" s="55"/>
    </row>
    <row r="7" spans="1:41" ht="15.75" customHeight="1">
      <c r="A7" s="56" t="s">
        <v>40</v>
      </c>
      <c r="B7" s="57">
        <v>48110</v>
      </c>
      <c r="C7" s="58">
        <v>21620</v>
      </c>
      <c r="D7" s="58">
        <v>460</v>
      </c>
      <c r="E7" s="58">
        <v>21170</v>
      </c>
      <c r="F7" s="58">
        <v>2160</v>
      </c>
      <c r="G7" s="58">
        <v>50</v>
      </c>
      <c r="H7" s="58">
        <v>2100</v>
      </c>
      <c r="I7" s="58">
        <v>24220</v>
      </c>
      <c r="J7" s="59">
        <v>0</v>
      </c>
      <c r="K7" s="58">
        <v>23080</v>
      </c>
      <c r="L7" s="58">
        <v>1140</v>
      </c>
      <c r="M7" s="58">
        <v>0</v>
      </c>
      <c r="N7" s="59">
        <v>0</v>
      </c>
      <c r="O7" s="58">
        <v>110</v>
      </c>
      <c r="AM7" s="55"/>
      <c r="AN7" s="55"/>
      <c r="AO7" s="55"/>
    </row>
    <row r="8" spans="1:41" ht="15.75" customHeight="1">
      <c r="A8" s="60" t="s">
        <v>47</v>
      </c>
      <c r="B8" s="57">
        <v>90490</v>
      </c>
      <c r="C8" s="61">
        <v>2830</v>
      </c>
      <c r="D8" s="62">
        <v>0</v>
      </c>
      <c r="E8" s="61">
        <v>2830</v>
      </c>
      <c r="F8" s="61">
        <v>240</v>
      </c>
      <c r="G8" s="62">
        <v>0</v>
      </c>
      <c r="H8" s="61">
        <v>240</v>
      </c>
      <c r="I8" s="61">
        <v>87240</v>
      </c>
      <c r="J8" s="62">
        <v>0</v>
      </c>
      <c r="K8" s="61">
        <v>6270</v>
      </c>
      <c r="L8" s="61">
        <v>57780</v>
      </c>
      <c r="M8" s="61">
        <v>17390</v>
      </c>
      <c r="N8" s="61">
        <v>5790</v>
      </c>
      <c r="O8" s="61">
        <v>180</v>
      </c>
      <c r="AM8" s="55"/>
      <c r="AN8" s="55"/>
      <c r="AO8" s="55"/>
    </row>
    <row r="9" spans="1:41" ht="15.75" customHeight="1">
      <c r="A9" s="63" t="s">
        <v>48</v>
      </c>
      <c r="B9" s="57">
        <v>20400</v>
      </c>
      <c r="C9" s="61">
        <v>3470</v>
      </c>
      <c r="D9" s="62">
        <v>30</v>
      </c>
      <c r="E9" s="61">
        <v>3440</v>
      </c>
      <c r="F9" s="61">
        <v>580</v>
      </c>
      <c r="G9" s="62">
        <v>30</v>
      </c>
      <c r="H9" s="61">
        <v>540</v>
      </c>
      <c r="I9" s="61">
        <v>16330</v>
      </c>
      <c r="J9" s="62">
        <v>0</v>
      </c>
      <c r="K9" s="61">
        <v>12450</v>
      </c>
      <c r="L9" s="61">
        <v>3880</v>
      </c>
      <c r="M9" s="59">
        <v>0</v>
      </c>
      <c r="N9" s="59">
        <v>0</v>
      </c>
      <c r="O9" s="61">
        <v>20</v>
      </c>
      <c r="AM9" s="55"/>
      <c r="AN9" s="55"/>
      <c r="AO9" s="55"/>
    </row>
    <row r="10" spans="1:41" ht="15.75" customHeight="1" thickBot="1">
      <c r="A10" s="64" t="s">
        <v>41</v>
      </c>
      <c r="B10" s="65">
        <v>260</v>
      </c>
      <c r="C10" s="66">
        <v>90</v>
      </c>
      <c r="D10" s="67">
        <v>0</v>
      </c>
      <c r="E10" s="66">
        <v>90</v>
      </c>
      <c r="F10" s="67">
        <v>20</v>
      </c>
      <c r="G10" s="67">
        <v>0</v>
      </c>
      <c r="H10" s="67">
        <v>20</v>
      </c>
      <c r="I10" s="66">
        <v>140</v>
      </c>
      <c r="J10" s="67">
        <v>0</v>
      </c>
      <c r="K10" s="66">
        <v>120</v>
      </c>
      <c r="L10" s="66">
        <v>30</v>
      </c>
      <c r="M10" s="66">
        <v>0</v>
      </c>
      <c r="N10" s="67">
        <v>0</v>
      </c>
      <c r="O10" s="67">
        <v>0</v>
      </c>
      <c r="AM10" s="55"/>
      <c r="AN10" s="55"/>
      <c r="AO10" s="55"/>
    </row>
    <row r="11" spans="1:41" ht="15.75" customHeight="1">
      <c r="A11" s="41" t="s">
        <v>263</v>
      </c>
      <c r="B11" s="41"/>
      <c r="C11" s="41"/>
      <c r="D11" s="41"/>
      <c r="E11" s="41"/>
      <c r="F11" s="41"/>
      <c r="G11" s="41"/>
      <c r="H11" s="41"/>
      <c r="I11" s="41"/>
      <c r="J11" s="41"/>
      <c r="K11" s="41"/>
      <c r="L11" s="41"/>
      <c r="M11" s="41"/>
      <c r="N11" s="41"/>
      <c r="O11" s="41"/>
      <c r="AM11" s="55"/>
      <c r="AN11" s="55"/>
      <c r="AO11" s="55"/>
    </row>
    <row r="12" spans="4:41" ht="15.75" customHeight="1">
      <c r="D12" s="68"/>
      <c r="AM12" s="55"/>
      <c r="AN12" s="55"/>
      <c r="AO12" s="55"/>
    </row>
    <row r="13" ht="15.75" customHeight="1">
      <c r="D13" s="68"/>
    </row>
    <row r="14" ht="15.75" customHeight="1">
      <c r="D14" s="68"/>
    </row>
    <row r="15" ht="15.75" customHeight="1">
      <c r="D15" s="68"/>
    </row>
    <row r="16" ht="15.75" customHeight="1">
      <c r="D16" s="68"/>
    </row>
    <row r="17" ht="15.75" customHeight="1">
      <c r="D17" s="68"/>
    </row>
    <row r="18" ht="15.75" customHeight="1">
      <c r="D18" s="68"/>
    </row>
    <row r="19" ht="15.75" customHeight="1">
      <c r="D19" s="68"/>
    </row>
    <row r="20" ht="15.75" customHeight="1">
      <c r="D20" s="68"/>
    </row>
    <row r="21" ht="15.75" customHeight="1">
      <c r="D21" s="68"/>
    </row>
    <row r="22" ht="15.75" customHeight="1">
      <c r="D22" s="68"/>
    </row>
    <row r="23" ht="15.75" customHeight="1">
      <c r="D23" s="68"/>
    </row>
    <row r="24" ht="15.75" customHeight="1">
      <c r="D24" s="68"/>
    </row>
    <row r="25" ht="15.75" customHeight="1">
      <c r="D25" s="68"/>
    </row>
    <row r="26" ht="15.75" customHeight="1">
      <c r="D26" s="68"/>
    </row>
    <row r="27" ht="15.75" customHeight="1">
      <c r="D27" s="68"/>
    </row>
    <row r="28" ht="15.75" customHeight="1">
      <c r="D28" s="68"/>
    </row>
    <row r="29" ht="15.75" customHeight="1">
      <c r="D29" s="68"/>
    </row>
    <row r="30" ht="15.75" customHeight="1">
      <c r="D30" s="68"/>
    </row>
    <row r="31" ht="15.75" customHeight="1">
      <c r="D31" s="68"/>
    </row>
    <row r="32" ht="15.75" customHeight="1">
      <c r="D32" s="68"/>
    </row>
    <row r="33" ht="15.75" customHeight="1">
      <c r="D33" s="68"/>
    </row>
    <row r="34" ht="15.75" customHeight="1">
      <c r="D34" s="68"/>
    </row>
    <row r="35" ht="15.75" customHeight="1">
      <c r="D35" s="68"/>
    </row>
    <row r="36" ht="15.75" customHeight="1">
      <c r="D36" s="68"/>
    </row>
    <row r="37" ht="15.75" customHeight="1">
      <c r="D37" s="68"/>
    </row>
    <row r="38" ht="15.75" customHeight="1">
      <c r="D38" s="68"/>
    </row>
    <row r="39" ht="15.75" customHeight="1">
      <c r="D39" s="68"/>
    </row>
    <row r="40" ht="15.75" customHeight="1">
      <c r="D40" s="68"/>
    </row>
    <row r="41" ht="15.75" customHeight="1">
      <c r="D41" s="68"/>
    </row>
    <row r="42" ht="15.75" customHeight="1">
      <c r="D42" s="68"/>
    </row>
    <row r="43" ht="15.75" customHeight="1">
      <c r="D43" s="68"/>
    </row>
    <row r="44" ht="15.75" customHeight="1">
      <c r="D44" s="68"/>
    </row>
    <row r="45" ht="15.75" customHeight="1">
      <c r="D45" s="68"/>
    </row>
    <row r="46" ht="15.75" customHeight="1">
      <c r="D46" s="68"/>
    </row>
    <row r="47" ht="15.75" customHeight="1">
      <c r="D47" s="68"/>
    </row>
    <row r="48" ht="15.75" customHeight="1">
      <c r="D48" s="68"/>
    </row>
    <row r="49" ht="15.75" customHeight="1">
      <c r="D49" s="68"/>
    </row>
    <row r="50" ht="15.75" customHeight="1">
      <c r="D50" s="68"/>
    </row>
    <row r="51" ht="15.75" customHeight="1">
      <c r="D51" s="68"/>
    </row>
    <row r="52" ht="15.75" customHeight="1">
      <c r="D52" s="68"/>
    </row>
    <row r="53" ht="15.75" customHeight="1">
      <c r="D53" s="68"/>
    </row>
    <row r="54" ht="15.75" customHeight="1">
      <c r="D54" s="68"/>
    </row>
    <row r="55" ht="15.75" customHeight="1">
      <c r="D55" s="68"/>
    </row>
    <row r="56" ht="15.75" customHeight="1">
      <c r="D56" s="68"/>
    </row>
    <row r="57" ht="15.75" customHeight="1">
      <c r="D57" s="68"/>
    </row>
    <row r="58" ht="15.75" customHeight="1">
      <c r="D58" s="68"/>
    </row>
    <row r="59" ht="15.75" customHeight="1">
      <c r="D59" s="68"/>
    </row>
    <row r="60" ht="15.75" customHeight="1">
      <c r="D60" s="68"/>
    </row>
    <row r="61" ht="15.75" customHeight="1">
      <c r="D61" s="68"/>
    </row>
    <row r="62" ht="15.75" customHeight="1">
      <c r="D62" s="68"/>
    </row>
    <row r="63" ht="15.75" customHeight="1">
      <c r="D63" s="68"/>
    </row>
    <row r="64" ht="15.75" customHeight="1">
      <c r="D64" s="68"/>
    </row>
    <row r="65" ht="15.75" customHeight="1">
      <c r="D65" s="68"/>
    </row>
    <row r="66" ht="15.75" customHeight="1">
      <c r="D66" s="68"/>
    </row>
    <row r="67" ht="15.75" customHeight="1">
      <c r="D67" s="68"/>
    </row>
    <row r="68" ht="15.75" customHeight="1">
      <c r="D68" s="68"/>
    </row>
    <row r="69" ht="15.75" customHeight="1">
      <c r="D69" s="68"/>
    </row>
    <row r="70" ht="15.75" customHeight="1">
      <c r="D70" s="68"/>
    </row>
    <row r="71" ht="15.75" customHeight="1">
      <c r="D71" s="68"/>
    </row>
    <row r="72" ht="15.75" customHeight="1">
      <c r="D72" s="68"/>
    </row>
    <row r="73" ht="15.75" customHeight="1">
      <c r="D73" s="68"/>
    </row>
    <row r="74" ht="15.75" customHeight="1">
      <c r="D74" s="68"/>
    </row>
    <row r="75" ht="15.75" customHeight="1">
      <c r="D75" s="68"/>
    </row>
    <row r="76" ht="15.75" customHeight="1">
      <c r="D76" s="68"/>
    </row>
    <row r="77" ht="15.75" customHeight="1">
      <c r="D77" s="68"/>
    </row>
  </sheetData>
  <sheetProtection/>
  <mergeCells count="6">
    <mergeCell ref="B3:B4"/>
    <mergeCell ref="A3:A4"/>
    <mergeCell ref="O3:O4"/>
    <mergeCell ref="I3:N3"/>
    <mergeCell ref="F3:H3"/>
    <mergeCell ref="C3:E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P14"/>
  <sheetViews>
    <sheetView zoomScalePageLayoutView="0" workbookViewId="0" topLeftCell="A1">
      <selection activeCell="A2" sqref="A2"/>
    </sheetView>
  </sheetViews>
  <sheetFormatPr defaultColWidth="9.875" defaultRowHeight="18" customHeight="1"/>
  <cols>
    <col min="1" max="1" width="27.75390625" style="70" customWidth="1"/>
    <col min="2" max="3" width="9.875" style="70" customWidth="1"/>
    <col min="4" max="5" width="10.25390625" style="70" customWidth="1"/>
    <col min="6" max="6" width="9.875" style="70" customWidth="1"/>
    <col min="7" max="7" width="12.00390625" style="70" customWidth="1"/>
  </cols>
  <sheetData>
    <row r="1" ht="18" customHeight="1">
      <c r="A1" s="69" t="s">
        <v>254</v>
      </c>
    </row>
    <row r="2" spans="1:16" s="72" customFormat="1" ht="18" customHeight="1" thickBot="1">
      <c r="A2" s="881" t="str">
        <f>HYPERLINK("#目次!A7","目次に戻る")</f>
        <v>目次に戻る</v>
      </c>
      <c r="B2" s="70"/>
      <c r="C2" s="71"/>
      <c r="D2" s="70"/>
      <c r="E2" s="70"/>
      <c r="F2" s="70"/>
      <c r="G2" s="70"/>
      <c r="I2" s="71"/>
      <c r="J2" s="71"/>
      <c r="K2" s="71"/>
      <c r="L2" s="71"/>
      <c r="M2" s="71"/>
      <c r="N2" s="71"/>
      <c r="O2" s="71"/>
      <c r="P2" s="71"/>
    </row>
    <row r="3" spans="1:16" s="72" customFormat="1" ht="18" customHeight="1">
      <c r="A3" s="919"/>
      <c r="B3" s="932" t="s">
        <v>233</v>
      </c>
      <c r="C3" s="933"/>
      <c r="D3" s="933"/>
      <c r="E3" s="933"/>
      <c r="F3" s="933"/>
      <c r="G3" s="933"/>
      <c r="H3" s="933"/>
      <c r="I3" s="933"/>
      <c r="J3" s="933"/>
      <c r="K3" s="933"/>
      <c r="L3" s="933"/>
      <c r="M3" s="933"/>
      <c r="N3" s="926" t="s">
        <v>245</v>
      </c>
      <c r="O3" s="927"/>
      <c r="P3" s="927"/>
    </row>
    <row r="4" spans="1:16" s="72" customFormat="1" ht="12.75" customHeight="1">
      <c r="A4" s="920"/>
      <c r="B4" s="937" t="s">
        <v>232</v>
      </c>
      <c r="C4" s="940" t="s">
        <v>234</v>
      </c>
      <c r="D4" s="941"/>
      <c r="E4" s="942"/>
      <c r="F4" s="922"/>
      <c r="G4" s="923"/>
      <c r="H4" s="922" t="s">
        <v>242</v>
      </c>
      <c r="I4" s="924"/>
      <c r="J4" s="924"/>
      <c r="K4" s="924"/>
      <c r="L4" s="924"/>
      <c r="M4" s="924"/>
      <c r="N4" s="928"/>
      <c r="O4" s="929"/>
      <c r="P4" s="929"/>
    </row>
    <row r="5" spans="1:16" s="72" customFormat="1" ht="12.75" customHeight="1">
      <c r="A5" s="920"/>
      <c r="B5" s="938"/>
      <c r="C5" s="943" t="s">
        <v>49</v>
      </c>
      <c r="D5" s="934" t="s">
        <v>235</v>
      </c>
      <c r="E5" s="945" t="s">
        <v>236</v>
      </c>
      <c r="F5" s="947" t="s">
        <v>49</v>
      </c>
      <c r="G5" s="945" t="s">
        <v>237</v>
      </c>
      <c r="H5" s="922" t="s">
        <v>244</v>
      </c>
      <c r="I5" s="924"/>
      <c r="J5" s="924"/>
      <c r="K5" s="924"/>
      <c r="L5" s="925"/>
      <c r="M5" s="934" t="s">
        <v>243</v>
      </c>
      <c r="N5" s="928"/>
      <c r="O5" s="929"/>
      <c r="P5" s="929"/>
    </row>
    <row r="6" spans="1:16" s="75" customFormat="1" ht="38.25" customHeight="1">
      <c r="A6" s="921"/>
      <c r="B6" s="939"/>
      <c r="C6" s="944"/>
      <c r="D6" s="935"/>
      <c r="E6" s="946"/>
      <c r="F6" s="948"/>
      <c r="G6" s="946"/>
      <c r="H6" s="229" t="s">
        <v>49</v>
      </c>
      <c r="I6" s="73" t="s">
        <v>238</v>
      </c>
      <c r="J6" s="73" t="s">
        <v>239</v>
      </c>
      <c r="K6" s="73" t="s">
        <v>240</v>
      </c>
      <c r="L6" s="74" t="s">
        <v>241</v>
      </c>
      <c r="M6" s="935"/>
      <c r="N6" s="930"/>
      <c r="O6" s="931"/>
      <c r="P6" s="931"/>
    </row>
    <row r="7" spans="1:16" s="72" customFormat="1" ht="18" customHeight="1" thickBot="1">
      <c r="A7" s="230" t="s">
        <v>246</v>
      </c>
      <c r="B7" s="78">
        <v>191320</v>
      </c>
      <c r="C7" s="79">
        <v>171710</v>
      </c>
      <c r="D7" s="231">
        <v>170980</v>
      </c>
      <c r="E7" s="80">
        <v>730</v>
      </c>
      <c r="F7" s="231">
        <v>19610</v>
      </c>
      <c r="G7" s="79">
        <v>2060</v>
      </c>
      <c r="H7" s="79">
        <v>17500</v>
      </c>
      <c r="I7" s="79">
        <v>330</v>
      </c>
      <c r="J7" s="79">
        <v>12220</v>
      </c>
      <c r="K7" s="80">
        <v>380</v>
      </c>
      <c r="L7" s="231">
        <v>4570</v>
      </c>
      <c r="M7" s="80">
        <v>50</v>
      </c>
      <c r="N7" s="79"/>
      <c r="O7" s="936">
        <v>30</v>
      </c>
      <c r="P7" s="936"/>
    </row>
    <row r="8" spans="1:16" s="72" customFormat="1" ht="18" customHeight="1">
      <c r="A8" s="81" t="s">
        <v>265</v>
      </c>
      <c r="B8" s="70"/>
      <c r="C8" s="70"/>
      <c r="D8" s="70"/>
      <c r="E8" s="70"/>
      <c r="F8" s="70"/>
      <c r="G8" s="70"/>
      <c r="H8" s="71"/>
      <c r="I8" s="71"/>
      <c r="J8" s="71"/>
      <c r="K8" s="71"/>
      <c r="L8" s="71"/>
      <c r="M8" s="71"/>
      <c r="N8" s="71"/>
      <c r="O8" s="71"/>
      <c r="P8" s="71"/>
    </row>
    <row r="9" spans="1:16" s="72" customFormat="1" ht="18" customHeight="1">
      <c r="A9" s="70" t="s">
        <v>200</v>
      </c>
      <c r="B9" s="70"/>
      <c r="C9" s="70"/>
      <c r="D9" s="70"/>
      <c r="E9" s="70"/>
      <c r="F9" s="70"/>
      <c r="G9" s="70"/>
      <c r="H9" s="71"/>
      <c r="I9" s="71"/>
      <c r="J9" s="71"/>
      <c r="K9" s="71"/>
      <c r="L9" s="71"/>
      <c r="M9" s="71"/>
      <c r="N9" s="71"/>
      <c r="O9" s="71"/>
      <c r="P9" s="71"/>
    </row>
    <row r="10" spans="1:7" s="72" customFormat="1" ht="18" customHeight="1">
      <c r="A10" s="76"/>
      <c r="B10" s="82"/>
      <c r="C10" s="77"/>
      <c r="D10" s="77"/>
      <c r="E10" s="77"/>
      <c r="F10" s="77"/>
      <c r="G10" s="77"/>
    </row>
    <row r="11" spans="1:7" s="72" customFormat="1" ht="18" customHeight="1">
      <c r="A11" s="76"/>
      <c r="B11" s="82"/>
      <c r="C11" s="77"/>
      <c r="D11" s="83"/>
      <c r="E11" s="83"/>
      <c r="F11" s="83"/>
      <c r="G11" s="83"/>
    </row>
    <row r="12" spans="1:7" s="72" customFormat="1" ht="18" customHeight="1">
      <c r="A12" s="71"/>
      <c r="B12" s="71"/>
      <c r="C12" s="71"/>
      <c r="D12" s="71"/>
      <c r="E12" s="71"/>
      <c r="F12" s="71"/>
      <c r="G12" s="71"/>
    </row>
    <row r="13" spans="1:6" s="72" customFormat="1" ht="18" customHeight="1">
      <c r="A13" s="84"/>
      <c r="B13" s="71"/>
      <c r="C13" s="71"/>
      <c r="D13" s="71"/>
      <c r="E13" s="71"/>
      <c r="F13" s="71"/>
    </row>
    <row r="14" spans="1:7" s="72" customFormat="1" ht="18" customHeight="1">
      <c r="A14" s="71"/>
      <c r="B14" s="71"/>
      <c r="C14" s="71"/>
      <c r="D14" s="71"/>
      <c r="E14" s="71"/>
      <c r="F14" s="71"/>
      <c r="G14" s="71"/>
    </row>
  </sheetData>
  <sheetProtection/>
  <mergeCells count="15">
    <mergeCell ref="O7:P7"/>
    <mergeCell ref="B4:B6"/>
    <mergeCell ref="C4:E4"/>
    <mergeCell ref="C5:C6"/>
    <mergeCell ref="D5:D6"/>
    <mergeCell ref="E5:E6"/>
    <mergeCell ref="F5:F6"/>
    <mergeCell ref="G5:G6"/>
    <mergeCell ref="A3:A6"/>
    <mergeCell ref="F4:G4"/>
    <mergeCell ref="H5:L5"/>
    <mergeCell ref="N3:P6"/>
    <mergeCell ref="H4:M4"/>
    <mergeCell ref="B3:M3"/>
    <mergeCell ref="M5:M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A33"/>
  <sheetViews>
    <sheetView zoomScalePageLayoutView="0" workbookViewId="0" topLeftCell="A1">
      <selection activeCell="A2" sqref="A2"/>
    </sheetView>
  </sheetViews>
  <sheetFormatPr defaultColWidth="3.125" defaultRowHeight="13.5"/>
  <cols>
    <col min="1" max="1" width="27.625" style="41" bestFit="1" customWidth="1"/>
    <col min="2" max="4" width="9.875" style="41" customWidth="1"/>
    <col min="5" max="6" width="9.875" style="21" customWidth="1"/>
    <col min="7" max="10" width="9.875" style="86" customWidth="1"/>
    <col min="11" max="16384" width="3.125" style="86" customWidth="1"/>
  </cols>
  <sheetData>
    <row r="1" ht="14.25">
      <c r="A1" s="85" t="s">
        <v>255</v>
      </c>
    </row>
    <row r="2" spans="1:27" ht="14.25" thickBot="1">
      <c r="A2" s="881" t="str">
        <f>HYPERLINK("#目次!A8","目次に戻る")</f>
        <v>目次に戻る</v>
      </c>
      <c r="G2" s="21"/>
      <c r="H2" s="21"/>
      <c r="I2" s="21"/>
      <c r="J2" s="21"/>
      <c r="K2" s="21"/>
      <c r="L2" s="21"/>
      <c r="M2" s="21"/>
      <c r="N2" s="21"/>
      <c r="O2" s="21"/>
      <c r="P2" s="21"/>
      <c r="Q2" s="21"/>
      <c r="R2" s="21"/>
      <c r="S2" s="21"/>
      <c r="T2" s="21"/>
      <c r="U2" s="21"/>
      <c r="V2" s="21"/>
      <c r="W2" s="21"/>
      <c r="X2" s="21"/>
      <c r="Y2" s="21"/>
      <c r="Z2" s="21"/>
      <c r="AA2" s="21"/>
    </row>
    <row r="3" spans="1:10" ht="13.5" customHeight="1">
      <c r="A3" s="903" t="s">
        <v>50</v>
      </c>
      <c r="B3" s="906" t="s">
        <v>2</v>
      </c>
      <c r="C3" s="906" t="s">
        <v>57</v>
      </c>
      <c r="D3" s="906"/>
      <c r="E3" s="906"/>
      <c r="F3" s="906"/>
      <c r="G3" s="906"/>
      <c r="H3" s="906"/>
      <c r="I3" s="906"/>
      <c r="J3" s="949" t="s">
        <v>51</v>
      </c>
    </row>
    <row r="4" spans="1:10" ht="34.5" thickBot="1">
      <c r="A4" s="951"/>
      <c r="B4" s="952"/>
      <c r="C4" s="87" t="s">
        <v>2</v>
      </c>
      <c r="D4" s="88" t="s">
        <v>58</v>
      </c>
      <c r="E4" s="88" t="s">
        <v>59</v>
      </c>
      <c r="F4" s="88" t="s">
        <v>60</v>
      </c>
      <c r="G4" s="88" t="s">
        <v>61</v>
      </c>
      <c r="H4" s="88" t="s">
        <v>52</v>
      </c>
      <c r="I4" s="88" t="s">
        <v>53</v>
      </c>
      <c r="J4" s="950"/>
    </row>
    <row r="5" spans="1:10" ht="13.5" customHeight="1">
      <c r="A5" s="90" t="s">
        <v>62</v>
      </c>
      <c r="B5" s="37">
        <v>12920</v>
      </c>
      <c r="C5" s="16">
        <v>4930</v>
      </c>
      <c r="D5" s="16">
        <v>110</v>
      </c>
      <c r="E5" s="16">
        <v>1120</v>
      </c>
      <c r="F5" s="16">
        <v>410</v>
      </c>
      <c r="G5" s="16">
        <v>600</v>
      </c>
      <c r="H5" s="16">
        <v>1610</v>
      </c>
      <c r="I5" s="16">
        <v>1090</v>
      </c>
      <c r="J5" s="16">
        <v>2980</v>
      </c>
    </row>
    <row r="6" spans="1:10" ht="13.5" customHeight="1">
      <c r="A6" s="90" t="s">
        <v>63</v>
      </c>
      <c r="B6" s="37">
        <v>7810</v>
      </c>
      <c r="C6" s="16">
        <v>3730</v>
      </c>
      <c r="D6" s="16">
        <v>110</v>
      </c>
      <c r="E6" s="16">
        <v>1010</v>
      </c>
      <c r="F6" s="16">
        <v>350</v>
      </c>
      <c r="G6" s="16">
        <v>420</v>
      </c>
      <c r="H6" s="16">
        <v>1180</v>
      </c>
      <c r="I6" s="16">
        <v>660</v>
      </c>
      <c r="J6" s="16">
        <v>1750</v>
      </c>
    </row>
    <row r="7" spans="1:10" ht="13.5" customHeight="1">
      <c r="A7" s="90" t="s">
        <v>64</v>
      </c>
      <c r="B7" s="37">
        <v>5100</v>
      </c>
      <c r="C7" s="16">
        <v>1200</v>
      </c>
      <c r="D7" s="16">
        <v>0</v>
      </c>
      <c r="E7" s="16">
        <v>100</v>
      </c>
      <c r="F7" s="16">
        <v>60</v>
      </c>
      <c r="G7" s="16">
        <v>180</v>
      </c>
      <c r="H7" s="16">
        <v>430</v>
      </c>
      <c r="I7" s="16">
        <v>430</v>
      </c>
      <c r="J7" s="16">
        <v>1240</v>
      </c>
    </row>
    <row r="8" spans="1:10" ht="13.5" customHeight="1">
      <c r="A8" s="21" t="s">
        <v>65</v>
      </c>
      <c r="B8" s="37">
        <v>0</v>
      </c>
      <c r="C8" s="16">
        <v>0</v>
      </c>
      <c r="D8" s="16">
        <v>0</v>
      </c>
      <c r="E8" s="16">
        <v>0</v>
      </c>
      <c r="F8" s="16">
        <v>0</v>
      </c>
      <c r="G8" s="16">
        <v>0</v>
      </c>
      <c r="H8" s="16">
        <v>0</v>
      </c>
      <c r="I8" s="16">
        <v>0</v>
      </c>
      <c r="J8" s="16">
        <v>0</v>
      </c>
    </row>
    <row r="9" spans="1:10" ht="13.5" customHeight="1">
      <c r="A9" s="90" t="s">
        <v>66</v>
      </c>
      <c r="B9" s="37">
        <v>9470</v>
      </c>
      <c r="C9" s="16">
        <v>6050</v>
      </c>
      <c r="D9" s="16">
        <v>170</v>
      </c>
      <c r="E9" s="16">
        <v>980</v>
      </c>
      <c r="F9" s="16">
        <v>570</v>
      </c>
      <c r="G9" s="16">
        <v>640</v>
      </c>
      <c r="H9" s="16">
        <v>1980</v>
      </c>
      <c r="I9" s="16">
        <v>1700</v>
      </c>
      <c r="J9" s="16">
        <v>780</v>
      </c>
    </row>
    <row r="10" spans="1:10" ht="13.5" customHeight="1">
      <c r="A10" s="90" t="s">
        <v>54</v>
      </c>
      <c r="B10" s="37">
        <v>7370</v>
      </c>
      <c r="C10" s="16">
        <v>5100</v>
      </c>
      <c r="D10" s="16">
        <v>80</v>
      </c>
      <c r="E10" s="16">
        <v>920</v>
      </c>
      <c r="F10" s="16">
        <v>510</v>
      </c>
      <c r="G10" s="16">
        <v>530</v>
      </c>
      <c r="H10" s="16">
        <v>1670</v>
      </c>
      <c r="I10" s="16">
        <v>1390</v>
      </c>
      <c r="J10" s="16">
        <v>580</v>
      </c>
    </row>
    <row r="11" spans="1:10" ht="13.5" customHeight="1">
      <c r="A11" s="90" t="s">
        <v>64</v>
      </c>
      <c r="B11" s="37">
        <v>1940</v>
      </c>
      <c r="C11" s="16">
        <v>860</v>
      </c>
      <c r="D11" s="16">
        <v>0</v>
      </c>
      <c r="E11" s="16">
        <v>60</v>
      </c>
      <c r="F11" s="16">
        <v>60</v>
      </c>
      <c r="G11" s="16">
        <v>120</v>
      </c>
      <c r="H11" s="16">
        <v>310</v>
      </c>
      <c r="I11" s="16">
        <v>310</v>
      </c>
      <c r="J11" s="16">
        <v>180</v>
      </c>
    </row>
    <row r="12" spans="1:10" ht="13.5" customHeight="1">
      <c r="A12" s="21" t="s">
        <v>67</v>
      </c>
      <c r="B12" s="37">
        <v>110</v>
      </c>
      <c r="C12" s="16">
        <v>90</v>
      </c>
      <c r="D12" s="16">
        <v>90</v>
      </c>
      <c r="E12" s="16">
        <v>0</v>
      </c>
      <c r="F12" s="16">
        <v>0</v>
      </c>
      <c r="G12" s="16">
        <v>0</v>
      </c>
      <c r="H12" s="16">
        <v>0</v>
      </c>
      <c r="I12" s="16">
        <v>0</v>
      </c>
      <c r="J12" s="16">
        <v>20</v>
      </c>
    </row>
    <row r="13" spans="1:10" ht="13.5">
      <c r="A13" s="21" t="s">
        <v>65</v>
      </c>
      <c r="B13" s="37">
        <v>0</v>
      </c>
      <c r="C13" s="16">
        <v>0</v>
      </c>
      <c r="D13" s="16">
        <v>0</v>
      </c>
      <c r="E13" s="16">
        <v>0</v>
      </c>
      <c r="F13" s="16">
        <v>0</v>
      </c>
      <c r="G13" s="16">
        <v>0</v>
      </c>
      <c r="H13" s="16">
        <v>0</v>
      </c>
      <c r="I13" s="16">
        <v>0</v>
      </c>
      <c r="J13" s="16">
        <v>0</v>
      </c>
    </row>
    <row r="14" spans="1:10" ht="13.5" customHeight="1">
      <c r="A14" s="90" t="s">
        <v>68</v>
      </c>
      <c r="B14" s="37">
        <v>1870</v>
      </c>
      <c r="C14" s="16">
        <v>1200</v>
      </c>
      <c r="D14" s="16">
        <v>0</v>
      </c>
      <c r="E14" s="16">
        <v>150</v>
      </c>
      <c r="F14" s="16">
        <v>130</v>
      </c>
      <c r="G14" s="16">
        <v>230</v>
      </c>
      <c r="H14" s="16">
        <v>420</v>
      </c>
      <c r="I14" s="16">
        <v>260</v>
      </c>
      <c r="J14" s="16">
        <v>90</v>
      </c>
    </row>
    <row r="15" spans="1:10" ht="13.5" customHeight="1">
      <c r="A15" s="90" t="s">
        <v>54</v>
      </c>
      <c r="B15" s="37">
        <v>1400</v>
      </c>
      <c r="C15" s="16">
        <v>1010</v>
      </c>
      <c r="D15" s="16">
        <v>0</v>
      </c>
      <c r="E15" s="16">
        <v>150</v>
      </c>
      <c r="F15" s="16">
        <v>70</v>
      </c>
      <c r="G15" s="16">
        <v>200</v>
      </c>
      <c r="H15" s="16">
        <v>360</v>
      </c>
      <c r="I15" s="16">
        <v>220</v>
      </c>
      <c r="J15" s="16">
        <v>70</v>
      </c>
    </row>
    <row r="16" spans="1:10" ht="13.5" customHeight="1">
      <c r="A16" s="90" t="s">
        <v>64</v>
      </c>
      <c r="B16" s="37">
        <v>450</v>
      </c>
      <c r="C16" s="16">
        <v>190</v>
      </c>
      <c r="D16" s="16">
        <v>0</v>
      </c>
      <c r="E16" s="16">
        <v>0</v>
      </c>
      <c r="F16" s="16">
        <v>60</v>
      </c>
      <c r="G16" s="16">
        <v>30</v>
      </c>
      <c r="H16" s="16">
        <v>60</v>
      </c>
      <c r="I16" s="16">
        <v>40</v>
      </c>
      <c r="J16" s="16">
        <v>0</v>
      </c>
    </row>
    <row r="17" spans="1:10" ht="13.5" customHeight="1">
      <c r="A17" s="21" t="s">
        <v>67</v>
      </c>
      <c r="B17" s="37">
        <v>20</v>
      </c>
      <c r="C17" s="16">
        <v>0</v>
      </c>
      <c r="D17" s="16">
        <v>0</v>
      </c>
      <c r="E17" s="16">
        <v>0</v>
      </c>
      <c r="F17" s="16">
        <v>0</v>
      </c>
      <c r="G17" s="16">
        <v>0</v>
      </c>
      <c r="H17" s="16">
        <v>0</v>
      </c>
      <c r="I17" s="16">
        <v>0</v>
      </c>
      <c r="J17" s="16">
        <v>20</v>
      </c>
    </row>
    <row r="18" spans="1:10" ht="13.5" customHeight="1">
      <c r="A18" s="21" t="s">
        <v>65</v>
      </c>
      <c r="B18" s="37">
        <v>0</v>
      </c>
      <c r="C18" s="16">
        <v>0</v>
      </c>
      <c r="D18" s="16">
        <v>0</v>
      </c>
      <c r="E18" s="16">
        <v>0</v>
      </c>
      <c r="F18" s="16">
        <v>0</v>
      </c>
      <c r="G18" s="16">
        <v>0</v>
      </c>
      <c r="H18" s="16">
        <v>0</v>
      </c>
      <c r="I18" s="16">
        <v>0</v>
      </c>
      <c r="J18" s="16">
        <v>0</v>
      </c>
    </row>
    <row r="19" spans="1:10" ht="13.5" customHeight="1">
      <c r="A19" s="90" t="s">
        <v>69</v>
      </c>
      <c r="B19" s="37">
        <v>7600</v>
      </c>
      <c r="C19" s="16">
        <v>4850</v>
      </c>
      <c r="D19" s="16">
        <v>170</v>
      </c>
      <c r="E19" s="16">
        <v>830</v>
      </c>
      <c r="F19" s="16">
        <v>440</v>
      </c>
      <c r="G19" s="16">
        <v>410</v>
      </c>
      <c r="H19" s="16">
        <v>1560</v>
      </c>
      <c r="I19" s="16">
        <v>1440</v>
      </c>
      <c r="J19" s="16">
        <v>690</v>
      </c>
    </row>
    <row r="20" spans="1:10" ht="13.5" customHeight="1">
      <c r="A20" s="90" t="s">
        <v>54</v>
      </c>
      <c r="B20" s="37">
        <v>5970</v>
      </c>
      <c r="C20" s="16">
        <v>4090</v>
      </c>
      <c r="D20" s="16">
        <v>80</v>
      </c>
      <c r="E20" s="16">
        <v>770</v>
      </c>
      <c r="F20" s="16">
        <v>440</v>
      </c>
      <c r="G20" s="16">
        <v>320</v>
      </c>
      <c r="H20" s="16">
        <v>1310</v>
      </c>
      <c r="I20" s="16">
        <v>1170</v>
      </c>
      <c r="J20" s="16">
        <v>510</v>
      </c>
    </row>
    <row r="21" spans="1:10" ht="13.5" customHeight="1">
      <c r="A21" s="90" t="s">
        <v>64</v>
      </c>
      <c r="B21" s="37">
        <v>1490</v>
      </c>
      <c r="C21" s="16">
        <v>670</v>
      </c>
      <c r="D21" s="16">
        <v>0</v>
      </c>
      <c r="E21" s="16">
        <v>60</v>
      </c>
      <c r="F21" s="16">
        <v>0</v>
      </c>
      <c r="G21" s="16">
        <v>90</v>
      </c>
      <c r="H21" s="16">
        <v>250</v>
      </c>
      <c r="I21" s="16">
        <v>270</v>
      </c>
      <c r="J21" s="16">
        <v>180</v>
      </c>
    </row>
    <row r="22" spans="1:10" ht="13.5" customHeight="1">
      <c r="A22" s="21" t="s">
        <v>67</v>
      </c>
      <c r="B22" s="37">
        <v>90</v>
      </c>
      <c r="C22" s="16">
        <v>90</v>
      </c>
      <c r="D22" s="16">
        <v>90</v>
      </c>
      <c r="E22" s="16">
        <v>0</v>
      </c>
      <c r="F22" s="16">
        <v>0</v>
      </c>
      <c r="G22" s="16">
        <v>0</v>
      </c>
      <c r="H22" s="16">
        <v>0</v>
      </c>
      <c r="I22" s="16">
        <v>0</v>
      </c>
      <c r="J22" s="16">
        <v>0</v>
      </c>
    </row>
    <row r="23" spans="1:10" ht="13.5" customHeight="1">
      <c r="A23" s="21" t="s">
        <v>65</v>
      </c>
      <c r="B23" s="37">
        <v>0</v>
      </c>
      <c r="C23" s="16">
        <v>0</v>
      </c>
      <c r="D23" s="16">
        <v>0</v>
      </c>
      <c r="E23" s="16">
        <v>0</v>
      </c>
      <c r="F23" s="16">
        <v>0</v>
      </c>
      <c r="G23" s="16">
        <v>0</v>
      </c>
      <c r="H23" s="16">
        <v>0</v>
      </c>
      <c r="I23" s="16">
        <v>0</v>
      </c>
      <c r="J23" s="16">
        <v>0</v>
      </c>
    </row>
    <row r="24" spans="1:10" ht="13.5" customHeight="1">
      <c r="A24" s="90" t="s">
        <v>55</v>
      </c>
      <c r="B24" s="91"/>
      <c r="C24" s="90"/>
      <c r="D24" s="90"/>
      <c r="G24" s="21"/>
      <c r="H24" s="21"/>
      <c r="I24" s="21"/>
      <c r="J24" s="21"/>
    </row>
    <row r="25" spans="1:10" ht="13.5" customHeight="1">
      <c r="A25" s="90" t="s">
        <v>56</v>
      </c>
      <c r="B25" s="37">
        <v>9030</v>
      </c>
      <c r="C25" s="16">
        <v>5800</v>
      </c>
      <c r="D25" s="16">
        <v>170</v>
      </c>
      <c r="E25" s="16">
        <v>940</v>
      </c>
      <c r="F25" s="16">
        <v>520</v>
      </c>
      <c r="G25" s="16">
        <v>600</v>
      </c>
      <c r="H25" s="16">
        <v>1960</v>
      </c>
      <c r="I25" s="16">
        <v>1610</v>
      </c>
      <c r="J25" s="16">
        <v>750</v>
      </c>
    </row>
    <row r="26" spans="1:10" ht="13.5" customHeight="1">
      <c r="A26" s="90" t="s">
        <v>54</v>
      </c>
      <c r="B26" s="37">
        <v>7160</v>
      </c>
      <c r="C26" s="16">
        <v>4960</v>
      </c>
      <c r="D26" s="16">
        <v>80</v>
      </c>
      <c r="E26" s="16">
        <v>890</v>
      </c>
      <c r="F26" s="16">
        <v>490</v>
      </c>
      <c r="G26" s="16">
        <v>510</v>
      </c>
      <c r="H26" s="16">
        <v>1650</v>
      </c>
      <c r="I26" s="16">
        <v>1330</v>
      </c>
      <c r="J26" s="16">
        <v>550</v>
      </c>
    </row>
    <row r="27" spans="1:10" ht="13.5" customHeight="1">
      <c r="A27" s="90" t="s">
        <v>64</v>
      </c>
      <c r="B27" s="37">
        <v>1710</v>
      </c>
      <c r="C27" s="16">
        <v>760</v>
      </c>
      <c r="D27" s="16">
        <v>0</v>
      </c>
      <c r="E27" s="16">
        <v>60</v>
      </c>
      <c r="F27" s="16">
        <v>30</v>
      </c>
      <c r="G27" s="16">
        <v>90</v>
      </c>
      <c r="H27" s="16">
        <v>310</v>
      </c>
      <c r="I27" s="16">
        <v>270</v>
      </c>
      <c r="J27" s="16">
        <v>180</v>
      </c>
    </row>
    <row r="28" spans="1:10" ht="13.5" customHeight="1">
      <c r="A28" s="21" t="s">
        <v>67</v>
      </c>
      <c r="B28" s="37">
        <v>110</v>
      </c>
      <c r="C28" s="16">
        <v>90</v>
      </c>
      <c r="D28" s="16">
        <v>90</v>
      </c>
      <c r="E28" s="16">
        <v>0</v>
      </c>
      <c r="F28" s="16">
        <v>0</v>
      </c>
      <c r="G28" s="16">
        <v>0</v>
      </c>
      <c r="H28" s="16">
        <v>0</v>
      </c>
      <c r="I28" s="16">
        <v>0</v>
      </c>
      <c r="J28" s="16">
        <v>20</v>
      </c>
    </row>
    <row r="29" spans="1:10" ht="14.25" thickBot="1">
      <c r="A29" s="92" t="s">
        <v>65</v>
      </c>
      <c r="B29" s="39">
        <v>0</v>
      </c>
      <c r="C29" s="40">
        <v>0</v>
      </c>
      <c r="D29" s="40">
        <v>0</v>
      </c>
      <c r="E29" s="40">
        <v>0</v>
      </c>
      <c r="F29" s="40">
        <v>0</v>
      </c>
      <c r="G29" s="40">
        <v>0</v>
      </c>
      <c r="H29" s="40">
        <v>0</v>
      </c>
      <c r="I29" s="40">
        <v>0</v>
      </c>
      <c r="J29" s="40">
        <v>0</v>
      </c>
    </row>
    <row r="30" spans="1:27" ht="13.5">
      <c r="A30" s="93" t="s">
        <v>266</v>
      </c>
      <c r="G30" s="21"/>
      <c r="H30" s="21"/>
      <c r="I30" s="21"/>
      <c r="J30" s="21"/>
      <c r="K30" s="21"/>
      <c r="L30" s="21"/>
      <c r="M30" s="21"/>
      <c r="N30" s="21"/>
      <c r="O30" s="21"/>
      <c r="P30" s="21"/>
      <c r="Q30" s="21"/>
      <c r="R30" s="21"/>
      <c r="S30" s="21"/>
      <c r="T30" s="21"/>
      <c r="U30" s="21"/>
      <c r="V30" s="21"/>
      <c r="W30" s="21"/>
      <c r="X30" s="21"/>
      <c r="Y30" s="21"/>
      <c r="Z30" s="21"/>
      <c r="AA30" s="21"/>
    </row>
    <row r="31" spans="1:27" ht="13.5">
      <c r="A31" s="93" t="s">
        <v>267</v>
      </c>
      <c r="G31" s="21"/>
      <c r="H31" s="21"/>
      <c r="I31" s="21"/>
      <c r="J31" s="21"/>
      <c r="K31" s="21"/>
      <c r="L31" s="21"/>
      <c r="M31" s="21"/>
      <c r="N31" s="21"/>
      <c r="O31" s="21"/>
      <c r="P31" s="21"/>
      <c r="Q31" s="21"/>
      <c r="R31" s="21"/>
      <c r="S31" s="21"/>
      <c r="T31" s="21"/>
      <c r="U31" s="21"/>
      <c r="V31" s="21"/>
      <c r="W31" s="21"/>
      <c r="X31" s="21"/>
      <c r="Y31" s="21"/>
      <c r="Z31" s="21"/>
      <c r="AA31" s="21"/>
    </row>
    <row r="32" spans="1:27" ht="13.5">
      <c r="A32" s="93" t="s">
        <v>200</v>
      </c>
      <c r="G32" s="21"/>
      <c r="H32" s="21"/>
      <c r="I32" s="21"/>
      <c r="J32" s="21"/>
      <c r="K32" s="21"/>
      <c r="L32" s="21"/>
      <c r="M32" s="21"/>
      <c r="N32" s="21"/>
      <c r="O32" s="21"/>
      <c r="P32" s="21"/>
      <c r="Q32" s="21"/>
      <c r="R32" s="21"/>
      <c r="S32" s="21"/>
      <c r="T32" s="21"/>
      <c r="U32" s="21"/>
      <c r="V32" s="21"/>
      <c r="W32" s="21"/>
      <c r="X32" s="21"/>
      <c r="Y32" s="21"/>
      <c r="Z32" s="21"/>
      <c r="AA32" s="21"/>
    </row>
    <row r="33" spans="7:27" ht="13.5">
      <c r="G33" s="21"/>
      <c r="H33" s="21"/>
      <c r="I33" s="21"/>
      <c r="J33" s="21"/>
      <c r="K33" s="21"/>
      <c r="L33" s="21"/>
      <c r="M33" s="21"/>
      <c r="N33" s="21"/>
      <c r="O33" s="21"/>
      <c r="P33" s="21"/>
      <c r="Q33" s="21"/>
      <c r="R33" s="21"/>
      <c r="S33" s="21"/>
      <c r="T33" s="21"/>
      <c r="U33" s="21"/>
      <c r="V33" s="21"/>
      <c r="W33" s="21"/>
      <c r="X33" s="21"/>
      <c r="Y33" s="21"/>
      <c r="Z33" s="21"/>
      <c r="AA33" s="21"/>
    </row>
  </sheetData>
  <sheetProtection/>
  <mergeCells count="4">
    <mergeCell ref="J3:J4"/>
    <mergeCell ref="A3:A4"/>
    <mergeCell ref="B3:B4"/>
    <mergeCell ref="C3:I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Q11"/>
  <sheetViews>
    <sheetView zoomScalePageLayoutView="0" workbookViewId="0" topLeftCell="A1">
      <selection activeCell="A2" sqref="A2"/>
    </sheetView>
  </sheetViews>
  <sheetFormatPr defaultColWidth="8.50390625" defaultRowHeight="16.5" customHeight="1"/>
  <cols>
    <col min="1" max="1" width="21.75390625" style="41" customWidth="1"/>
    <col min="2" max="8" width="11.625" style="41" customWidth="1"/>
    <col min="9" max="13" width="11.625" style="21" customWidth="1"/>
    <col min="14" max="17" width="11.625" style="86" customWidth="1"/>
    <col min="18" max="16384" width="8.50390625" style="86" customWidth="1"/>
  </cols>
  <sheetData>
    <row r="1" ht="16.5" customHeight="1">
      <c r="A1" s="85" t="s">
        <v>256</v>
      </c>
    </row>
    <row r="2" spans="1:17" ht="16.5" customHeight="1" thickBot="1">
      <c r="A2" s="881" t="str">
        <f>HYPERLINK("#目次!A9","目次に戻る")</f>
        <v>目次に戻る</v>
      </c>
      <c r="G2" s="18"/>
      <c r="H2" s="18"/>
      <c r="J2" s="94"/>
      <c r="N2" s="21"/>
      <c r="O2" s="21"/>
      <c r="P2" s="21"/>
      <c r="Q2" s="21"/>
    </row>
    <row r="3" spans="1:17" ht="16.5" customHeight="1">
      <c r="A3" s="953" t="s">
        <v>71</v>
      </c>
      <c r="B3" s="955" t="s">
        <v>81</v>
      </c>
      <c r="C3" s="955" t="s">
        <v>82</v>
      </c>
      <c r="D3" s="955"/>
      <c r="E3" s="955"/>
      <c r="F3" s="955"/>
      <c r="G3" s="955"/>
      <c r="H3" s="955"/>
      <c r="I3" s="955"/>
      <c r="J3" s="955"/>
      <c r="K3" s="955"/>
      <c r="L3" s="955"/>
      <c r="M3" s="955"/>
      <c r="N3" s="909" t="s">
        <v>72</v>
      </c>
      <c r="O3" s="909"/>
      <c r="P3" s="909" t="s">
        <v>73</v>
      </c>
      <c r="Q3" s="949"/>
    </row>
    <row r="4" spans="1:17" s="96" customFormat="1" ht="48.75" customHeight="1" thickBot="1">
      <c r="A4" s="954"/>
      <c r="B4" s="956"/>
      <c r="C4" s="95" t="s">
        <v>74</v>
      </c>
      <c r="D4" s="95" t="s">
        <v>83</v>
      </c>
      <c r="E4" s="95" t="s">
        <v>84</v>
      </c>
      <c r="F4" s="95" t="s">
        <v>85</v>
      </c>
      <c r="G4" s="95" t="s">
        <v>86</v>
      </c>
      <c r="H4" s="95" t="s">
        <v>87</v>
      </c>
      <c r="I4" s="95" t="s">
        <v>88</v>
      </c>
      <c r="J4" s="95" t="s">
        <v>89</v>
      </c>
      <c r="K4" s="95" t="s">
        <v>90</v>
      </c>
      <c r="L4" s="95" t="s">
        <v>91</v>
      </c>
      <c r="M4" s="95" t="s">
        <v>75</v>
      </c>
      <c r="N4" s="95" t="s">
        <v>92</v>
      </c>
      <c r="O4" s="95" t="s">
        <v>93</v>
      </c>
      <c r="P4" s="95" t="s">
        <v>94</v>
      </c>
      <c r="Q4" s="89" t="s">
        <v>95</v>
      </c>
    </row>
    <row r="5" spans="1:17" ht="16.5" customHeight="1">
      <c r="A5" s="97" t="s">
        <v>76</v>
      </c>
      <c r="B5" s="33">
        <v>111500</v>
      </c>
      <c r="C5" s="34">
        <v>650</v>
      </c>
      <c r="D5" s="34">
        <v>400</v>
      </c>
      <c r="E5" s="34">
        <v>2200</v>
      </c>
      <c r="F5" s="34">
        <v>5460</v>
      </c>
      <c r="G5" s="34">
        <v>11420</v>
      </c>
      <c r="H5" s="98">
        <v>39690</v>
      </c>
      <c r="I5" s="34">
        <v>16010</v>
      </c>
      <c r="J5" s="34">
        <v>18560</v>
      </c>
      <c r="K5" s="34">
        <v>5720</v>
      </c>
      <c r="L5" s="34">
        <v>1230</v>
      </c>
      <c r="M5" s="34">
        <v>10150</v>
      </c>
      <c r="N5" s="34">
        <v>82721</v>
      </c>
      <c r="O5" s="34">
        <v>83254</v>
      </c>
      <c r="P5" s="34">
        <v>1920</v>
      </c>
      <c r="Q5" s="34">
        <v>4374</v>
      </c>
    </row>
    <row r="6" spans="1:17" ht="16.5" customHeight="1">
      <c r="A6" s="97" t="s">
        <v>77</v>
      </c>
      <c r="B6" s="37">
        <v>111040</v>
      </c>
      <c r="C6" s="16">
        <v>600</v>
      </c>
      <c r="D6" s="16">
        <v>400</v>
      </c>
      <c r="E6" s="16">
        <v>2170</v>
      </c>
      <c r="F6" s="16">
        <v>5440</v>
      </c>
      <c r="G6" s="16">
        <v>11400</v>
      </c>
      <c r="H6" s="16">
        <v>39560</v>
      </c>
      <c r="I6" s="16">
        <v>15960</v>
      </c>
      <c r="J6" s="16">
        <v>18560</v>
      </c>
      <c r="K6" s="16">
        <v>5670</v>
      </c>
      <c r="L6" s="16">
        <v>1230</v>
      </c>
      <c r="M6" s="16">
        <v>10060</v>
      </c>
      <c r="N6" s="16">
        <v>82769</v>
      </c>
      <c r="O6" s="16">
        <v>83260</v>
      </c>
      <c r="P6" s="16">
        <v>1924</v>
      </c>
      <c r="Q6" s="16">
        <v>4373</v>
      </c>
    </row>
    <row r="7" spans="1:17" ht="16.5" customHeight="1">
      <c r="A7" s="97" t="s">
        <v>78</v>
      </c>
      <c r="B7" s="37">
        <v>460</v>
      </c>
      <c r="C7" s="16">
        <v>50</v>
      </c>
      <c r="D7" s="18">
        <v>0</v>
      </c>
      <c r="E7" s="18">
        <v>30</v>
      </c>
      <c r="F7" s="16">
        <v>20</v>
      </c>
      <c r="G7" s="16">
        <v>20</v>
      </c>
      <c r="H7" s="16">
        <v>130</v>
      </c>
      <c r="I7" s="16">
        <v>60</v>
      </c>
      <c r="J7" s="18">
        <v>0</v>
      </c>
      <c r="K7" s="18">
        <v>50</v>
      </c>
      <c r="L7" s="18">
        <v>0</v>
      </c>
      <c r="M7" s="16">
        <v>90</v>
      </c>
      <c r="N7" s="16">
        <v>69374</v>
      </c>
      <c r="O7" s="16">
        <v>81439</v>
      </c>
      <c r="P7" s="16">
        <v>730</v>
      </c>
      <c r="Q7" s="16">
        <v>5115</v>
      </c>
    </row>
    <row r="8" spans="1:17" ht="16.5" customHeight="1">
      <c r="A8" s="97" t="s">
        <v>79</v>
      </c>
      <c r="B8" s="91"/>
      <c r="C8" s="90"/>
      <c r="D8" s="90"/>
      <c r="E8" s="90"/>
      <c r="F8" s="90"/>
      <c r="G8" s="90"/>
      <c r="H8" s="90"/>
      <c r="I8" s="99"/>
      <c r="J8" s="99"/>
      <c r="K8" s="99"/>
      <c r="L8" s="99"/>
      <c r="M8" s="99"/>
      <c r="N8" s="99"/>
      <c r="O8" s="99"/>
      <c r="P8" s="99"/>
      <c r="Q8" s="99"/>
    </row>
    <row r="9" spans="1:17" ht="16.5" customHeight="1" thickBot="1">
      <c r="A9" s="100" t="s">
        <v>80</v>
      </c>
      <c r="B9" s="39">
        <v>190</v>
      </c>
      <c r="C9" s="40">
        <v>100</v>
      </c>
      <c r="D9" s="20">
        <v>0</v>
      </c>
      <c r="E9" s="20">
        <v>0</v>
      </c>
      <c r="F9" s="20">
        <v>0</v>
      </c>
      <c r="G9" s="20">
        <v>0</v>
      </c>
      <c r="H9" s="20">
        <v>0</v>
      </c>
      <c r="I9" s="20">
        <v>0</v>
      </c>
      <c r="J9" s="20">
        <v>40</v>
      </c>
      <c r="K9" s="20">
        <v>0</v>
      </c>
      <c r="L9" s="20">
        <v>0</v>
      </c>
      <c r="M9" s="40">
        <v>60</v>
      </c>
      <c r="N9" s="40">
        <v>26979</v>
      </c>
      <c r="O9" s="40">
        <v>100000</v>
      </c>
      <c r="P9" s="40">
        <v>6620</v>
      </c>
      <c r="Q9" s="40">
        <v>50000</v>
      </c>
    </row>
    <row r="10" spans="1:17" ht="16.5" customHeight="1">
      <c r="A10" s="41" t="s">
        <v>201</v>
      </c>
      <c r="N10" s="21"/>
      <c r="O10" s="21"/>
      <c r="P10" s="21"/>
      <c r="Q10" s="21"/>
    </row>
    <row r="11" spans="14:17" ht="16.5" customHeight="1">
      <c r="N11" s="21"/>
      <c r="O11" s="21"/>
      <c r="P11" s="21"/>
      <c r="Q11" s="21"/>
    </row>
  </sheetData>
  <sheetProtection/>
  <mergeCells count="5">
    <mergeCell ref="A3:A4"/>
    <mergeCell ref="N3:O3"/>
    <mergeCell ref="P3:Q3"/>
    <mergeCell ref="C3:M3"/>
    <mergeCell ref="B3:B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FC111"/>
  <sheetViews>
    <sheetView zoomScalePageLayoutView="0" workbookViewId="0" topLeftCell="A1">
      <selection activeCell="A2" sqref="A2"/>
    </sheetView>
  </sheetViews>
  <sheetFormatPr defaultColWidth="10.375" defaultRowHeight="13.5"/>
  <cols>
    <col min="1" max="16384" width="10.375" style="102" customWidth="1"/>
  </cols>
  <sheetData>
    <row r="1" spans="1:159" ht="15.75" customHeight="1">
      <c r="A1" s="101" t="s">
        <v>257</v>
      </c>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row>
    <row r="2" spans="1:159" ht="15.75" customHeight="1" thickBot="1">
      <c r="A2" s="881" t="str">
        <f>HYPERLINK("#目次!A10","目次に戻る")</f>
        <v>目次に戻る</v>
      </c>
      <c r="B2" s="104"/>
      <c r="C2" s="104"/>
      <c r="D2" s="104"/>
      <c r="E2" s="104"/>
      <c r="F2" s="104"/>
      <c r="G2" s="104"/>
      <c r="H2" s="104"/>
      <c r="I2" s="104"/>
      <c r="J2" s="104"/>
      <c r="K2" s="104"/>
      <c r="L2" s="104"/>
      <c r="M2" s="104"/>
      <c r="N2" s="104"/>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row>
    <row r="3" spans="1:159" s="105" customFormat="1" ht="15.75" customHeight="1">
      <c r="A3" s="961" t="s">
        <v>216</v>
      </c>
      <c r="B3" s="964" t="s">
        <v>96</v>
      </c>
      <c r="C3" s="967" t="s">
        <v>225</v>
      </c>
      <c r="D3" s="967"/>
      <c r="E3" s="967"/>
      <c r="F3" s="958" t="s">
        <v>226</v>
      </c>
      <c r="G3" s="959"/>
      <c r="H3" s="960"/>
      <c r="I3" s="958" t="s">
        <v>227</v>
      </c>
      <c r="J3" s="959"/>
      <c r="K3" s="959"/>
      <c r="L3" s="960"/>
      <c r="M3" s="976" t="s">
        <v>230</v>
      </c>
      <c r="N3" s="977"/>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row>
    <row r="4" spans="1:159" s="105" customFormat="1" ht="15.75" customHeight="1">
      <c r="A4" s="962"/>
      <c r="B4" s="965"/>
      <c r="C4" s="943" t="s">
        <v>49</v>
      </c>
      <c r="D4" s="943" t="s">
        <v>221</v>
      </c>
      <c r="E4" s="943" t="s">
        <v>222</v>
      </c>
      <c r="F4" s="943" t="s">
        <v>49</v>
      </c>
      <c r="G4" s="943" t="s">
        <v>223</v>
      </c>
      <c r="H4" s="943" t="s">
        <v>224</v>
      </c>
      <c r="I4" s="969" t="s">
        <v>223</v>
      </c>
      <c r="J4" s="974">
        <v>2</v>
      </c>
      <c r="K4" s="974" t="s">
        <v>228</v>
      </c>
      <c r="L4" s="971" t="s">
        <v>229</v>
      </c>
      <c r="M4" s="978"/>
      <c r="N4" s="979"/>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row>
    <row r="5" spans="1:159" s="105" customFormat="1" ht="15.75" customHeight="1" thickBot="1">
      <c r="A5" s="963"/>
      <c r="B5" s="966"/>
      <c r="C5" s="968"/>
      <c r="D5" s="968"/>
      <c r="E5" s="968"/>
      <c r="F5" s="968"/>
      <c r="G5" s="968"/>
      <c r="H5" s="968"/>
      <c r="I5" s="970"/>
      <c r="J5" s="975"/>
      <c r="K5" s="975"/>
      <c r="L5" s="963"/>
      <c r="M5" s="970"/>
      <c r="N5" s="975"/>
      <c r="O5" s="106"/>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row>
    <row r="6" spans="1:159" s="105" customFormat="1" ht="15.75" customHeight="1">
      <c r="A6" s="214" t="s">
        <v>217</v>
      </c>
      <c r="B6" s="224">
        <v>56240</v>
      </c>
      <c r="C6" s="226">
        <v>36680</v>
      </c>
      <c r="D6" s="226">
        <v>1390</v>
      </c>
      <c r="E6" s="226">
        <v>35290</v>
      </c>
      <c r="F6" s="226">
        <v>1590</v>
      </c>
      <c r="G6" s="226">
        <v>90</v>
      </c>
      <c r="H6" s="226">
        <v>1490</v>
      </c>
      <c r="I6" s="227" t="s">
        <v>199</v>
      </c>
      <c r="J6" s="226">
        <v>10420</v>
      </c>
      <c r="K6" s="226">
        <v>6310</v>
      </c>
      <c r="L6" s="226">
        <v>780</v>
      </c>
      <c r="M6" s="957">
        <v>470</v>
      </c>
      <c r="N6" s="957"/>
      <c r="O6" s="106"/>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row>
    <row r="7" spans="1:159" s="105" customFormat="1" ht="15.75" customHeight="1">
      <c r="A7" s="215" t="s">
        <v>218</v>
      </c>
      <c r="B7" s="225">
        <v>38970</v>
      </c>
      <c r="C7" s="123">
        <v>30040</v>
      </c>
      <c r="D7" s="123">
        <v>1360</v>
      </c>
      <c r="E7" s="123">
        <v>28680</v>
      </c>
      <c r="F7" s="123">
        <v>1300</v>
      </c>
      <c r="G7" s="123">
        <v>80</v>
      </c>
      <c r="H7" s="123">
        <v>1220</v>
      </c>
      <c r="I7" s="220" t="s">
        <v>199</v>
      </c>
      <c r="J7" s="123">
        <v>7170</v>
      </c>
      <c r="K7" s="123">
        <v>230</v>
      </c>
      <c r="L7" s="220" t="s">
        <v>199</v>
      </c>
      <c r="M7" s="972">
        <v>240</v>
      </c>
      <c r="N7" s="972"/>
      <c r="O7" s="106"/>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row>
    <row r="8" spans="1:159" ht="15.75" customHeight="1" thickBot="1">
      <c r="A8" s="221" t="s">
        <v>219</v>
      </c>
      <c r="B8" s="222">
        <v>17270</v>
      </c>
      <c r="C8" s="130">
        <v>6640</v>
      </c>
      <c r="D8" s="223">
        <v>30</v>
      </c>
      <c r="E8" s="223">
        <v>6610</v>
      </c>
      <c r="F8" s="223">
        <v>290</v>
      </c>
      <c r="G8" s="223">
        <v>20</v>
      </c>
      <c r="H8" s="223">
        <v>280</v>
      </c>
      <c r="I8" s="228" t="s">
        <v>199</v>
      </c>
      <c r="J8" s="223">
        <v>3250</v>
      </c>
      <c r="K8" s="223">
        <v>6080</v>
      </c>
      <c r="L8" s="223">
        <v>780</v>
      </c>
      <c r="M8" s="973">
        <v>240</v>
      </c>
      <c r="N8" s="97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row>
    <row r="9" spans="1:158" ht="18" customHeight="1">
      <c r="A9" s="102" t="s">
        <v>97</v>
      </c>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row>
    <row r="10" spans="1:158" ht="10.5" customHeight="1">
      <c r="A10" s="102" t="s">
        <v>220</v>
      </c>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row>
    <row r="11" spans="8:14" ht="10.5" customHeight="1">
      <c r="H11" s="107"/>
      <c r="I11" s="107"/>
      <c r="J11" s="107"/>
      <c r="K11" s="107"/>
      <c r="L11" s="107"/>
      <c r="M11" s="107"/>
      <c r="N11" s="107"/>
    </row>
    <row r="12" spans="8:14" ht="10.5" customHeight="1">
      <c r="H12" s="107"/>
      <c r="I12" s="107"/>
      <c r="J12" s="107"/>
      <c r="K12" s="107"/>
      <c r="L12" s="107"/>
      <c r="M12" s="107"/>
      <c r="N12" s="107"/>
    </row>
    <row r="13" spans="8:14" ht="10.5" customHeight="1">
      <c r="H13" s="107"/>
      <c r="I13" s="107"/>
      <c r="J13" s="107"/>
      <c r="K13" s="107"/>
      <c r="L13" s="107"/>
      <c r="M13" s="107"/>
      <c r="N13" s="107"/>
    </row>
    <row r="14" spans="8:14" ht="10.5" customHeight="1">
      <c r="H14" s="107"/>
      <c r="I14" s="107"/>
      <c r="J14" s="107"/>
      <c r="K14" s="107"/>
      <c r="L14" s="107"/>
      <c r="M14" s="107"/>
      <c r="N14" s="107"/>
    </row>
    <row r="15" spans="8:14" ht="10.5" customHeight="1">
      <c r="H15" s="107"/>
      <c r="I15" s="107"/>
      <c r="J15" s="107"/>
      <c r="K15" s="107"/>
      <c r="L15" s="107"/>
      <c r="M15" s="107"/>
      <c r="N15" s="107"/>
    </row>
    <row r="16" spans="8:14" ht="10.5" customHeight="1">
      <c r="H16" s="107"/>
      <c r="I16" s="107"/>
      <c r="J16" s="107"/>
      <c r="K16" s="107"/>
      <c r="L16" s="107"/>
      <c r="M16" s="107"/>
      <c r="N16" s="107"/>
    </row>
    <row r="17" spans="8:14" ht="10.5" customHeight="1">
      <c r="H17" s="107"/>
      <c r="I17" s="107"/>
      <c r="J17" s="107"/>
      <c r="K17" s="107"/>
      <c r="L17" s="107"/>
      <c r="M17" s="107"/>
      <c r="N17" s="107"/>
    </row>
    <row r="18" spans="8:14" ht="10.5" customHeight="1">
      <c r="H18" s="107"/>
      <c r="I18" s="107"/>
      <c r="J18" s="107"/>
      <c r="K18" s="107"/>
      <c r="L18" s="107"/>
      <c r="M18" s="107"/>
      <c r="N18" s="107"/>
    </row>
    <row r="19" spans="8:14" ht="10.5" customHeight="1">
      <c r="H19" s="107"/>
      <c r="I19" s="107"/>
      <c r="J19" s="107"/>
      <c r="K19" s="107"/>
      <c r="L19" s="107"/>
      <c r="M19" s="107"/>
      <c r="N19" s="107"/>
    </row>
    <row r="20" spans="8:14" ht="10.5" customHeight="1">
      <c r="H20" s="107"/>
      <c r="I20" s="107"/>
      <c r="J20" s="107"/>
      <c r="K20" s="107"/>
      <c r="L20" s="107"/>
      <c r="M20" s="107"/>
      <c r="N20" s="107"/>
    </row>
    <row r="21" spans="8:14" ht="10.5" customHeight="1">
      <c r="H21" s="107"/>
      <c r="I21" s="107"/>
      <c r="J21" s="107"/>
      <c r="K21" s="107"/>
      <c r="L21" s="107"/>
      <c r="M21" s="107"/>
      <c r="N21" s="107"/>
    </row>
    <row r="22" spans="8:14" ht="10.5" customHeight="1">
      <c r="H22" s="107"/>
      <c r="I22" s="107"/>
      <c r="J22" s="107"/>
      <c r="K22" s="107"/>
      <c r="L22" s="107"/>
      <c r="M22" s="107"/>
      <c r="N22" s="107"/>
    </row>
    <row r="23" spans="8:14" ht="10.5" customHeight="1">
      <c r="H23" s="107"/>
      <c r="I23" s="107"/>
      <c r="J23" s="107"/>
      <c r="K23" s="107"/>
      <c r="L23" s="107"/>
      <c r="M23" s="107"/>
      <c r="N23" s="107"/>
    </row>
    <row r="24" spans="8:14" ht="10.5" customHeight="1">
      <c r="H24" s="107"/>
      <c r="I24" s="107"/>
      <c r="J24" s="107"/>
      <c r="K24" s="107"/>
      <c r="L24" s="107"/>
      <c r="M24" s="107"/>
      <c r="N24" s="107"/>
    </row>
    <row r="25" spans="8:14" ht="10.5" customHeight="1">
      <c r="H25" s="107"/>
      <c r="I25" s="107"/>
      <c r="J25" s="107"/>
      <c r="K25" s="107"/>
      <c r="L25" s="107"/>
      <c r="M25" s="107"/>
      <c r="N25" s="107"/>
    </row>
    <row r="26" spans="8:14" ht="10.5" customHeight="1">
      <c r="H26" s="107"/>
      <c r="I26" s="107"/>
      <c r="J26" s="107"/>
      <c r="K26" s="107"/>
      <c r="L26" s="107"/>
      <c r="M26" s="107"/>
      <c r="N26" s="107"/>
    </row>
    <row r="27" spans="8:14" ht="10.5" customHeight="1">
      <c r="H27" s="107"/>
      <c r="I27" s="107"/>
      <c r="J27" s="107"/>
      <c r="K27" s="107"/>
      <c r="L27" s="107"/>
      <c r="M27" s="107"/>
      <c r="N27" s="107"/>
    </row>
    <row r="28" spans="8:14" ht="10.5" customHeight="1">
      <c r="H28" s="107"/>
      <c r="I28" s="107"/>
      <c r="J28" s="107"/>
      <c r="K28" s="107"/>
      <c r="L28" s="107"/>
      <c r="M28" s="107"/>
      <c r="N28" s="107"/>
    </row>
    <row r="29" spans="8:14" ht="10.5" customHeight="1">
      <c r="H29" s="107"/>
      <c r="I29" s="107"/>
      <c r="J29" s="107"/>
      <c r="K29" s="107"/>
      <c r="L29" s="107"/>
      <c r="M29" s="107"/>
      <c r="N29" s="107"/>
    </row>
    <row r="30" spans="8:14" ht="10.5" customHeight="1">
      <c r="H30" s="107"/>
      <c r="I30" s="107"/>
      <c r="J30" s="107"/>
      <c r="K30" s="107"/>
      <c r="L30" s="107"/>
      <c r="M30" s="107"/>
      <c r="N30" s="107"/>
    </row>
    <row r="31" spans="8:14" ht="10.5" customHeight="1">
      <c r="H31" s="107"/>
      <c r="I31" s="107"/>
      <c r="J31" s="107"/>
      <c r="K31" s="107"/>
      <c r="L31" s="107"/>
      <c r="M31" s="107"/>
      <c r="N31" s="107"/>
    </row>
    <row r="32" spans="8:14" ht="10.5" customHeight="1">
      <c r="H32" s="107"/>
      <c r="I32" s="107"/>
      <c r="J32" s="107"/>
      <c r="K32" s="107"/>
      <c r="L32" s="107"/>
      <c r="M32" s="107"/>
      <c r="N32" s="107"/>
    </row>
    <row r="33" spans="8:14" ht="10.5" customHeight="1">
      <c r="H33" s="107"/>
      <c r="I33" s="107"/>
      <c r="J33" s="107"/>
      <c r="K33" s="107"/>
      <c r="L33" s="107"/>
      <c r="M33" s="107"/>
      <c r="N33" s="107"/>
    </row>
    <row r="34" spans="8:14" ht="10.5" customHeight="1">
      <c r="H34" s="107"/>
      <c r="I34" s="107"/>
      <c r="J34" s="107"/>
      <c r="K34" s="107"/>
      <c r="L34" s="107"/>
      <c r="M34" s="107"/>
      <c r="N34" s="107"/>
    </row>
    <row r="35" spans="8:14" ht="10.5" customHeight="1">
      <c r="H35" s="107"/>
      <c r="I35" s="107"/>
      <c r="J35" s="107"/>
      <c r="K35" s="107"/>
      <c r="L35" s="107"/>
      <c r="M35" s="107"/>
      <c r="N35" s="107"/>
    </row>
    <row r="36" spans="8:14" ht="10.5" customHeight="1">
      <c r="H36" s="107"/>
      <c r="I36" s="107"/>
      <c r="J36" s="107"/>
      <c r="K36" s="107"/>
      <c r="L36" s="107"/>
      <c r="M36" s="107"/>
      <c r="N36" s="107"/>
    </row>
    <row r="37" spans="8:14" ht="10.5" customHeight="1">
      <c r="H37" s="107"/>
      <c r="I37" s="107"/>
      <c r="J37" s="107"/>
      <c r="K37" s="107"/>
      <c r="L37" s="107"/>
      <c r="M37" s="107"/>
      <c r="N37" s="107"/>
    </row>
    <row r="38" spans="8:14" ht="10.5" customHeight="1">
      <c r="H38" s="107"/>
      <c r="I38" s="107"/>
      <c r="J38" s="107"/>
      <c r="K38" s="107"/>
      <c r="L38" s="107"/>
      <c r="M38" s="107"/>
      <c r="N38" s="107"/>
    </row>
    <row r="39" spans="8:14" ht="10.5" customHeight="1">
      <c r="H39" s="107"/>
      <c r="I39" s="107"/>
      <c r="J39" s="107"/>
      <c r="K39" s="107"/>
      <c r="L39" s="107"/>
      <c r="M39" s="107"/>
      <c r="N39" s="107"/>
    </row>
    <row r="40" spans="8:14" ht="10.5" customHeight="1">
      <c r="H40" s="107"/>
      <c r="I40" s="107"/>
      <c r="J40" s="107"/>
      <c r="K40" s="107"/>
      <c r="L40" s="107"/>
      <c r="M40" s="107"/>
      <c r="N40" s="107"/>
    </row>
    <row r="41" spans="8:14" ht="10.5" customHeight="1">
      <c r="H41" s="107"/>
      <c r="I41" s="107"/>
      <c r="J41" s="107"/>
      <c r="K41" s="107"/>
      <c r="L41" s="107"/>
      <c r="M41" s="107"/>
      <c r="N41" s="107"/>
    </row>
    <row r="42" spans="8:14" ht="10.5" customHeight="1">
      <c r="H42" s="107"/>
      <c r="I42" s="107"/>
      <c r="J42" s="107"/>
      <c r="K42" s="107"/>
      <c r="L42" s="107"/>
      <c r="M42" s="107"/>
      <c r="N42" s="107"/>
    </row>
    <row r="43" spans="8:14" ht="10.5" customHeight="1">
      <c r="H43" s="107"/>
      <c r="I43" s="107"/>
      <c r="J43" s="107"/>
      <c r="K43" s="107"/>
      <c r="L43" s="107"/>
      <c r="M43" s="107"/>
      <c r="N43" s="107"/>
    </row>
    <row r="44" spans="8:14" ht="10.5" customHeight="1">
      <c r="H44" s="107"/>
      <c r="I44" s="107"/>
      <c r="J44" s="107"/>
      <c r="K44" s="107"/>
      <c r="L44" s="107"/>
      <c r="M44" s="107"/>
      <c r="N44" s="107"/>
    </row>
    <row r="45" spans="8:14" ht="10.5" customHeight="1">
      <c r="H45" s="107"/>
      <c r="I45" s="107"/>
      <c r="J45" s="107"/>
      <c r="K45" s="107"/>
      <c r="L45" s="107"/>
      <c r="M45" s="107"/>
      <c r="N45" s="107"/>
    </row>
    <row r="46" spans="8:14" ht="10.5" customHeight="1">
      <c r="H46" s="107"/>
      <c r="I46" s="107"/>
      <c r="J46" s="107"/>
      <c r="K46" s="107"/>
      <c r="L46" s="107"/>
      <c r="M46" s="107"/>
      <c r="N46" s="107"/>
    </row>
    <row r="47" spans="8:14" ht="10.5" customHeight="1">
      <c r="H47" s="107"/>
      <c r="I47" s="107"/>
      <c r="J47" s="107"/>
      <c r="K47" s="107"/>
      <c r="L47" s="107"/>
      <c r="M47" s="107"/>
      <c r="N47" s="107"/>
    </row>
    <row r="48" spans="8:14" ht="10.5" customHeight="1">
      <c r="H48" s="107"/>
      <c r="I48" s="107"/>
      <c r="J48" s="107"/>
      <c r="K48" s="107"/>
      <c r="L48" s="107"/>
      <c r="M48" s="107"/>
      <c r="N48" s="107"/>
    </row>
    <row r="49" spans="8:14" ht="10.5" customHeight="1">
      <c r="H49" s="107"/>
      <c r="I49" s="107"/>
      <c r="J49" s="107"/>
      <c r="K49" s="107"/>
      <c r="L49" s="107"/>
      <c r="M49" s="107"/>
      <c r="N49" s="107"/>
    </row>
    <row r="50" spans="8:14" ht="10.5" customHeight="1">
      <c r="H50" s="107"/>
      <c r="I50" s="107"/>
      <c r="J50" s="107"/>
      <c r="K50" s="107"/>
      <c r="L50" s="107"/>
      <c r="M50" s="107"/>
      <c r="N50" s="107"/>
    </row>
    <row r="51" spans="8:14" ht="10.5" customHeight="1">
      <c r="H51" s="107"/>
      <c r="I51" s="107"/>
      <c r="J51" s="107"/>
      <c r="K51" s="107"/>
      <c r="L51" s="107"/>
      <c r="M51" s="107"/>
      <c r="N51" s="107"/>
    </row>
    <row r="52" spans="8:14" ht="10.5" customHeight="1">
      <c r="H52" s="107"/>
      <c r="I52" s="107"/>
      <c r="J52" s="107"/>
      <c r="K52" s="107"/>
      <c r="L52" s="107"/>
      <c r="M52" s="107"/>
      <c r="N52" s="107"/>
    </row>
    <row r="53" spans="8:14" ht="10.5" customHeight="1">
      <c r="H53" s="107"/>
      <c r="I53" s="107"/>
      <c r="J53" s="107"/>
      <c r="K53" s="107"/>
      <c r="L53" s="107"/>
      <c r="M53" s="107"/>
      <c r="N53" s="107"/>
    </row>
    <row r="54" spans="8:14" ht="10.5" customHeight="1">
      <c r="H54" s="107"/>
      <c r="I54" s="107"/>
      <c r="J54" s="107"/>
      <c r="K54" s="107"/>
      <c r="L54" s="107"/>
      <c r="M54" s="107"/>
      <c r="N54" s="107"/>
    </row>
    <row r="55" spans="8:14" ht="10.5" customHeight="1">
      <c r="H55" s="107"/>
      <c r="I55" s="107"/>
      <c r="J55" s="107"/>
      <c r="K55" s="107"/>
      <c r="L55" s="107"/>
      <c r="M55" s="107"/>
      <c r="N55" s="107"/>
    </row>
    <row r="56" spans="8:14" ht="10.5" customHeight="1">
      <c r="H56" s="107"/>
      <c r="I56" s="107"/>
      <c r="J56" s="107"/>
      <c r="K56" s="107"/>
      <c r="L56" s="107"/>
      <c r="M56" s="107"/>
      <c r="N56" s="107"/>
    </row>
    <row r="57" spans="8:14" ht="10.5" customHeight="1">
      <c r="H57" s="107"/>
      <c r="I57" s="107"/>
      <c r="J57" s="107"/>
      <c r="K57" s="107"/>
      <c r="L57" s="107"/>
      <c r="M57" s="107"/>
      <c r="N57" s="107"/>
    </row>
    <row r="58" spans="8:14" ht="10.5" customHeight="1">
      <c r="H58" s="107"/>
      <c r="I58" s="107"/>
      <c r="J58" s="107"/>
      <c r="K58" s="107"/>
      <c r="L58" s="107"/>
      <c r="M58" s="107"/>
      <c r="N58" s="107"/>
    </row>
    <row r="59" spans="8:14" ht="10.5" customHeight="1">
      <c r="H59" s="107"/>
      <c r="I59" s="107"/>
      <c r="J59" s="107"/>
      <c r="K59" s="107"/>
      <c r="L59" s="107"/>
      <c r="M59" s="107"/>
      <c r="N59" s="107"/>
    </row>
    <row r="60" spans="8:14" ht="10.5" customHeight="1">
      <c r="H60" s="107"/>
      <c r="I60" s="107"/>
      <c r="J60" s="107"/>
      <c r="K60" s="107"/>
      <c r="L60" s="107"/>
      <c r="M60" s="107"/>
      <c r="N60" s="107"/>
    </row>
    <row r="61" spans="8:14" ht="10.5" customHeight="1">
      <c r="H61" s="107"/>
      <c r="I61" s="107"/>
      <c r="J61" s="107"/>
      <c r="K61" s="107"/>
      <c r="L61" s="107"/>
      <c r="M61" s="107"/>
      <c r="N61" s="107"/>
    </row>
    <row r="62" spans="8:14" ht="10.5" customHeight="1">
      <c r="H62" s="107"/>
      <c r="I62" s="107"/>
      <c r="J62" s="107"/>
      <c r="K62" s="107"/>
      <c r="L62" s="107"/>
      <c r="M62" s="107"/>
      <c r="N62" s="107"/>
    </row>
    <row r="63" spans="8:14" ht="10.5" customHeight="1">
      <c r="H63" s="107"/>
      <c r="I63" s="107"/>
      <c r="J63" s="107"/>
      <c r="K63" s="107"/>
      <c r="L63" s="107"/>
      <c r="M63" s="107"/>
      <c r="N63" s="107"/>
    </row>
    <row r="64" spans="8:14" ht="10.5" customHeight="1">
      <c r="H64" s="107"/>
      <c r="I64" s="107"/>
      <c r="J64" s="107"/>
      <c r="K64" s="107"/>
      <c r="L64" s="107"/>
      <c r="M64" s="107"/>
      <c r="N64" s="107"/>
    </row>
    <row r="65" spans="8:14" ht="10.5" customHeight="1">
      <c r="H65" s="107"/>
      <c r="I65" s="107"/>
      <c r="J65" s="107"/>
      <c r="K65" s="107"/>
      <c r="L65" s="107"/>
      <c r="M65" s="107"/>
      <c r="N65" s="107"/>
    </row>
    <row r="66" spans="8:14" ht="10.5" customHeight="1">
      <c r="H66" s="107"/>
      <c r="I66" s="107"/>
      <c r="J66" s="107"/>
      <c r="K66" s="107"/>
      <c r="L66" s="107"/>
      <c r="M66" s="107"/>
      <c r="N66" s="107"/>
    </row>
    <row r="67" spans="8:14" ht="10.5" customHeight="1">
      <c r="H67" s="107"/>
      <c r="I67" s="107"/>
      <c r="J67" s="107"/>
      <c r="K67" s="107"/>
      <c r="L67" s="107"/>
      <c r="M67" s="107"/>
      <c r="N67" s="107"/>
    </row>
    <row r="68" spans="8:14" ht="10.5" customHeight="1">
      <c r="H68" s="107"/>
      <c r="I68" s="107"/>
      <c r="J68" s="107"/>
      <c r="K68" s="107"/>
      <c r="L68" s="107"/>
      <c r="M68" s="107"/>
      <c r="N68" s="107"/>
    </row>
    <row r="69" spans="8:14" ht="10.5" customHeight="1">
      <c r="H69" s="107"/>
      <c r="I69" s="107"/>
      <c r="J69" s="107"/>
      <c r="K69" s="107"/>
      <c r="L69" s="107"/>
      <c r="M69" s="107"/>
      <c r="N69" s="107"/>
    </row>
    <row r="70" spans="8:14" ht="10.5" customHeight="1">
      <c r="H70" s="107"/>
      <c r="I70" s="107"/>
      <c r="J70" s="107"/>
      <c r="K70" s="107"/>
      <c r="L70" s="107"/>
      <c r="M70" s="107"/>
      <c r="N70" s="107"/>
    </row>
    <row r="71" spans="8:14" ht="10.5" customHeight="1">
      <c r="H71" s="107"/>
      <c r="I71" s="107"/>
      <c r="J71" s="107"/>
      <c r="K71" s="107"/>
      <c r="L71" s="107"/>
      <c r="M71" s="107"/>
      <c r="N71" s="107"/>
    </row>
    <row r="72" spans="8:14" ht="10.5" customHeight="1">
      <c r="H72" s="107"/>
      <c r="I72" s="107"/>
      <c r="J72" s="107"/>
      <c r="K72" s="107"/>
      <c r="L72" s="107"/>
      <c r="M72" s="107"/>
      <c r="N72" s="107"/>
    </row>
    <row r="73" spans="8:14" ht="10.5" customHeight="1">
      <c r="H73" s="107"/>
      <c r="I73" s="107"/>
      <c r="J73" s="107"/>
      <c r="K73" s="107"/>
      <c r="L73" s="107"/>
      <c r="M73" s="107"/>
      <c r="N73" s="107"/>
    </row>
    <row r="74" spans="8:14" ht="10.5" customHeight="1">
      <c r="H74" s="107"/>
      <c r="I74" s="107"/>
      <c r="J74" s="107"/>
      <c r="K74" s="107"/>
      <c r="L74" s="107"/>
      <c r="M74" s="107"/>
      <c r="N74" s="107"/>
    </row>
    <row r="75" spans="8:14" ht="10.5" customHeight="1">
      <c r="H75" s="107"/>
      <c r="I75" s="107"/>
      <c r="J75" s="107"/>
      <c r="K75" s="107"/>
      <c r="L75" s="107"/>
      <c r="M75" s="107"/>
      <c r="N75" s="107"/>
    </row>
    <row r="76" spans="8:14" ht="10.5" customHeight="1">
      <c r="H76" s="107"/>
      <c r="I76" s="107"/>
      <c r="J76" s="107"/>
      <c r="K76" s="107"/>
      <c r="L76" s="107"/>
      <c r="M76" s="107"/>
      <c r="N76" s="107"/>
    </row>
    <row r="77" spans="8:14" ht="10.5" customHeight="1">
      <c r="H77" s="107"/>
      <c r="I77" s="107"/>
      <c r="J77" s="107"/>
      <c r="K77" s="107"/>
      <c r="L77" s="107"/>
      <c r="M77" s="107"/>
      <c r="N77" s="107"/>
    </row>
    <row r="78" spans="8:14" ht="10.5" customHeight="1">
      <c r="H78" s="107"/>
      <c r="I78" s="107"/>
      <c r="J78" s="107"/>
      <c r="K78" s="107"/>
      <c r="L78" s="107"/>
      <c r="M78" s="107"/>
      <c r="N78" s="107"/>
    </row>
    <row r="79" spans="8:14" ht="10.5" customHeight="1">
      <c r="H79" s="107"/>
      <c r="I79" s="107"/>
      <c r="J79" s="107"/>
      <c r="K79" s="107"/>
      <c r="L79" s="107"/>
      <c r="M79" s="107"/>
      <c r="N79" s="107"/>
    </row>
    <row r="80" spans="8:14" ht="10.5" customHeight="1">
      <c r="H80" s="107"/>
      <c r="I80" s="107"/>
      <c r="J80" s="107"/>
      <c r="K80" s="107"/>
      <c r="L80" s="107"/>
      <c r="M80" s="107"/>
      <c r="N80" s="107"/>
    </row>
    <row r="81" spans="8:14" ht="10.5" customHeight="1">
      <c r="H81" s="107"/>
      <c r="I81" s="107"/>
      <c r="J81" s="107"/>
      <c r="K81" s="107"/>
      <c r="L81" s="107"/>
      <c r="M81" s="107"/>
      <c r="N81" s="107"/>
    </row>
    <row r="82" spans="8:14" ht="10.5" customHeight="1">
      <c r="H82" s="107"/>
      <c r="I82" s="107"/>
      <c r="J82" s="107"/>
      <c r="K82" s="107"/>
      <c r="L82" s="107"/>
      <c r="M82" s="107"/>
      <c r="N82" s="107"/>
    </row>
    <row r="83" spans="8:14" ht="10.5" customHeight="1">
      <c r="H83" s="107"/>
      <c r="I83" s="107"/>
      <c r="J83" s="107"/>
      <c r="K83" s="107"/>
      <c r="L83" s="107"/>
      <c r="M83" s="107"/>
      <c r="N83" s="107"/>
    </row>
    <row r="84" spans="8:14" ht="10.5" customHeight="1">
      <c r="H84" s="107"/>
      <c r="I84" s="107"/>
      <c r="J84" s="107"/>
      <c r="K84" s="107"/>
      <c r="L84" s="107"/>
      <c r="M84" s="107"/>
      <c r="N84" s="107"/>
    </row>
    <row r="85" spans="8:14" ht="10.5" customHeight="1">
      <c r="H85" s="107"/>
      <c r="I85" s="107"/>
      <c r="J85" s="107"/>
      <c r="K85" s="107"/>
      <c r="L85" s="107"/>
      <c r="M85" s="107"/>
      <c r="N85" s="107"/>
    </row>
    <row r="86" spans="8:14" ht="10.5" customHeight="1">
      <c r="H86" s="107"/>
      <c r="I86" s="107"/>
      <c r="J86" s="107"/>
      <c r="K86" s="107"/>
      <c r="L86" s="107"/>
      <c r="M86" s="107"/>
      <c r="N86" s="107"/>
    </row>
    <row r="87" spans="8:14" ht="10.5" customHeight="1">
      <c r="H87" s="107"/>
      <c r="I87" s="107"/>
      <c r="J87" s="107"/>
      <c r="K87" s="107"/>
      <c r="L87" s="107"/>
      <c r="M87" s="107"/>
      <c r="N87" s="107"/>
    </row>
    <row r="88" spans="8:14" ht="10.5" customHeight="1">
      <c r="H88" s="107"/>
      <c r="I88" s="107"/>
      <c r="J88" s="107"/>
      <c r="K88" s="107"/>
      <c r="L88" s="107"/>
      <c r="M88" s="107"/>
      <c r="N88" s="107"/>
    </row>
    <row r="89" spans="8:14" ht="10.5" customHeight="1">
      <c r="H89" s="107"/>
      <c r="I89" s="107"/>
      <c r="J89" s="107"/>
      <c r="K89" s="107"/>
      <c r="L89" s="107"/>
      <c r="M89" s="107"/>
      <c r="N89" s="107"/>
    </row>
    <row r="90" spans="8:14" ht="10.5" customHeight="1">
      <c r="H90" s="107"/>
      <c r="I90" s="107"/>
      <c r="J90" s="107"/>
      <c r="K90" s="107"/>
      <c r="L90" s="107"/>
      <c r="M90" s="107"/>
      <c r="N90" s="107"/>
    </row>
    <row r="91" spans="8:14" ht="10.5" customHeight="1">
      <c r="H91" s="107"/>
      <c r="I91" s="107"/>
      <c r="J91" s="107"/>
      <c r="K91" s="107"/>
      <c r="L91" s="107"/>
      <c r="M91" s="107"/>
      <c r="N91" s="107"/>
    </row>
    <row r="92" spans="8:14" ht="10.5" customHeight="1">
      <c r="H92" s="107"/>
      <c r="I92" s="107"/>
      <c r="J92" s="107"/>
      <c r="K92" s="107"/>
      <c r="L92" s="107"/>
      <c r="M92" s="107"/>
      <c r="N92" s="107"/>
    </row>
    <row r="93" spans="8:14" ht="10.5" customHeight="1">
      <c r="H93" s="107"/>
      <c r="I93" s="107"/>
      <c r="J93" s="107"/>
      <c r="K93" s="107"/>
      <c r="L93" s="107"/>
      <c r="M93" s="107"/>
      <c r="N93" s="107"/>
    </row>
    <row r="94" spans="8:14" ht="10.5" customHeight="1">
      <c r="H94" s="107"/>
      <c r="I94" s="107"/>
      <c r="J94" s="107"/>
      <c r="K94" s="107"/>
      <c r="L94" s="107"/>
      <c r="M94" s="107"/>
      <c r="N94" s="107"/>
    </row>
    <row r="95" spans="8:14" ht="10.5" customHeight="1">
      <c r="H95" s="107"/>
      <c r="I95" s="107"/>
      <c r="J95" s="107"/>
      <c r="K95" s="107"/>
      <c r="L95" s="107"/>
      <c r="M95" s="107"/>
      <c r="N95" s="107"/>
    </row>
    <row r="96" spans="8:14" ht="10.5" customHeight="1">
      <c r="H96" s="107"/>
      <c r="I96" s="107"/>
      <c r="J96" s="107"/>
      <c r="K96" s="107"/>
      <c r="L96" s="107"/>
      <c r="M96" s="107"/>
      <c r="N96" s="107"/>
    </row>
    <row r="97" spans="8:14" ht="10.5" customHeight="1">
      <c r="H97" s="107"/>
      <c r="I97" s="107"/>
      <c r="J97" s="107"/>
      <c r="K97" s="107"/>
      <c r="L97" s="107"/>
      <c r="M97" s="107"/>
      <c r="N97" s="107"/>
    </row>
    <row r="98" spans="8:14" ht="10.5" customHeight="1">
      <c r="H98" s="107"/>
      <c r="I98" s="107"/>
      <c r="J98" s="107"/>
      <c r="K98" s="107"/>
      <c r="L98" s="107"/>
      <c r="M98" s="107"/>
      <c r="N98" s="107"/>
    </row>
    <row r="99" spans="8:14" ht="10.5" customHeight="1">
      <c r="H99" s="107"/>
      <c r="I99" s="107"/>
      <c r="J99" s="107"/>
      <c r="K99" s="107"/>
      <c r="L99" s="107"/>
      <c r="M99" s="107"/>
      <c r="N99" s="107"/>
    </row>
    <row r="100" spans="8:14" ht="10.5" customHeight="1">
      <c r="H100" s="107"/>
      <c r="I100" s="107"/>
      <c r="J100" s="107"/>
      <c r="K100" s="107"/>
      <c r="L100" s="107"/>
      <c r="M100" s="107"/>
      <c r="N100" s="107"/>
    </row>
    <row r="101" spans="8:14" ht="10.5" customHeight="1">
      <c r="H101" s="107"/>
      <c r="I101" s="107"/>
      <c r="J101" s="107"/>
      <c r="K101" s="107"/>
      <c r="L101" s="107"/>
      <c r="M101" s="107"/>
      <c r="N101" s="107"/>
    </row>
    <row r="102" spans="8:14" ht="10.5" customHeight="1">
      <c r="H102" s="107"/>
      <c r="I102" s="107"/>
      <c r="J102" s="107"/>
      <c r="K102" s="107"/>
      <c r="L102" s="107"/>
      <c r="M102" s="107"/>
      <c r="N102" s="107"/>
    </row>
    <row r="103" spans="8:14" ht="10.5" customHeight="1">
      <c r="H103" s="107"/>
      <c r="I103" s="107"/>
      <c r="J103" s="107"/>
      <c r="K103" s="107"/>
      <c r="L103" s="107"/>
      <c r="M103" s="107"/>
      <c r="N103" s="107"/>
    </row>
    <row r="104" spans="8:14" ht="10.5" customHeight="1">
      <c r="H104" s="107"/>
      <c r="I104" s="107"/>
      <c r="J104" s="107"/>
      <c r="K104" s="107"/>
      <c r="L104" s="107"/>
      <c r="M104" s="107"/>
      <c r="N104" s="107"/>
    </row>
    <row r="105" spans="8:14" ht="10.5" customHeight="1">
      <c r="H105" s="107"/>
      <c r="I105" s="107"/>
      <c r="J105" s="107"/>
      <c r="K105" s="107"/>
      <c r="L105" s="107"/>
      <c r="M105" s="107"/>
      <c r="N105" s="107"/>
    </row>
    <row r="106" spans="8:14" ht="10.5" customHeight="1">
      <c r="H106" s="107"/>
      <c r="I106" s="107"/>
      <c r="J106" s="107"/>
      <c r="K106" s="107"/>
      <c r="L106" s="107"/>
      <c r="M106" s="107"/>
      <c r="N106" s="107"/>
    </row>
    <row r="107" spans="8:14" ht="10.5" customHeight="1">
      <c r="H107" s="107"/>
      <c r="I107" s="107"/>
      <c r="J107" s="107"/>
      <c r="K107" s="107"/>
      <c r="L107" s="107"/>
      <c r="M107" s="107"/>
      <c r="N107" s="107"/>
    </row>
    <row r="108" spans="8:14" ht="10.5" customHeight="1">
      <c r="H108" s="107"/>
      <c r="I108" s="107"/>
      <c r="J108" s="107"/>
      <c r="K108" s="107"/>
      <c r="L108" s="107"/>
      <c r="M108" s="107"/>
      <c r="N108" s="107"/>
    </row>
    <row r="109" spans="8:14" ht="10.5" customHeight="1">
      <c r="H109" s="107"/>
      <c r="I109" s="107"/>
      <c r="J109" s="107"/>
      <c r="K109" s="107"/>
      <c r="L109" s="107"/>
      <c r="M109" s="107"/>
      <c r="N109" s="107"/>
    </row>
    <row r="110" spans="8:14" ht="10.5" customHeight="1">
      <c r="H110" s="107"/>
      <c r="I110" s="107"/>
      <c r="J110" s="107"/>
      <c r="K110" s="107"/>
      <c r="L110" s="107"/>
      <c r="M110" s="107"/>
      <c r="N110" s="107"/>
    </row>
    <row r="111" spans="8:14" ht="10.5" customHeight="1">
      <c r="H111" s="107"/>
      <c r="I111" s="107"/>
      <c r="J111" s="107"/>
      <c r="K111" s="107"/>
      <c r="L111" s="107"/>
      <c r="M111" s="107"/>
      <c r="N111" s="107"/>
    </row>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sheetData>
  <sheetProtection/>
  <mergeCells count="19">
    <mergeCell ref="M7:N7"/>
    <mergeCell ref="M8:N8"/>
    <mergeCell ref="C4:C5"/>
    <mergeCell ref="D4:D5"/>
    <mergeCell ref="F4:F5"/>
    <mergeCell ref="G4:G5"/>
    <mergeCell ref="H4:H5"/>
    <mergeCell ref="J4:J5"/>
    <mergeCell ref="K4:K5"/>
    <mergeCell ref="M3:N5"/>
    <mergeCell ref="M6:N6"/>
    <mergeCell ref="F3:H3"/>
    <mergeCell ref="A3:A5"/>
    <mergeCell ref="B3:B5"/>
    <mergeCell ref="C3:E3"/>
    <mergeCell ref="E4:E5"/>
    <mergeCell ref="I4:I5"/>
    <mergeCell ref="I3:L3"/>
    <mergeCell ref="L4:L5"/>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cp:lastPrinted>2012-06-13T23:36:06Z</cp:lastPrinted>
  <dcterms:created xsi:type="dcterms:W3CDTF">2007-08-08T05:25:06Z</dcterms:created>
  <dcterms:modified xsi:type="dcterms:W3CDTF">2012-09-13T10:42:56Z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