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5416" windowWidth="14700" windowHeight="7905" tabRatio="598" activeTab="0"/>
  </bookViews>
  <sheets>
    <sheet name="目次" sheetId="1" r:id="rId1"/>
    <sheet name="概要" sheetId="2" r:id="rId2"/>
    <sheet name="23" sheetId="3" r:id="rId3"/>
    <sheet name="24" sheetId="4" r:id="rId4"/>
    <sheet name="25" sheetId="5" r:id="rId5"/>
    <sheet name="26" sheetId="6" r:id="rId6"/>
    <sheet name="27" sheetId="7" r:id="rId7"/>
    <sheet name="28" sheetId="8" r:id="rId8"/>
    <sheet name="29" sheetId="9" r:id="rId9"/>
    <sheet name="30" sheetId="10" r:id="rId10"/>
    <sheet name="31" sheetId="11" r:id="rId11"/>
    <sheet name="32" sheetId="12" r:id="rId12"/>
    <sheet name="33" sheetId="13" r:id="rId13"/>
    <sheet name="34" sheetId="14" r:id="rId14"/>
    <sheet name="35" sheetId="15" r:id="rId15"/>
    <sheet name="36" sheetId="16" r:id="rId16"/>
    <sheet name="37" sheetId="17" r:id="rId17"/>
    <sheet name="38" sheetId="18" r:id="rId18"/>
    <sheet name="39" sheetId="19" r:id="rId19"/>
    <sheet name="40" sheetId="20" r:id="rId20"/>
    <sheet name="41" sheetId="21" r:id="rId21"/>
    <sheet name="42" sheetId="22" r:id="rId22"/>
    <sheet name="43" sheetId="23" r:id="rId23"/>
    <sheet name="44" sheetId="24" r:id="rId24"/>
    <sheet name="45" sheetId="25" r:id="rId25"/>
    <sheet name="46" sheetId="26" r:id="rId26"/>
    <sheet name="47" sheetId="27" r:id="rId27"/>
    <sheet name="48" sheetId="28" r:id="rId28"/>
    <sheet name="49" sheetId="29" r:id="rId29"/>
    <sheet name="50" sheetId="30" r:id="rId30"/>
    <sheet name="51" sheetId="31" r:id="rId31"/>
    <sheet name="52" sheetId="32" r:id="rId32"/>
    <sheet name="53" sheetId="33" r:id="rId33"/>
    <sheet name="54" sheetId="34" r:id="rId34"/>
    <sheet name="55" sheetId="35" r:id="rId35"/>
    <sheet name="56" sheetId="36" r:id="rId36"/>
    <sheet name="57" sheetId="37" r:id="rId37"/>
    <sheet name="58" sheetId="38" r:id="rId38"/>
    <sheet name="59" sheetId="39" r:id="rId39"/>
  </sheets>
  <definedNames>
    <definedName name="_xlnm.Print_Area" localSheetId="2">'23'!$A$1:$G$113</definedName>
    <definedName name="_xlnm.Print_Area" localSheetId="0">'目次'!$A:$C</definedName>
  </definedNames>
  <calcPr fullCalcOnLoad="1"/>
</workbook>
</file>

<file path=xl/sharedStrings.xml><?xml version="1.0" encoding="utf-8"?>
<sst xmlns="http://schemas.openxmlformats.org/spreadsheetml/2006/main" count="2176" uniqueCount="1345">
  <si>
    <t>注　　　高齢者とは６５歳以上の者，幼児とは６歳未満の者，女性とは６～６４歳の女性をいう。</t>
  </si>
  <si>
    <t>総　　　　数　　１）</t>
  </si>
  <si>
    <t>夫　が    ６５～６９歳</t>
  </si>
  <si>
    <t>妻が７０～７４歳</t>
  </si>
  <si>
    <t>注    １ ） 夫の労働力状態「不詳」を含む。</t>
  </si>
  <si>
    <t xml:space="preserve">       ２ ） 妻の労働力状態「不詳」を含む。</t>
  </si>
  <si>
    <t>資料　総務省統計局　「平成１7年国勢調査第２次基本集計結果」</t>
  </si>
  <si>
    <t>常住地による
従業・通学市区町村</t>
  </si>
  <si>
    <t>１５歳以上
就業者</t>
  </si>
  <si>
    <t>１５歳以上
通学者</t>
  </si>
  <si>
    <t>２</t>
  </si>
  <si>
    <t>３</t>
  </si>
  <si>
    <t>４</t>
  </si>
  <si>
    <t>５</t>
  </si>
  <si>
    <t>６</t>
  </si>
  <si>
    <t>世帯人員が１人</t>
  </si>
  <si>
    <t>延　　　べ　　　面　　　積</t>
  </si>
  <si>
    <t>持　ち　家</t>
  </si>
  <si>
    <t>３　 ～　５</t>
  </si>
  <si>
    <t>住宅の建て方</t>
  </si>
  <si>
    <t>１世帯当たり
人員</t>
  </si>
  <si>
    <t>単独世帯</t>
  </si>
  <si>
    <t>夫婦と他の親族（親，子供を含まない）から成る世帯</t>
  </si>
  <si>
    <t>夫婦，子供と他の親族（親を含まない）から成る世帯</t>
  </si>
  <si>
    <t>夫婦，親と他の親族（子供を含まない）から成る世帯</t>
  </si>
  <si>
    <t>夫婦，子供，親と他の親族から成る世帯</t>
  </si>
  <si>
    <t>世帯数</t>
  </si>
  <si>
    <t>世帯人員</t>
  </si>
  <si>
    <t>（再掲）</t>
  </si>
  <si>
    <t>夫婦，子供と両親から成る世帯</t>
  </si>
  <si>
    <t>夫婦，子供とひとり親から成る世帯</t>
  </si>
  <si>
    <t>７０～７４</t>
  </si>
  <si>
    <t>７５～７９</t>
  </si>
  <si>
    <t>８０～８４</t>
  </si>
  <si>
    <t>８５歳以上</t>
  </si>
  <si>
    <t>アメリカ</t>
  </si>
  <si>
    <t>医療，福祉</t>
  </si>
  <si>
    <t>１５ ～ １９歳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</si>
  <si>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</si>
  <si>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</si>
  <si>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</si>
  <si>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</si>
  <si>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</si>
  <si>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</si>
  <si>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</si>
  <si>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</si>
  <si>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</si>
  <si>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</si>
  <si>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</si>
  <si>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</si>
  <si>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</si>
  <si>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</si>
  <si>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うち
１２歳未満
通学者あり</t>
  </si>
  <si>
    <t>通勤・通学者以外の世帯員の構成</t>
  </si>
  <si>
    <t>高齢者と
幼児と
女性のみ</t>
  </si>
  <si>
    <t>高齢者と
女性のみ</t>
  </si>
  <si>
    <t>幼児と
女性のみ</t>
  </si>
  <si>
    <t>女性のみ</t>
  </si>
  <si>
    <t>夫 の 年 齢　（ ５ 歳 階 級 ）</t>
  </si>
  <si>
    <t>夫  　が　  就  　業　  者</t>
  </si>
  <si>
    <t>夫  　が  　非　  就  　業  　者</t>
  </si>
  <si>
    <t>総 数 ２）</t>
  </si>
  <si>
    <t>妻が就業者</t>
  </si>
  <si>
    <t>妻が非就業者</t>
  </si>
  <si>
    <t>高齢夫婦世帯数</t>
  </si>
  <si>
    <t>妻が６０～６４歳</t>
  </si>
  <si>
    <t>妻が６５～６９歳</t>
  </si>
  <si>
    <t>妻が７５歳以上</t>
  </si>
  <si>
    <t>横浜市</t>
  </si>
  <si>
    <t>川崎市</t>
  </si>
  <si>
    <t>所沢市</t>
  </si>
  <si>
    <t>市川市</t>
  </si>
  <si>
    <t>川口市</t>
  </si>
  <si>
    <t>狭山市</t>
  </si>
  <si>
    <t>船橋市</t>
  </si>
  <si>
    <t>相模原市</t>
  </si>
  <si>
    <t>埼玉県</t>
  </si>
  <si>
    <t>神奈川県</t>
  </si>
  <si>
    <t>千葉県</t>
  </si>
  <si>
    <t>茨城県</t>
  </si>
  <si>
    <t>栃木県</t>
  </si>
  <si>
    <t>山梨県</t>
  </si>
  <si>
    <t>群馬県</t>
  </si>
  <si>
    <t>静岡県</t>
  </si>
  <si>
    <t>長野県</t>
  </si>
  <si>
    <t>愛知県</t>
  </si>
  <si>
    <t>従業地による1５歳以上就業者数</t>
  </si>
  <si>
    <t>都外で従業</t>
  </si>
  <si>
    <t>地　　　域</t>
  </si>
  <si>
    <t>人　　　　　　　　　　　口</t>
  </si>
  <si>
    <t>世               帯               数</t>
  </si>
  <si>
    <t>総　　　数</t>
  </si>
  <si>
    <t>男</t>
  </si>
  <si>
    <t>女</t>
  </si>
  <si>
    <t xml:space="preserve">  総 　数  １ ）</t>
  </si>
  <si>
    <t>一  般  世  帯</t>
  </si>
  <si>
    <t>施設等の世帯</t>
  </si>
  <si>
    <t>東京都</t>
  </si>
  <si>
    <t>中野区</t>
  </si>
  <si>
    <t>杉並区</t>
  </si>
  <si>
    <t>豊島区</t>
  </si>
  <si>
    <t>板橋区</t>
  </si>
  <si>
    <t>練馬区</t>
  </si>
  <si>
    <t>新宿区</t>
  </si>
  <si>
    <t>渋谷区</t>
  </si>
  <si>
    <t>（各年１０月１日現在）</t>
  </si>
  <si>
    <t>町丁別</t>
  </si>
  <si>
    <t>世   帯   数</t>
  </si>
  <si>
    <t>人               口</t>
  </si>
  <si>
    <t>女 １ ０ ０ 人</t>
  </si>
  <si>
    <t>人  口  密  度</t>
  </si>
  <si>
    <t>世  帯  数</t>
  </si>
  <si>
    <t>人                    口</t>
  </si>
  <si>
    <t>人       口      増       減</t>
  </si>
  <si>
    <t>人       口</t>
  </si>
  <si>
    <t>総     数</t>
  </si>
  <si>
    <t>に つ き 男</t>
  </si>
  <si>
    <t>（１k㎡あたり）</t>
  </si>
  <si>
    <t>増       減</t>
  </si>
  <si>
    <t>増   減   率</t>
  </si>
  <si>
    <t>中　野　区</t>
  </si>
  <si>
    <t>南台総数</t>
  </si>
  <si>
    <t>南台一丁目</t>
  </si>
  <si>
    <t>南台二丁目</t>
  </si>
  <si>
    <t>南台三丁目</t>
  </si>
  <si>
    <t>南台四丁目</t>
  </si>
  <si>
    <t>南台五丁目</t>
  </si>
  <si>
    <t>弥生町総数</t>
  </si>
  <si>
    <t>弥生町一丁目</t>
  </si>
  <si>
    <t>弥生町二丁目</t>
  </si>
  <si>
    <t>弥生町三丁目</t>
  </si>
  <si>
    <t>弥生町四丁目</t>
  </si>
  <si>
    <t>弥生町五丁目</t>
  </si>
  <si>
    <t>弥生町六丁目</t>
  </si>
  <si>
    <t>本町総数</t>
  </si>
  <si>
    <t>本町一丁目</t>
  </si>
  <si>
    <t>本町二丁目</t>
  </si>
  <si>
    <t>本町三丁目</t>
  </si>
  <si>
    <t>本町四丁目</t>
  </si>
  <si>
    <t>本町五丁目</t>
  </si>
  <si>
    <t>本町六丁目</t>
  </si>
  <si>
    <t>中央総数</t>
  </si>
  <si>
    <t>中央一丁目</t>
  </si>
  <si>
    <t>中央二丁目</t>
  </si>
  <si>
    <t>中央三丁目</t>
  </si>
  <si>
    <t>中央四丁目</t>
  </si>
  <si>
    <t>中央五丁目</t>
  </si>
  <si>
    <t>東中野総数</t>
  </si>
  <si>
    <t>東中野一丁目</t>
  </si>
  <si>
    <t>東中野二丁目</t>
  </si>
  <si>
    <t>東中野三丁目</t>
  </si>
  <si>
    <t>東中野四丁目</t>
  </si>
  <si>
    <t>東中野五丁目</t>
  </si>
  <si>
    <t>中野総数</t>
  </si>
  <si>
    <t>中野一丁目</t>
  </si>
  <si>
    <t>中野二丁目</t>
  </si>
  <si>
    <t>中野三丁目</t>
  </si>
  <si>
    <t>中野四丁目</t>
  </si>
  <si>
    <t>中野五丁目</t>
  </si>
  <si>
    <t>中野六丁目</t>
  </si>
  <si>
    <t>上高田総数</t>
  </si>
  <si>
    <t>上高田一丁目</t>
  </si>
  <si>
    <t>上高田二丁目</t>
  </si>
  <si>
    <t>上高田三丁目</t>
  </si>
  <si>
    <t>上高田四丁目</t>
  </si>
  <si>
    <t>上高田五丁目</t>
  </si>
  <si>
    <t>新井総数</t>
  </si>
  <si>
    <t>新井一丁目</t>
  </si>
  <si>
    <t>新井二丁目</t>
  </si>
  <si>
    <t>新井三丁目</t>
  </si>
  <si>
    <t>新井四丁目</t>
  </si>
  <si>
    <t>新井五丁目</t>
  </si>
  <si>
    <t>沼袋総数</t>
  </si>
  <si>
    <t>沼袋一丁目</t>
  </si>
  <si>
    <t>沼袋二丁目</t>
  </si>
  <si>
    <t>沼袋三丁目</t>
  </si>
  <si>
    <t>沼袋四丁目</t>
  </si>
  <si>
    <t>松が丘総数</t>
  </si>
  <si>
    <t>松が丘一丁目</t>
  </si>
  <si>
    <t>松が丘二丁目</t>
  </si>
  <si>
    <t>江原町総数</t>
  </si>
  <si>
    <t>江原町一丁目</t>
  </si>
  <si>
    <t>江原町二丁目</t>
  </si>
  <si>
    <t>江原町三丁目</t>
  </si>
  <si>
    <t>江古田総数</t>
  </si>
  <si>
    <t>江古田一丁目</t>
  </si>
  <si>
    <t>江古田二丁目</t>
  </si>
  <si>
    <t>江古田三丁目</t>
  </si>
  <si>
    <t>江古田四丁目</t>
  </si>
  <si>
    <t>丸山総数</t>
  </si>
  <si>
    <t>丸山一丁目</t>
  </si>
  <si>
    <t>丸山二丁目</t>
  </si>
  <si>
    <t>野方総数</t>
  </si>
  <si>
    <t>野方一丁目</t>
  </si>
  <si>
    <t>野方二丁目</t>
  </si>
  <si>
    <t>野方三丁目</t>
  </si>
  <si>
    <t>野方四丁目</t>
  </si>
  <si>
    <t>野方五丁目</t>
  </si>
  <si>
    <t>野方六丁目</t>
  </si>
  <si>
    <t>大和町総数</t>
  </si>
  <si>
    <t>大和町一丁目</t>
  </si>
  <si>
    <t>大和町二丁目</t>
  </si>
  <si>
    <t>大和町三丁目</t>
  </si>
  <si>
    <t>大和町四丁目</t>
  </si>
  <si>
    <t>若宮総数</t>
  </si>
  <si>
    <t>若宮一丁目</t>
  </si>
  <si>
    <t>若宮二丁目</t>
  </si>
  <si>
    <t>若宮三丁目</t>
  </si>
  <si>
    <t>白鷺総数</t>
  </si>
  <si>
    <t>白鷺一丁目</t>
  </si>
  <si>
    <t>白鷺二丁目</t>
  </si>
  <si>
    <t>白鷺三丁目</t>
  </si>
  <si>
    <t>鷺宮総数</t>
  </si>
  <si>
    <t>鷺宮一丁目</t>
  </si>
  <si>
    <t>鷺宮二丁目</t>
  </si>
  <si>
    <t>鷺宮三丁目</t>
  </si>
  <si>
    <t>鷺宮四丁目</t>
  </si>
  <si>
    <t>鷺宮五丁目</t>
  </si>
  <si>
    <t>鷺宮六丁目</t>
  </si>
  <si>
    <t>上鷺宮総数</t>
  </si>
  <si>
    <t>上鷺宮一丁目</t>
  </si>
  <si>
    <t>上鷺宮二丁目</t>
  </si>
  <si>
    <t>上鷺宮三丁目</t>
  </si>
  <si>
    <t>上鷺宮四丁目</t>
  </si>
  <si>
    <t>上鷺宮五丁目</t>
  </si>
  <si>
    <t>男</t>
  </si>
  <si>
    <t>女</t>
  </si>
  <si>
    <t>未    婚</t>
  </si>
  <si>
    <t>有 配 偶</t>
  </si>
  <si>
    <t>死    別</t>
  </si>
  <si>
    <t>離    別</t>
  </si>
  <si>
    <t>総     数</t>
  </si>
  <si>
    <t>15～19歳</t>
  </si>
  <si>
    <t>-</t>
  </si>
  <si>
    <t>15</t>
  </si>
  <si>
    <t xml:space="preserve"> - </t>
  </si>
  <si>
    <t>１６</t>
  </si>
  <si>
    <t>１７</t>
  </si>
  <si>
    <t>１８</t>
  </si>
  <si>
    <t>１９</t>
  </si>
  <si>
    <t>20～24歳</t>
  </si>
  <si>
    <t>２０</t>
  </si>
  <si>
    <t>２１</t>
  </si>
  <si>
    <t>２２</t>
  </si>
  <si>
    <t>２３</t>
  </si>
  <si>
    <t>２４</t>
  </si>
  <si>
    <t>25～29歳</t>
  </si>
  <si>
    <t>２５</t>
  </si>
  <si>
    <t>２６</t>
  </si>
  <si>
    <t>２７</t>
  </si>
  <si>
    <t>２８</t>
  </si>
  <si>
    <t>２９</t>
  </si>
  <si>
    <t>30～34歳</t>
  </si>
  <si>
    <t>３０</t>
  </si>
  <si>
    <t>３１</t>
  </si>
  <si>
    <t>３２</t>
  </si>
  <si>
    <t>３３</t>
  </si>
  <si>
    <t>３４</t>
  </si>
  <si>
    <t>35～39歳</t>
  </si>
  <si>
    <t>３５</t>
  </si>
  <si>
    <t>３６</t>
  </si>
  <si>
    <t>３７</t>
  </si>
  <si>
    <t>３８</t>
  </si>
  <si>
    <t>３９</t>
  </si>
  <si>
    <t>40～44歳</t>
  </si>
  <si>
    <t>４０</t>
  </si>
  <si>
    <t>４１</t>
  </si>
  <si>
    <t>４２</t>
  </si>
  <si>
    <t>４３</t>
  </si>
  <si>
    <t>４４</t>
  </si>
  <si>
    <t>45～49歳</t>
  </si>
  <si>
    <t>４５</t>
  </si>
  <si>
    <t>４６</t>
  </si>
  <si>
    <t>４７</t>
  </si>
  <si>
    <t>４８</t>
  </si>
  <si>
    <t>４９</t>
  </si>
  <si>
    <t>50～54歳</t>
  </si>
  <si>
    <t>５０</t>
  </si>
  <si>
    <t>５１</t>
  </si>
  <si>
    <t>５２</t>
  </si>
  <si>
    <t>５３</t>
  </si>
  <si>
    <t>５４</t>
  </si>
  <si>
    <t>55～59歳</t>
  </si>
  <si>
    <t>55</t>
  </si>
  <si>
    <t>５６</t>
  </si>
  <si>
    <t>５７</t>
  </si>
  <si>
    <t>５８</t>
  </si>
  <si>
    <t>５９</t>
  </si>
  <si>
    <t>60～64歳</t>
  </si>
  <si>
    <t>６０</t>
  </si>
  <si>
    <t>６１</t>
  </si>
  <si>
    <t>６２</t>
  </si>
  <si>
    <t>６３</t>
  </si>
  <si>
    <t>６４</t>
  </si>
  <si>
    <t>65～69歳</t>
  </si>
  <si>
    <t>６５</t>
  </si>
  <si>
    <t>６６</t>
  </si>
  <si>
    <t>６７</t>
  </si>
  <si>
    <t>６８</t>
  </si>
  <si>
    <t>６９</t>
  </si>
  <si>
    <t>70～74歳</t>
  </si>
  <si>
    <t>資料　総務省統計局「平成１７年国勢調査第３次基本集計結果」</t>
  </si>
  <si>
    <t>年齢（各歳）</t>
  </si>
  <si>
    <t>総   数</t>
  </si>
  <si>
    <t>総   数
１）</t>
  </si>
  <si>
    <t>７０</t>
  </si>
  <si>
    <t>７１</t>
  </si>
  <si>
    <t>７２</t>
  </si>
  <si>
    <t>７３</t>
  </si>
  <si>
    <t>７４</t>
  </si>
  <si>
    <t>75～79歳</t>
  </si>
  <si>
    <t>７５</t>
  </si>
  <si>
    <t>７６</t>
  </si>
  <si>
    <t>７７</t>
  </si>
  <si>
    <t>７８</t>
  </si>
  <si>
    <t>７９</t>
  </si>
  <si>
    <t>80～84歳</t>
  </si>
  <si>
    <t>８０</t>
  </si>
  <si>
    <t>８１</t>
  </si>
  <si>
    <t>８２</t>
  </si>
  <si>
    <t>８３</t>
  </si>
  <si>
    <t>８４</t>
  </si>
  <si>
    <t>85歳以上</t>
  </si>
  <si>
    <t>（各年１０月１日現在）</t>
  </si>
  <si>
    <t>総数 １）</t>
  </si>
  <si>
    <t>総数　１）</t>
  </si>
  <si>
    <t>通勤・通学者が０ 人</t>
  </si>
  <si>
    <t>１</t>
  </si>
  <si>
    <t>２</t>
  </si>
  <si>
    <t>３</t>
  </si>
  <si>
    <t>４ 人 以 上</t>
  </si>
  <si>
    <t>自宅就業者</t>
  </si>
  <si>
    <t>通勤者</t>
  </si>
  <si>
    <t>通学者</t>
  </si>
  <si>
    <t>その他</t>
  </si>
  <si>
    <t>総数</t>
  </si>
  <si>
    <t>６　調査項目</t>
  </si>
  <si>
    <t>７　用語の説明</t>
  </si>
  <si>
    <t xml:space="preserve">  年  齢  （ 各  歳 ）</t>
  </si>
  <si>
    <t>総      数</t>
  </si>
  <si>
    <t>総       数</t>
  </si>
  <si>
    <t>０ ～ ４ 歳</t>
  </si>
  <si>
    <t>０</t>
  </si>
  <si>
    <t>１</t>
  </si>
  <si>
    <t>２</t>
  </si>
  <si>
    <t>３</t>
  </si>
  <si>
    <t>４</t>
  </si>
  <si>
    <t>５ ～ ９</t>
  </si>
  <si>
    <t>５</t>
  </si>
  <si>
    <t>６</t>
  </si>
  <si>
    <t>７</t>
  </si>
  <si>
    <t>８</t>
  </si>
  <si>
    <t>９</t>
  </si>
  <si>
    <t>１ ０ ～ １ ４</t>
  </si>
  <si>
    <t>１０</t>
  </si>
  <si>
    <t>１１</t>
  </si>
  <si>
    <t>１２</t>
  </si>
  <si>
    <t>１３</t>
  </si>
  <si>
    <t>１４</t>
  </si>
  <si>
    <t>１ ５ ～ １ ９</t>
  </si>
  <si>
    <t>１５</t>
  </si>
  <si>
    <t>１６</t>
  </si>
  <si>
    <t>１７</t>
  </si>
  <si>
    <t>１８</t>
  </si>
  <si>
    <t>１９</t>
  </si>
  <si>
    <t>２ ０ ～ ２ ４</t>
  </si>
  <si>
    <t>２０</t>
  </si>
  <si>
    <t>２１</t>
  </si>
  <si>
    <t>２２</t>
  </si>
  <si>
    <t>２３</t>
  </si>
  <si>
    <t>２４</t>
  </si>
  <si>
    <t>２ ５ ～ ２ ９</t>
  </si>
  <si>
    <t>２５</t>
  </si>
  <si>
    <t>２６</t>
  </si>
  <si>
    <t>２７</t>
  </si>
  <si>
    <t>２８</t>
  </si>
  <si>
    <t>２９</t>
  </si>
  <si>
    <t>３ ０ ～ ３ ４</t>
  </si>
  <si>
    <t>３０</t>
  </si>
  <si>
    <t>３１</t>
  </si>
  <si>
    <t>３２</t>
  </si>
  <si>
    <t>３３</t>
  </si>
  <si>
    <t>３４</t>
  </si>
  <si>
    <t>３ ５ ～ ３ ９</t>
  </si>
  <si>
    <t>３５</t>
  </si>
  <si>
    <t>３６</t>
  </si>
  <si>
    <t>３７</t>
  </si>
  <si>
    <t>３８</t>
  </si>
  <si>
    <t>３９</t>
  </si>
  <si>
    <t>４ ０ ～ ４ ４</t>
  </si>
  <si>
    <t>４０</t>
  </si>
  <si>
    <t>４１</t>
  </si>
  <si>
    <t>４２</t>
  </si>
  <si>
    <t>４３</t>
  </si>
  <si>
    <t>４４</t>
  </si>
  <si>
    <t>４ ５ ～ ４ ９</t>
  </si>
  <si>
    <t>４５</t>
  </si>
  <si>
    <t>４６</t>
  </si>
  <si>
    <t>４７</t>
  </si>
  <si>
    <t>４８</t>
  </si>
  <si>
    <t>４９</t>
  </si>
  <si>
    <t>５ ０ ～ ５ ４</t>
  </si>
  <si>
    <t>５０</t>
  </si>
  <si>
    <t>５１</t>
  </si>
  <si>
    <t>５２</t>
  </si>
  <si>
    <t>５３</t>
  </si>
  <si>
    <t>５４</t>
  </si>
  <si>
    <t>５ ５ ～ ５ ９ 歳</t>
  </si>
  <si>
    <t>５５</t>
  </si>
  <si>
    <t>５６</t>
  </si>
  <si>
    <t>５７</t>
  </si>
  <si>
    <t>５８</t>
  </si>
  <si>
    <t>５９</t>
  </si>
  <si>
    <t>６ ０ ～ ６ ４</t>
  </si>
  <si>
    <t>６０</t>
  </si>
  <si>
    <t>６１</t>
  </si>
  <si>
    <t>６２</t>
  </si>
  <si>
    <t>６３</t>
  </si>
  <si>
    <t>６４</t>
  </si>
  <si>
    <t>６ ５ ～ ６ ９</t>
  </si>
  <si>
    <t>６５</t>
  </si>
  <si>
    <t>６６</t>
  </si>
  <si>
    <t>６７</t>
  </si>
  <si>
    <t>６８</t>
  </si>
  <si>
    <t>６９</t>
  </si>
  <si>
    <t>７ ０ ～ ７ ４</t>
  </si>
  <si>
    <t>７０</t>
  </si>
  <si>
    <t>７１</t>
  </si>
  <si>
    <t>７２</t>
  </si>
  <si>
    <t>７３</t>
  </si>
  <si>
    <t>７４</t>
  </si>
  <si>
    <t>７ ５ ～ ７ ９</t>
  </si>
  <si>
    <t>７５</t>
  </si>
  <si>
    <t>７６</t>
  </si>
  <si>
    <t>７７</t>
  </si>
  <si>
    <t>７８</t>
  </si>
  <si>
    <t>７９</t>
  </si>
  <si>
    <t>８ ０ ～ ８ ４</t>
  </si>
  <si>
    <t>８０</t>
  </si>
  <si>
    <t>８１</t>
  </si>
  <si>
    <t>８２</t>
  </si>
  <si>
    <t>８３</t>
  </si>
  <si>
    <t>８４</t>
  </si>
  <si>
    <t>８ ５ ～ ８ ９</t>
  </si>
  <si>
    <t>８５</t>
  </si>
  <si>
    <t>８６</t>
  </si>
  <si>
    <t>８７</t>
  </si>
  <si>
    <t>８８</t>
  </si>
  <si>
    <t>８９</t>
  </si>
  <si>
    <t>９ ０ ～ ９ ４</t>
  </si>
  <si>
    <t>９０</t>
  </si>
  <si>
    <t>９１</t>
  </si>
  <si>
    <t>９２</t>
  </si>
  <si>
    <t>９３</t>
  </si>
  <si>
    <t>９４</t>
  </si>
  <si>
    <t>９ ５ ～ ９ ９</t>
  </si>
  <si>
    <t>９５</t>
  </si>
  <si>
    <t>９６</t>
  </si>
  <si>
    <t>９７</t>
  </si>
  <si>
    <t>９８</t>
  </si>
  <si>
    <t>９９</t>
  </si>
  <si>
    <t>１ ０ ０ 歳 以 上</t>
  </si>
  <si>
    <t>不     詳</t>
  </si>
  <si>
    <t>（ 再 掲 ）</t>
  </si>
  <si>
    <t>１ ５ 歳 未 満</t>
  </si>
  <si>
    <t>１ ５ ～ ６ ４ 歳</t>
  </si>
  <si>
    <t>６ ５ 歳 以 上</t>
  </si>
  <si>
    <t>年齢別割合(％)</t>
  </si>
  <si>
    <t>平    均    年    齢</t>
  </si>
  <si>
    <t>年  齢  中  位  数</t>
  </si>
  <si>
    <t>　　　　</t>
  </si>
  <si>
    <t>世帯人員
年齢
(５歳階級)</t>
  </si>
  <si>
    <t>総  数</t>
  </si>
  <si>
    <t>総  数
１）</t>
  </si>
  <si>
    <t>未  婚</t>
  </si>
  <si>
    <t>有配偶</t>
  </si>
  <si>
    <t>死  別</t>
  </si>
  <si>
    <t>離  別</t>
  </si>
  <si>
    <t>未   婚</t>
  </si>
  <si>
    <t>死   別</t>
  </si>
  <si>
    <t>離   別</t>
  </si>
  <si>
    <t>２人以上の一般世帯</t>
  </si>
  <si>
    <t xml:space="preserve">  １ ５ 歳 未 満</t>
  </si>
  <si>
    <t>-</t>
  </si>
  <si>
    <t xml:space="preserve">    １ ５ ～ １ ９ 歳</t>
  </si>
  <si>
    <t>２ ０ ～ ２ ４</t>
  </si>
  <si>
    <t>５ ５ ～ ５ ９</t>
  </si>
  <si>
    <t xml:space="preserve">  ８ ５ 歳 以 上</t>
  </si>
  <si>
    <t>うち世帯主</t>
  </si>
  <si>
    <t>１人の一般世帯</t>
  </si>
  <si>
    <t>地　　域</t>
  </si>
  <si>
    <t>世   帯   数</t>
  </si>
  <si>
    <t>人                      口</t>
  </si>
  <si>
    <t>女 １ ０ ０ 人</t>
  </si>
  <si>
    <t>面     積
（ ｋ㎡ ）</t>
  </si>
  <si>
    <t>人  口  密  度
（ １ｋ㎡あたり ）</t>
  </si>
  <si>
    <t>総      数</t>
  </si>
  <si>
    <t>男</t>
  </si>
  <si>
    <t>女</t>
  </si>
  <si>
    <t>に つ き 男</t>
  </si>
  <si>
    <t>東   京   都</t>
  </si>
  <si>
    <t xml:space="preserve">   市  部 １ ）</t>
  </si>
  <si>
    <t>郡   部</t>
  </si>
  <si>
    <t>特 別 区 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</si>
  <si>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</si>
  <si>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</si>
  <si>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</si>
  <si>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</si>
  <si>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</si>
  <si>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</si>
  <si>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</si>
  <si>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</si>
  <si>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</si>
  <si>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</si>
  <si>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</si>
  <si>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</si>
  <si>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</si>
  <si>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</si>
  <si>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</si>
  <si>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</si>
  <si>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</si>
  <si>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</si>
  <si>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</si>
  <si>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</si>
  <si>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</si>
  <si>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</si>
  <si>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</si>
  <si>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年　　次</t>
  </si>
  <si>
    <t>一　　　　　　　　　　般　　　　　　　　　　世　　　　　　　　　　帯　　　　　</t>
  </si>
  <si>
    <t>総     数</t>
  </si>
  <si>
    <t>２</t>
  </si>
  <si>
    <t>３</t>
  </si>
  <si>
    <t>４</t>
  </si>
  <si>
    <t>５</t>
  </si>
  <si>
    <t>６</t>
  </si>
  <si>
    <t>１０ 人 以 上</t>
  </si>
  <si>
    <t>世帯人員が
１人</t>
  </si>
  <si>
    <t>一般世帯人員</t>
  </si>
  <si>
    <t>１世帯当たり人員</t>
  </si>
  <si>
    <t>一般世帯
人員</t>
  </si>
  <si>
    <t>(再掲)
間借り・下宿
などの単身者</t>
  </si>
  <si>
    <t>(再掲)
会社などの
独身寮の
単身者</t>
  </si>
  <si>
    <t>世　　　　　　　　　　帯　　　　　　　　　　人　　　　　　　　　　員</t>
  </si>
  <si>
    <t>施設等の世帯の種類　　　</t>
  </si>
  <si>
    <t>世　　　　　　　　　　　　　　　帯　　　　　　　　　　　　　　　数</t>
  </si>
  <si>
    <t>総数</t>
  </si>
  <si>
    <t>寮・寄宿舎の学生・生徒</t>
  </si>
  <si>
    <t>病院・療養所の入院者</t>
  </si>
  <si>
    <t>社会施設の入所者</t>
  </si>
  <si>
    <t>自衛隊営舎内の居住者</t>
  </si>
  <si>
    <t>矯正施設の入所者</t>
  </si>
  <si>
    <t>その他</t>
  </si>
  <si>
    <t>総数</t>
  </si>
  <si>
    <t>５～２９</t>
  </si>
  <si>
    <t>３０～４９</t>
  </si>
  <si>
    <t>５０人以上</t>
  </si>
  <si>
    <t>世帯人員が
１～４人</t>
  </si>
  <si>
    <t>　　　　　　そ　　　　　の　　　　　他　　　　　の　　　　　親　　　　　族　　　　　世　　　　　帯</t>
  </si>
  <si>
    <t>夫婦と他の親族(親,子供を含まない)から成る世帯</t>
  </si>
  <si>
    <t>夫婦,子供,親と他の親族から成る世帯</t>
  </si>
  <si>
    <t>兄弟姉妹のみから成る世帯</t>
  </si>
  <si>
    <t>他に分類されない親族世帯</t>
  </si>
  <si>
    <t>夫婦のみの世帯</t>
  </si>
  <si>
    <t>夫婦，子供とひとり親から成る世帯</t>
  </si>
  <si>
    <t>夫婦，子供と他の親族（親を含まない)から成る世帯</t>
  </si>
  <si>
    <t>一般世帯数</t>
  </si>
  <si>
    <t>一般世帯人員</t>
  </si>
  <si>
    <t>親族人員</t>
  </si>
  <si>
    <t>（再掲）</t>
  </si>
  <si>
    <t>世帯数</t>
  </si>
  <si>
    <t>世帯人員</t>
  </si>
  <si>
    <t>単独世帯</t>
  </si>
  <si>
    <t>核家族世帯</t>
  </si>
  <si>
    <t>核家族世帯</t>
  </si>
  <si>
    <t>夫婦と子供から成る
世帯</t>
  </si>
  <si>
    <t>男親と子供から成る
世帯</t>
  </si>
  <si>
    <t>女親と子供から成る
世帯</t>
  </si>
  <si>
    <t>夫婦と両親から成る
世帯</t>
  </si>
  <si>
    <t>夫婦とひとり親から成る
世帯</t>
  </si>
  <si>
    <t>夫婦,子供と両親から成る世帯</t>
  </si>
  <si>
    <t>総　　数</t>
  </si>
  <si>
    <t>７人以上</t>
  </si>
  <si>
    <t>一般世帯数</t>
  </si>
  <si>
    <t>２</t>
  </si>
  <si>
    <t>３</t>
  </si>
  <si>
    <t>４</t>
  </si>
  <si>
    <t>５</t>
  </si>
  <si>
    <t>６</t>
  </si>
  <si>
    <t>夫婦,親と他の親族(子供を含まない)から成る世帯</t>
  </si>
  <si>
    <t>夫婦のみの世帯</t>
  </si>
  <si>
    <t xml:space="preserve">  ３</t>
  </si>
  <si>
    <t xml:space="preserve">  ４</t>
  </si>
  <si>
    <t xml:space="preserve">  ５</t>
  </si>
  <si>
    <t xml:space="preserve">  ６</t>
  </si>
  <si>
    <t>核   　　家   　　族   　　世　　   帯</t>
  </si>
  <si>
    <t>夫婦,子供とひとり親から成る世帯</t>
  </si>
  <si>
    <t>夫婦と他の親族(親,子供を含まない)から成る世帯</t>
  </si>
  <si>
    <t>夫婦，子供と他の親族（親を含まない)から成る世帯</t>
  </si>
  <si>
    <t xml:space="preserve">  ２</t>
  </si>
  <si>
    <t>７人以上</t>
  </si>
  <si>
    <t>親族世帯</t>
  </si>
  <si>
    <t>夫婦とひとり親から成る世帯</t>
  </si>
  <si>
    <t>夫婦と子供から成る
世帯</t>
  </si>
  <si>
    <t>男親と子供から成る
世帯</t>
  </si>
  <si>
    <t>女親と子供から成る
世帯</t>
  </si>
  <si>
    <t>夫婦と両親から成る
世帯</t>
  </si>
  <si>
    <t>夫婦とひとり親から成る
世帯</t>
  </si>
  <si>
    <t>夫婦,子供と両親から成る世帯</t>
  </si>
  <si>
    <t>夫婦,子供,親と他の親族から成る世帯</t>
  </si>
  <si>
    <t xml:space="preserve"> - </t>
  </si>
  <si>
    <t xml:space="preserve"> -  </t>
  </si>
  <si>
    <t>住宅に住む一般世帯数</t>
  </si>
  <si>
    <t>主世帯</t>
  </si>
  <si>
    <t>持ち家</t>
  </si>
  <si>
    <t>民営の借家</t>
  </si>
  <si>
    <t>給与住宅</t>
  </si>
  <si>
    <t>間借り</t>
  </si>
  <si>
    <t>住宅に住む一般世帯人員</t>
  </si>
  <si>
    <t>住宅の所有の関係</t>
  </si>
  <si>
    <t>世  帯  人  員</t>
  </si>
  <si>
    <t>世   帯   数</t>
  </si>
  <si>
    <t>一般世帯</t>
  </si>
  <si>
    <t>住宅に住む一般世帯</t>
  </si>
  <si>
    <t>主世帯</t>
  </si>
  <si>
    <t>持ち家</t>
  </si>
  <si>
    <t>民営の借家</t>
  </si>
  <si>
    <t>給与住宅</t>
  </si>
  <si>
    <t>間借り</t>
  </si>
  <si>
    <t>住宅以外に住む一般世帯</t>
  </si>
  <si>
    <t>住居の種類・住宅の所有の関係</t>
  </si>
  <si>
    <t>１世帯当たり人員</t>
  </si>
  <si>
    <t>総　　数</t>
  </si>
  <si>
    <t>そ の 他</t>
  </si>
  <si>
    <t>１・２階建</t>
  </si>
  <si>
    <t>３  ～  ５</t>
  </si>
  <si>
    <t>６階建以上</t>
  </si>
  <si>
    <t>住宅に住む一般世帯</t>
  </si>
  <si>
    <t>総数</t>
  </si>
  <si>
    <t>一戸建</t>
  </si>
  <si>
    <t>長屋建</t>
  </si>
  <si>
    <t>共同住宅</t>
  </si>
  <si>
    <t>その他</t>
  </si>
  <si>
    <t>総数</t>
  </si>
  <si>
    <t>３～５</t>
  </si>
  <si>
    <t>主世帯人員</t>
  </si>
  <si>
    <t>一戸建</t>
  </si>
  <si>
    <t>長屋建</t>
  </si>
  <si>
    <t>共同住宅</t>
  </si>
  <si>
    <t>３　 　～ 　　５</t>
  </si>
  <si>
    <t>６　　    ～　　　１０</t>
  </si>
  <si>
    <t>１１　　～　　　１４</t>
  </si>
  <si>
    <t>１５　階　建　以　上</t>
  </si>
  <si>
    <t>主世帯数</t>
  </si>
  <si>
    <t>主世帯人員</t>
  </si>
  <si>
    <t>１世帯当たり
人員</t>
  </si>
  <si>
    <t>主　　　　　　　　　　世　　　　　　　　　　帯</t>
  </si>
  <si>
    <t>間　借　り</t>
  </si>
  <si>
    <t>持  ち  家</t>
  </si>
  <si>
    <t>給 与 住 宅</t>
  </si>
  <si>
    <t>住宅に住む一般世帯数</t>
  </si>
  <si>
    <t xml:space="preserve"> </t>
  </si>
  <si>
    <t>250㎡以上</t>
  </si>
  <si>
    <t>住宅に住む一般世帯人員</t>
  </si>
  <si>
    <t>延べ面積</t>
  </si>
  <si>
    <t>0  ～  19㎡</t>
  </si>
  <si>
    <t>20  ～  29</t>
  </si>
  <si>
    <t>30  ～  39</t>
  </si>
  <si>
    <t>40  ～  49</t>
  </si>
  <si>
    <t>50  ～  59</t>
  </si>
  <si>
    <t>60  ～  69</t>
  </si>
  <si>
    <t>70  ～  79</t>
  </si>
  <si>
    <t>80  ～  89</t>
  </si>
  <si>
    <t>90  ～  99</t>
  </si>
  <si>
    <t>100  ～  119</t>
  </si>
  <si>
    <t>120  ～  149</t>
  </si>
  <si>
    <t>150  ～  199</t>
  </si>
  <si>
    <t>200  ～  249</t>
  </si>
  <si>
    <t xml:space="preserve"> </t>
  </si>
  <si>
    <t>延　　　べ　　　面　　　積</t>
  </si>
  <si>
    <t>一　戸　建</t>
  </si>
  <si>
    <t>長　屋　建</t>
  </si>
  <si>
    <t>共　　　　同　　　　住　　　　宅</t>
  </si>
  <si>
    <t>１・２ 階 建</t>
  </si>
  <si>
    <t>子供の数別母子世帯数，母子世帯人員及び1世帯当たり子供の数
（6歳未満の子供のいる世帯－特掲） [周辺区] （平成17年10月1日）</t>
  </si>
  <si>
    <t>子供の数別父子世帯数，父子世帯人員及び1世帯当たり子供の数
（6歳未満の子供のいる世帯－特掲） [周辺区] （平成17年10月1日）</t>
  </si>
  <si>
    <t>従業・通学時の世帯の状況，通勤・通学者数別住宅に住む一般世帯数及び就業・通学別住宅に住む一般世帯人員
（平成17年10月1日）</t>
  </si>
  <si>
    <t>常住地による従業・通学市区町村別15歳以上就業者数及び15歳以上通学者数
（平成17年10月1日）</t>
  </si>
  <si>
    <t>従業地・通学地による常住市区町村別15歳以上就業者数及び15歳以上通学者数
（平成17年10月1日）</t>
  </si>
  <si>
    <t>常住地又は従業地による産業（大分類）別15歳以上就業者数
（平成17年10月1日）</t>
  </si>
  <si>
    <t>６ 階建以上</t>
  </si>
  <si>
    <t>住宅に住む主世帯数</t>
  </si>
  <si>
    <t>住居の種類</t>
  </si>
  <si>
    <t>　住宅－一つの世帯が独立して家庭生活を営むことができる永続性のある建物（完全に区画された建物の一部を含む）。アパート、長屋などは各区画ごとに１戸の住宅となる。</t>
  </si>
  <si>
    <t>　住宅以外－寄宿舎・寮など生計を共にしない単身者の集まりを居住させるための建物や、病院・学校・旅館・会社・工場・事務所などの居住用でない建物。</t>
  </si>
  <si>
    <t>　住宅に居住する一般世帯について、「主世帯」（持ち家、公営の借家、都市機構・公社の借家、民営の借家、給与住宅）、「間借り」に区分した。</t>
  </si>
  <si>
    <r>
      <t>　延べ面積</t>
    </r>
    <r>
      <rPr>
        <sz val="9"/>
        <rFont val="Century"/>
        <family val="1"/>
      </rPr>
      <t xml:space="preserve"> </t>
    </r>
    <r>
      <rPr>
        <sz val="9"/>
        <rFont val="ＭＳ 明朝"/>
        <family val="1"/>
      </rPr>
      <t>－</t>
    </r>
    <r>
      <rPr>
        <sz val="9"/>
        <rFont val="Century"/>
        <family val="1"/>
      </rPr>
      <t xml:space="preserve"> </t>
    </r>
    <r>
      <rPr>
        <sz val="9"/>
        <rFont val="ＭＳ 明朝"/>
        <family val="1"/>
      </rPr>
      <t>各居住室の床面積のほか、その住宅に含まれる玄関・台所・廊下・便所・浴室・押し入れ等も含めた床</t>
    </r>
    <r>
      <rPr>
        <sz val="9"/>
        <rFont val="Century"/>
        <family val="1"/>
      </rPr>
      <t xml:space="preserve"> </t>
    </r>
    <r>
      <rPr>
        <sz val="9"/>
        <rFont val="ＭＳ 明朝"/>
        <family val="1"/>
      </rPr>
      <t>面積の合計をいう。</t>
    </r>
  </si>
  <si>
    <t>住宅の建て方</t>
  </si>
  <si>
    <t>　その建て方について、「一戸建」、「長屋建」、「共同住宅」、「その他」に区分した。また、共同住宅については、その建物の階数を「１・２階建」、「３～５階建」、「６～１０階建」、「１１～１４階建」、「１５階以上」の５つに区分した。</t>
  </si>
  <si>
    <t>常住人口及び従業地・通学地による人口</t>
  </si>
  <si>
    <t>　「常住人口」とは、調査の時期に調査の地域に常住していた者をいう。また、「従業地・通学地による人口」は、常住人口に、その地域へ通勤者又は通学者として流入する人口を加え、さらに、その地域から通勤者又は通学者として流出する人口を差し引いた人口（買物者、行楽者は除く）をいう。</t>
  </si>
  <si>
    <t>住宅に住む主世帯人員</t>
  </si>
  <si>
    <t>住宅に住む一般世帯</t>
  </si>
  <si>
    <t>住宅以外に住む一般世帯</t>
  </si>
  <si>
    <t>住居の種類・住宅の所有の関係</t>
  </si>
  <si>
    <t>世帯数</t>
  </si>
  <si>
    <t>世帯人員</t>
  </si>
  <si>
    <t>６５歳以上親族人員</t>
  </si>
  <si>
    <t>１世帯当たり
人員</t>
  </si>
  <si>
    <t>６５歳以上
親族人員</t>
  </si>
  <si>
    <t>うち１人</t>
  </si>
  <si>
    <t>うち
高齢者１人</t>
  </si>
  <si>
    <t>表番号</t>
  </si>
  <si>
    <t>統計名</t>
  </si>
  <si>
    <t>国分寺市</t>
  </si>
  <si>
    <t>国立市</t>
  </si>
  <si>
    <t>福生市</t>
  </si>
  <si>
    <t>狛江市</t>
  </si>
  <si>
    <t>東大和市</t>
  </si>
  <si>
    <t>清瀬市</t>
  </si>
  <si>
    <t>東久留米市</t>
  </si>
  <si>
    <t>千代田区</t>
  </si>
  <si>
    <t>多摩市</t>
  </si>
  <si>
    <t>中央区</t>
  </si>
  <si>
    <t>稲城市</t>
  </si>
  <si>
    <t>港区</t>
  </si>
  <si>
    <t>羽村市</t>
  </si>
  <si>
    <t>文京区</t>
  </si>
  <si>
    <t>瑞穂町</t>
  </si>
  <si>
    <t>台東区</t>
  </si>
  <si>
    <t>墨田区</t>
  </si>
  <si>
    <t>江東区</t>
  </si>
  <si>
    <t>品川区</t>
  </si>
  <si>
    <t>目黒区</t>
  </si>
  <si>
    <t>大田区</t>
  </si>
  <si>
    <t>世田谷区</t>
  </si>
  <si>
    <t>北区</t>
  </si>
  <si>
    <t>荒川区</t>
  </si>
  <si>
    <t>足立区</t>
  </si>
  <si>
    <t>葛飾区</t>
  </si>
  <si>
    <t>江戸川区</t>
  </si>
  <si>
    <t>八王子市</t>
  </si>
  <si>
    <t>立川市</t>
  </si>
  <si>
    <t>神奈川県</t>
  </si>
  <si>
    <t>武蔵野市</t>
  </si>
  <si>
    <t>埼玉県</t>
  </si>
  <si>
    <t>三鷹市</t>
  </si>
  <si>
    <t>千葉県</t>
  </si>
  <si>
    <t>青梅市</t>
  </si>
  <si>
    <t>茨城県</t>
  </si>
  <si>
    <t>府中市</t>
  </si>
  <si>
    <t>栃木県</t>
  </si>
  <si>
    <t>昭島市</t>
  </si>
  <si>
    <t>静岡県</t>
  </si>
  <si>
    <t>調布市</t>
  </si>
  <si>
    <t>群馬県</t>
  </si>
  <si>
    <t>町田市</t>
  </si>
  <si>
    <t>大阪府</t>
  </si>
  <si>
    <t>小金井市</t>
  </si>
  <si>
    <t>山梨県</t>
  </si>
  <si>
    <t>小平市</t>
  </si>
  <si>
    <t>愛知県</t>
  </si>
  <si>
    <t>日野市</t>
  </si>
  <si>
    <t>東村山市</t>
  </si>
  <si>
    <t>従業地・通学地による
常住地市区町村</t>
  </si>
  <si>
    <t>日の出町</t>
  </si>
  <si>
    <t>産業（大分類）</t>
  </si>
  <si>
    <t>常住地による1５歳以上就業者数</t>
  </si>
  <si>
    <t>自宅で従業</t>
  </si>
  <si>
    <t>自宅外の区内で従業</t>
  </si>
  <si>
    <t>都内他区で
従業</t>
  </si>
  <si>
    <t>都内他市町村で従業</t>
  </si>
  <si>
    <t>うち都内
他区
に常住</t>
  </si>
  <si>
    <t>うち都内
他市町村
に常住</t>
  </si>
  <si>
    <t>うち都外に
常住</t>
  </si>
  <si>
    <t>富山県</t>
  </si>
  <si>
    <t>石川県</t>
  </si>
  <si>
    <t>現住所</t>
  </si>
  <si>
    <t>福井県</t>
  </si>
  <si>
    <t>自区内</t>
  </si>
  <si>
    <t>長野県</t>
  </si>
  <si>
    <t>岐阜県</t>
  </si>
  <si>
    <t>都内</t>
  </si>
  <si>
    <t>三重県</t>
  </si>
  <si>
    <t>特別区部</t>
  </si>
  <si>
    <t>滋賀県</t>
  </si>
  <si>
    <t>京都府</t>
  </si>
  <si>
    <t>兵庫県</t>
  </si>
  <si>
    <t>奈良県</t>
  </si>
  <si>
    <t>武蔵村山市</t>
  </si>
  <si>
    <t>和歌山県</t>
  </si>
  <si>
    <t>鳥取県</t>
  </si>
  <si>
    <t>島根県</t>
  </si>
  <si>
    <t>岡山県</t>
  </si>
  <si>
    <t>あきるの市</t>
  </si>
  <si>
    <t>広島県</t>
  </si>
  <si>
    <t>山口県</t>
  </si>
  <si>
    <t>徳島県</t>
  </si>
  <si>
    <t>大島町</t>
  </si>
  <si>
    <t>香川県</t>
  </si>
  <si>
    <t>愛媛県</t>
  </si>
  <si>
    <t>三宅村</t>
  </si>
  <si>
    <t>高知県</t>
  </si>
  <si>
    <t>八丈町</t>
  </si>
  <si>
    <t>福岡県</t>
  </si>
  <si>
    <t>佐賀県</t>
  </si>
  <si>
    <t>長崎県</t>
  </si>
  <si>
    <t>熊本県</t>
  </si>
  <si>
    <t>北海道</t>
  </si>
  <si>
    <t>大分県</t>
  </si>
  <si>
    <t>青森県</t>
  </si>
  <si>
    <r>
      <t>（</t>
    </r>
    <r>
      <rPr>
        <b/>
        <sz val="14"/>
        <rFont val="Century"/>
        <family val="1"/>
      </rPr>
      <t xml:space="preserve"> </t>
    </r>
    <r>
      <rPr>
        <b/>
        <sz val="14"/>
        <rFont val="ＭＳ 明朝"/>
        <family val="1"/>
      </rPr>
      <t>１</t>
    </r>
    <r>
      <rPr>
        <b/>
        <sz val="14"/>
        <rFont val="Century"/>
        <family val="1"/>
      </rPr>
      <t xml:space="preserve"> </t>
    </r>
    <r>
      <rPr>
        <b/>
        <sz val="14"/>
        <rFont val="ＭＳ 明朝"/>
        <family val="1"/>
      </rPr>
      <t>）</t>
    </r>
    <r>
      <rPr>
        <b/>
        <sz val="14"/>
        <rFont val="Century"/>
        <family val="1"/>
      </rPr>
      <t xml:space="preserve"> </t>
    </r>
    <r>
      <rPr>
        <b/>
        <sz val="14"/>
        <rFont val="ＭＳ 明朝"/>
        <family val="1"/>
      </rPr>
      <t>国</t>
    </r>
    <r>
      <rPr>
        <b/>
        <sz val="14"/>
        <rFont val="Century"/>
        <family val="1"/>
      </rPr>
      <t xml:space="preserve"> </t>
    </r>
    <r>
      <rPr>
        <b/>
        <sz val="14"/>
        <rFont val="ＭＳ 明朝"/>
        <family val="1"/>
      </rPr>
      <t>勢</t>
    </r>
    <r>
      <rPr>
        <b/>
        <sz val="14"/>
        <rFont val="Century"/>
        <family val="1"/>
      </rPr>
      <t xml:space="preserve"> </t>
    </r>
    <r>
      <rPr>
        <b/>
        <sz val="14"/>
        <rFont val="ＭＳ 明朝"/>
        <family val="1"/>
      </rPr>
      <t>調</t>
    </r>
    <r>
      <rPr>
        <b/>
        <sz val="14"/>
        <rFont val="Century"/>
        <family val="1"/>
      </rPr>
      <t xml:space="preserve"> </t>
    </r>
    <r>
      <rPr>
        <b/>
        <sz val="14"/>
        <rFont val="ＭＳ 明朝"/>
        <family val="1"/>
      </rPr>
      <t>査</t>
    </r>
  </si>
  <si>
    <r>
      <t>１</t>
    </r>
    <r>
      <rPr>
        <b/>
        <sz val="9"/>
        <rFont val="Century"/>
        <family val="1"/>
      </rPr>
      <t xml:space="preserve">  </t>
    </r>
    <r>
      <rPr>
        <b/>
        <sz val="9"/>
        <rFont val="ＭＳ Ｐゴシック"/>
        <family val="3"/>
      </rPr>
      <t>調査の沿革</t>
    </r>
  </si>
  <si>
    <r>
      <t xml:space="preserve">                                                                              </t>
    </r>
    <r>
      <rPr>
        <sz val="9"/>
        <rFont val="ＭＳ 明朝"/>
        <family val="1"/>
      </rPr>
      <t>　　　　　　　　　　　　　　　</t>
    </r>
    <r>
      <rPr>
        <sz val="9"/>
        <rFont val="Century"/>
        <family val="1"/>
      </rPr>
      <t xml:space="preserve"> </t>
    </r>
    <r>
      <rPr>
        <sz val="9"/>
        <rFont val="ＭＳ 明朝"/>
        <family val="1"/>
      </rPr>
      <t>主に仕事</t>
    </r>
  </si>
  <si>
    <r>
      <t xml:space="preserve">                                                          </t>
    </r>
    <r>
      <rPr>
        <sz val="9"/>
        <rFont val="ＭＳ 明朝"/>
        <family val="1"/>
      </rPr>
      <t>　　　　　　　　　</t>
    </r>
    <r>
      <rPr>
        <sz val="9"/>
        <rFont val="Century"/>
        <family val="1"/>
      </rPr>
      <t xml:space="preserve"> </t>
    </r>
    <r>
      <rPr>
        <sz val="9"/>
        <rFont val="ＭＳ 明朝"/>
        <family val="1"/>
      </rPr>
      <t>就業者</t>
    </r>
    <r>
      <rPr>
        <sz val="9"/>
        <rFont val="Century"/>
        <family val="1"/>
      </rPr>
      <t xml:space="preserve">              </t>
    </r>
    <r>
      <rPr>
        <sz val="9"/>
        <rFont val="ＭＳ 明朝"/>
        <family val="1"/>
      </rPr>
      <t>　　　　家事のほか仕事</t>
    </r>
  </si>
  <si>
    <r>
      <t xml:space="preserve">                                     </t>
    </r>
    <r>
      <rPr>
        <sz val="9"/>
        <rFont val="ＭＳ 明朝"/>
        <family val="1"/>
      </rPr>
      <t>　　　　　</t>
    </r>
    <r>
      <rPr>
        <sz val="9"/>
        <rFont val="Century"/>
        <family val="1"/>
      </rPr>
      <t xml:space="preserve"> </t>
    </r>
    <r>
      <rPr>
        <sz val="9"/>
        <rFont val="ＭＳ 明朝"/>
        <family val="1"/>
      </rPr>
      <t>労働力人口</t>
    </r>
    <r>
      <rPr>
        <sz val="9"/>
        <rFont val="Century"/>
        <family val="1"/>
      </rPr>
      <t xml:space="preserve">                              </t>
    </r>
    <r>
      <rPr>
        <sz val="9"/>
        <rFont val="ＭＳ 明朝"/>
        <family val="1"/>
      </rPr>
      <t>　　　　　　　</t>
    </r>
    <r>
      <rPr>
        <sz val="9"/>
        <rFont val="Century"/>
        <family val="1"/>
      </rPr>
      <t xml:space="preserve"> </t>
    </r>
    <r>
      <rPr>
        <sz val="9"/>
        <rFont val="ＭＳ 明朝"/>
        <family val="1"/>
      </rPr>
      <t>通学のかたわら仕事</t>
    </r>
  </si>
  <si>
    <r>
      <t xml:space="preserve">                                                          </t>
    </r>
    <r>
      <rPr>
        <sz val="9"/>
        <rFont val="ＭＳ 明朝"/>
        <family val="1"/>
      </rPr>
      <t>　　　　　　　　　</t>
    </r>
    <r>
      <rPr>
        <sz val="9"/>
        <rFont val="Century"/>
        <family val="1"/>
      </rPr>
      <t xml:space="preserve"> </t>
    </r>
    <r>
      <rPr>
        <sz val="9"/>
        <rFont val="ＭＳ 明朝"/>
        <family val="1"/>
      </rPr>
      <t>完全失業者</t>
    </r>
    <r>
      <rPr>
        <sz val="9"/>
        <rFont val="Century"/>
        <family val="1"/>
      </rPr>
      <t xml:space="preserve">         </t>
    </r>
    <r>
      <rPr>
        <sz val="9"/>
        <rFont val="ＭＳ 明朝"/>
        <family val="1"/>
      </rPr>
      <t>　　　</t>
    </r>
    <r>
      <rPr>
        <sz val="9"/>
        <rFont val="Century"/>
        <family val="1"/>
      </rPr>
      <t xml:space="preserve"> </t>
    </r>
    <r>
      <rPr>
        <sz val="9"/>
        <rFont val="ＭＳ 明朝"/>
        <family val="1"/>
      </rPr>
      <t>休業者</t>
    </r>
  </si>
  <si>
    <r>
      <t xml:space="preserve">              </t>
    </r>
    <r>
      <rPr>
        <sz val="9"/>
        <rFont val="ＭＳ 明朝"/>
        <family val="1"/>
      </rPr>
      <t>１５歳以上人口</t>
    </r>
    <r>
      <rPr>
        <sz val="9"/>
        <rFont val="Century"/>
        <family val="1"/>
      </rPr>
      <t xml:space="preserve">                              </t>
    </r>
    <r>
      <rPr>
        <sz val="9"/>
        <rFont val="ＭＳ 明朝"/>
        <family val="1"/>
      </rPr>
      <t>　　　　　　</t>
    </r>
    <r>
      <rPr>
        <sz val="9"/>
        <rFont val="ＭＳ 明朝"/>
        <family val="1"/>
      </rPr>
      <t>家事</t>
    </r>
  </si>
  <si>
    <r>
      <t xml:space="preserve">                                      </t>
    </r>
    <r>
      <rPr>
        <sz val="9"/>
        <rFont val="ＭＳ 明朝"/>
        <family val="1"/>
      </rPr>
      <t>　　　　　非労働力人口</t>
    </r>
    <r>
      <rPr>
        <sz val="9"/>
        <rFont val="Century"/>
        <family val="1"/>
      </rPr>
      <t xml:space="preserve">        </t>
    </r>
    <r>
      <rPr>
        <sz val="9"/>
        <rFont val="ＭＳ 明朝"/>
        <family val="1"/>
      </rPr>
      <t>　</t>
    </r>
    <r>
      <rPr>
        <sz val="9"/>
        <rFont val="Century"/>
        <family val="1"/>
      </rPr>
      <t xml:space="preserve"> </t>
    </r>
    <r>
      <rPr>
        <sz val="9"/>
        <rFont val="ＭＳ 明朝"/>
        <family val="1"/>
      </rPr>
      <t>通学</t>
    </r>
  </si>
  <si>
    <r>
      <t xml:space="preserve">                                                           </t>
    </r>
    <r>
      <rPr>
        <sz val="9"/>
        <rFont val="ＭＳ 明朝"/>
        <family val="1"/>
      </rPr>
      <t>　　　　　　　　　その他</t>
    </r>
  </si>
  <si>
    <t>従業上の地位</t>
  </si>
  <si>
    <r>
      <t xml:space="preserve">  (</t>
    </r>
    <r>
      <rPr>
        <sz val="9"/>
        <rFont val="ＭＳ 明朝"/>
        <family val="1"/>
      </rPr>
      <t>１</t>
    </r>
    <r>
      <rPr>
        <sz val="9"/>
        <rFont val="Century"/>
        <family val="1"/>
      </rPr>
      <t xml:space="preserve">) </t>
    </r>
    <r>
      <rPr>
        <sz val="9"/>
        <rFont val="ＭＳ 明朝"/>
        <family val="1"/>
      </rPr>
      <t>一般世帯</t>
    </r>
  </si>
  <si>
    <r>
      <t xml:space="preserve">   </t>
    </r>
    <r>
      <rPr>
        <sz val="9"/>
        <rFont val="ＭＳ 明朝"/>
        <family val="1"/>
      </rPr>
      <t>①</t>
    </r>
    <r>
      <rPr>
        <sz val="9"/>
        <rFont val="Century"/>
        <family val="1"/>
      </rPr>
      <t xml:space="preserve"> </t>
    </r>
    <r>
      <rPr>
        <sz val="9"/>
        <rFont val="ＭＳ 明朝"/>
        <family val="1"/>
      </rPr>
      <t>住居と生計を共にしている人の集まり又は一戸を構えて住んでいる単身者。ただし、これらの世帯と住居を共にする単身の住み込みの雇人については、人数に関係なく雇主の世帯に含めた。</t>
    </r>
  </si>
  <si>
    <r>
      <t xml:space="preserve">    </t>
    </r>
    <r>
      <rPr>
        <sz val="9"/>
        <rFont val="ＭＳ 明朝"/>
        <family val="1"/>
      </rPr>
      <t>②</t>
    </r>
    <r>
      <rPr>
        <sz val="9"/>
        <rFont val="Century"/>
        <family val="1"/>
      </rPr>
      <t xml:space="preserve"> </t>
    </r>
    <r>
      <rPr>
        <sz val="9"/>
        <rFont val="ＭＳ 明朝"/>
        <family val="1"/>
      </rPr>
      <t>上記の世帯と住居を共にし、別に生計を維持している間借りの単身者又は下宿屋などに下宿している単身者。</t>
    </r>
  </si>
  <si>
    <r>
      <t xml:space="preserve">    </t>
    </r>
    <r>
      <rPr>
        <sz val="9"/>
        <rFont val="ＭＳ 明朝"/>
        <family val="1"/>
      </rPr>
      <t>③</t>
    </r>
    <r>
      <rPr>
        <sz val="9"/>
        <rFont val="Century"/>
        <family val="1"/>
      </rPr>
      <t xml:space="preserve"> </t>
    </r>
    <r>
      <rPr>
        <sz val="9"/>
        <rFont val="ＭＳ 明朝"/>
        <family val="1"/>
      </rPr>
      <t>会社・団体・商店・官公庁などの寄宿舎、独身寮などに居住している単身者。</t>
    </r>
  </si>
  <si>
    <r>
      <t xml:space="preserve">  (</t>
    </r>
    <r>
      <rPr>
        <sz val="9"/>
        <rFont val="ＭＳ 明朝"/>
        <family val="1"/>
      </rPr>
      <t>２</t>
    </r>
    <r>
      <rPr>
        <sz val="9"/>
        <rFont val="Century"/>
        <family val="1"/>
      </rPr>
      <t xml:space="preserve">)  </t>
    </r>
    <r>
      <rPr>
        <sz val="9"/>
        <rFont val="ＭＳ 明朝"/>
        <family val="1"/>
      </rPr>
      <t>施設等の世帯</t>
    </r>
  </si>
  <si>
    <t>母子世帯・父子世帯</t>
  </si>
  <si>
    <r>
      <t xml:space="preserve"> </t>
    </r>
    <r>
      <rPr>
        <sz val="9"/>
        <rFont val="ＭＳ 明朝"/>
        <family val="1"/>
      </rPr>
      <t>住宅の所有の関係</t>
    </r>
  </si>
  <si>
    <t>　国勢調査は、住民基本台帳などの届出、国籍に関係なく、調査時に調査地域内に３か月以上にわたって住んでいるか、あるいは、３か月以上にわたって住むことになっている人を対象に、場所ごと、世帯ごとに調査した。ただし、外国政府の外交使節団・領事機関の構成員（随員を含む）及びその家族、外国軍隊の軍人・軍属及びその家族は、調査から除外した。また、次の人については、それぞれ次の場所に常住しているとみなして、その場所で調査した。</t>
  </si>
  <si>
    <r>
      <t xml:space="preserve"> (</t>
    </r>
    <r>
      <rPr>
        <sz val="9"/>
        <rFont val="ＭＳ 明朝"/>
        <family val="1"/>
      </rPr>
      <t>１</t>
    </r>
    <r>
      <rPr>
        <sz val="9"/>
        <rFont val="Century"/>
        <family val="1"/>
      </rPr>
      <t xml:space="preserve">)  </t>
    </r>
    <r>
      <rPr>
        <sz val="9"/>
        <rFont val="ＭＳ 明朝"/>
        <family val="1"/>
      </rPr>
      <t>調査時において、定まった住居のない人などは、調査時現在いる場所で調査した。</t>
    </r>
  </si>
  <si>
    <r>
      <t>２</t>
    </r>
    <r>
      <rPr>
        <b/>
        <sz val="9"/>
        <rFont val="Century"/>
        <family val="1"/>
      </rPr>
      <t xml:space="preserve">  </t>
    </r>
    <r>
      <rPr>
        <b/>
        <sz val="9"/>
        <rFont val="ＭＳ Ｐゴシック"/>
        <family val="3"/>
      </rPr>
      <t>調査の目的</t>
    </r>
    <r>
      <rPr>
        <b/>
        <sz val="9"/>
        <rFont val="Century"/>
        <family val="1"/>
      </rPr>
      <t xml:space="preserve">   </t>
    </r>
    <r>
      <rPr>
        <sz val="9"/>
        <rFont val="ＭＳ 明朝"/>
        <family val="1"/>
      </rPr>
      <t>国内人口の状況を把握し、各種施策の基礎資料を得る。</t>
    </r>
  </si>
  <si>
    <r>
      <t>５</t>
    </r>
    <r>
      <rPr>
        <b/>
        <sz val="9"/>
        <rFont val="Century"/>
        <family val="1"/>
      </rPr>
      <t xml:space="preserve">  </t>
    </r>
    <r>
      <rPr>
        <b/>
        <sz val="9"/>
        <rFont val="ＭＳ Ｐゴシック"/>
        <family val="3"/>
      </rPr>
      <t>調査の対象</t>
    </r>
  </si>
  <si>
    <r>
      <t>(</t>
    </r>
    <r>
      <rPr>
        <sz val="9"/>
        <rFont val="ＭＳ 明朝"/>
        <family val="1"/>
      </rPr>
      <t>２</t>
    </r>
    <r>
      <rPr>
        <sz val="9"/>
        <rFont val="Century"/>
        <family val="1"/>
      </rPr>
      <t xml:space="preserve">)  </t>
    </r>
    <r>
      <rPr>
        <sz val="9"/>
        <rFont val="ＭＳ 明朝"/>
        <family val="1"/>
      </rPr>
      <t>旅行、出張などで一時的に自宅を離れている人は、不在期間が３か月未満の場合は自宅で調査し、３か月以上の場合は、調査時にいる旅行先又は出張先などで調査した。</t>
    </r>
  </si>
  <si>
    <r>
      <t>(</t>
    </r>
    <r>
      <rPr>
        <sz val="9"/>
        <rFont val="ＭＳ 明朝"/>
        <family val="1"/>
      </rPr>
      <t>３</t>
    </r>
    <r>
      <rPr>
        <sz val="9"/>
        <rFont val="Century"/>
        <family val="1"/>
      </rPr>
      <t xml:space="preserve">)  </t>
    </r>
    <r>
      <rPr>
        <sz val="9"/>
        <rFont val="ＭＳ 明朝"/>
        <family val="1"/>
      </rPr>
      <t>２か所以上に住居をもつ人は、寝泊まりする日数の多い方で調査した。</t>
    </r>
  </si>
  <si>
    <r>
      <t>(</t>
    </r>
    <r>
      <rPr>
        <sz val="9"/>
        <rFont val="ＭＳ 明朝"/>
        <family val="1"/>
      </rPr>
      <t>４</t>
    </r>
    <r>
      <rPr>
        <sz val="9"/>
        <rFont val="Century"/>
        <family val="1"/>
      </rPr>
      <t xml:space="preserve">)  </t>
    </r>
    <r>
      <rPr>
        <sz val="9"/>
        <rFont val="ＭＳ 明朝"/>
        <family val="1"/>
      </rPr>
      <t>通学のために寄宿舎、下宿などに宿泊している学生・生徒はその宿泊している施設で調査した。</t>
    </r>
  </si>
  <si>
    <r>
      <t>(</t>
    </r>
    <r>
      <rPr>
        <sz val="9"/>
        <rFont val="ＭＳ 明朝"/>
        <family val="1"/>
      </rPr>
      <t>５</t>
    </r>
    <r>
      <rPr>
        <sz val="9"/>
        <rFont val="Century"/>
        <family val="1"/>
      </rPr>
      <t xml:space="preserve">)  </t>
    </r>
    <r>
      <rPr>
        <sz val="9"/>
        <rFont val="ＭＳ 明朝"/>
        <family val="1"/>
      </rPr>
      <t>病院・療養所などの入院患者で、引き続き３か月以上入院している人はその入院先で、それ以外の人は自宅で調査した。</t>
    </r>
  </si>
  <si>
    <r>
      <t>(</t>
    </r>
    <r>
      <rPr>
        <sz val="9"/>
        <rFont val="ＭＳ 明朝"/>
        <family val="1"/>
      </rPr>
      <t>６</t>
    </r>
    <r>
      <rPr>
        <sz val="9"/>
        <rFont val="Century"/>
        <family val="1"/>
      </rPr>
      <t xml:space="preserve">)  </t>
    </r>
    <r>
      <rPr>
        <sz val="9"/>
        <rFont val="ＭＳ 明朝"/>
        <family val="1"/>
      </rPr>
      <t>船舶</t>
    </r>
    <r>
      <rPr>
        <sz val="9"/>
        <rFont val="Century"/>
        <family val="1"/>
      </rPr>
      <t>(</t>
    </r>
    <r>
      <rPr>
        <sz val="9"/>
        <rFont val="ＭＳ 明朝"/>
        <family val="1"/>
      </rPr>
      <t>自衛隊の艦船を除く</t>
    </r>
    <r>
      <rPr>
        <sz val="9"/>
        <rFont val="Century"/>
        <family val="1"/>
      </rPr>
      <t>)</t>
    </r>
    <r>
      <rPr>
        <sz val="9"/>
        <rFont val="ＭＳ 明朝"/>
        <family val="1"/>
      </rPr>
      <t>に乗り組んでいる人で、陸上に生活の本拠を有する人はその住所で、陸上に生活の本拠のない人はその船舶で調査した。</t>
    </r>
  </si>
  <si>
    <r>
      <t>(</t>
    </r>
    <r>
      <rPr>
        <sz val="9"/>
        <rFont val="ＭＳ 明朝"/>
        <family val="1"/>
      </rPr>
      <t>７</t>
    </r>
    <r>
      <rPr>
        <sz val="9"/>
        <rFont val="Century"/>
        <family val="1"/>
      </rPr>
      <t xml:space="preserve">)  </t>
    </r>
    <r>
      <rPr>
        <sz val="9"/>
        <rFont val="ＭＳ 明朝"/>
        <family val="1"/>
      </rPr>
      <t>自衛隊の営舎内又は自衛隊の使用する船舶内の居住者は、その営舎又は当該船舶が籍を置く地方総監部で調査した。</t>
    </r>
  </si>
  <si>
    <r>
      <t>(</t>
    </r>
    <r>
      <rPr>
        <sz val="9"/>
        <rFont val="ＭＳ 明朝"/>
        <family val="1"/>
      </rPr>
      <t>８</t>
    </r>
    <r>
      <rPr>
        <sz val="9"/>
        <rFont val="Century"/>
        <family val="1"/>
      </rPr>
      <t xml:space="preserve">)  </t>
    </r>
    <r>
      <rPr>
        <sz val="9"/>
        <rFont val="ＭＳ 明朝"/>
        <family val="1"/>
      </rPr>
      <t>刑務所・少年刑務所又は留置所に収容されている人のうち刑が決っている人及び少年院・婦人補導院の在院者はその収容先で調査した。</t>
    </r>
  </si>
  <si>
    <t>(１)世帯員に関する事項</t>
  </si>
  <si>
    <t>(２)世帯に関する事項</t>
  </si>
  <si>
    <t>世帯の種類、世帯員の数、住居の種類、住宅の床面積、住宅の建て方</t>
  </si>
  <si>
    <t>年齢</t>
  </si>
  <si>
    <t>配偶関係</t>
  </si>
  <si>
    <t>国籍</t>
  </si>
  <si>
    <t>　調査日前日による満年齢とした。</t>
  </si>
  <si>
    <t>　届出の有無にかかわらず、実際の状態により、未婚、有配偶、死別、離別に区分した。</t>
  </si>
  <si>
    <t>　「日本」のほか、以下の１１区分とした。</t>
  </si>
  <si>
    <r>
      <t>　１１区分</t>
    </r>
    <r>
      <rPr>
        <sz val="9"/>
        <rFont val="Century"/>
        <family val="1"/>
      </rPr>
      <t>―</t>
    </r>
    <r>
      <rPr>
        <sz val="9"/>
        <rFont val="ＭＳ Ｐ明朝"/>
        <family val="1"/>
      </rPr>
      <t>「韓国・朝鮮」、「中国」、「フィリピン」、「タイ」、「インドネシア」、「ベトナム」、「イギリス」、「アメリカ」、｢ブラジル｣、「ペルー」、「その他」の１１区分とした。</t>
    </r>
  </si>
  <si>
    <t>労働力状態</t>
  </si>
  <si>
    <t>　１５歳以上の人について、調査年の９月２４日から３０日までの１週間（以下「調査週間」という。）に「仕事をしたかどうかの別」により、次のとおり区分した。</t>
  </si>
  <si>
    <t>産業</t>
  </si>
  <si>
    <t>していた事業所が二つ以上ある場合は、その人が主に仕事をしていた事業所の事業の種類によった。</t>
  </si>
  <si>
    <t>　就業者について、調査週間中、その人が実際に仕事をしていた事業所の主な事業の種類によって分類した。仕事を</t>
  </si>
  <si>
    <t>　就業者を、調査週間中その人が仕事をしていた事業所における状況によって次のとおり区分した。</t>
  </si>
  <si>
    <t>世帯の種類</t>
  </si>
  <si>
    <t>　　雇用者－会社員・工員・公務員・団体職員・個人商店の従業員・住み込みの家事手伝い・日々雇用されている人・パートタイムやアルバイトなど、会社・団体・個人や官公庁に雇用されている人で、次にいう「役員」でない人</t>
  </si>
  <si>
    <t>　　雇人のある業主－個人経営の商店主・工場主・農業主などの事業主や開業医・弁護士などで、雇い人がいる人</t>
  </si>
  <si>
    <t>　　雇人のない業主－個人経営の商店主・工場主・農業主などの事業主や開業医・弁護士・著述家・家政婦などで、個人又は家族とだけで事業を営んでいる人</t>
  </si>
  <si>
    <t>　　家族従業者－農家や個人商店などで、農仕事や店の仕事などを手伝っている家族</t>
  </si>
  <si>
    <t>　　家庭内職者－家庭内で賃仕事（家庭内職）をしている人</t>
  </si>
  <si>
    <t>　世帯を次のとおり「一般世帯」と「施設等の世帯」に区分した。</t>
  </si>
  <si>
    <t>　寮・寄宿舎の学生・生徒－学校の寮・寄宿舎で起居を共にし、通学している学生・生徒の集まり</t>
  </si>
  <si>
    <r>
      <t>　病院・療養所の入院者－病院・療養所などに、既に</t>
    </r>
    <r>
      <rPr>
        <sz val="9"/>
        <rFont val="Century"/>
        <family val="1"/>
      </rPr>
      <t>3</t>
    </r>
    <r>
      <rPr>
        <sz val="9"/>
        <rFont val="ＭＳ Ｐ明朝"/>
        <family val="1"/>
      </rPr>
      <t>か月以上入院している入院患者の集まり</t>
    </r>
  </si>
  <si>
    <t>　社会施設の入所者－老人ホーム、児童保護施設などの入所者の集まり</t>
  </si>
  <si>
    <t>　自衛隊の営舎内居住者－自衛隊の営舎内又は艦船内の居住者の集まり</t>
  </si>
  <si>
    <t>　矯正施設の入所者－刑務所及び拘置所の被収容者並びに少年院及び婦人補導院の在院者の集まり</t>
  </si>
  <si>
    <t>　その他－定まった住居を持たない単身者や陸上に生活の本拠（住所）を有しない船舶乗組員など</t>
  </si>
  <si>
    <t>世帯の家族類型</t>
  </si>
  <si>
    <t>高齢単身世帯・高齢夫婦世帯</t>
  </si>
  <si>
    <t>　一般世帯を、その世帯員の世帯主との続き柄により、次のとおり区分した。</t>
  </si>
  <si>
    <t>宮崎県</t>
  </si>
  <si>
    <t>岩手県</t>
  </si>
  <si>
    <t>鹿児島県</t>
  </si>
  <si>
    <t>宮城県</t>
  </si>
  <si>
    <t>沖縄県</t>
  </si>
  <si>
    <t>秋田県</t>
  </si>
  <si>
    <t>山形県</t>
  </si>
  <si>
    <t>国外</t>
  </si>
  <si>
    <t>福島県</t>
  </si>
  <si>
    <t>新潟県</t>
  </si>
  <si>
    <t>資料　総務省統計局　｢平成１７年国勢調査第2次基本集計結果」</t>
  </si>
  <si>
    <t>注　　１）　労働力状態「不詳」を含む。</t>
  </si>
  <si>
    <t>資料　総務省統計局 「平成１7年国勢調査第2次基本集計結果」</t>
  </si>
  <si>
    <t>農業</t>
  </si>
  <si>
    <t>林業</t>
  </si>
  <si>
    <t>漁業</t>
  </si>
  <si>
    <t>鉱業</t>
  </si>
  <si>
    <t>建設業</t>
  </si>
  <si>
    <t>製造業</t>
  </si>
  <si>
    <t>情報通信業</t>
  </si>
  <si>
    <t>運輸業</t>
  </si>
  <si>
    <t>卸売・
小売業</t>
  </si>
  <si>
    <t>金融・
保険業</t>
  </si>
  <si>
    <t>飲食店，
宿泊業</t>
  </si>
  <si>
    <t>教育，学習支援業</t>
  </si>
  <si>
    <t>複合
サービス
事業</t>
  </si>
  <si>
    <t>サービス業（他に分類されないもの）</t>
  </si>
  <si>
    <t>公務
(他に分類されないもの)</t>
  </si>
  <si>
    <t>分類不能の
産業</t>
  </si>
  <si>
    <t>電気･ガス･
熱供給・
水道業</t>
  </si>
  <si>
    <t>総　数</t>
  </si>
  <si>
    <t>２</t>
  </si>
  <si>
    <t>３</t>
  </si>
  <si>
    <t>４</t>
  </si>
  <si>
    <t>５</t>
  </si>
  <si>
    <t>６</t>
  </si>
  <si>
    <t>高齢単身者の男女</t>
  </si>
  <si>
    <t>65～69歳</t>
  </si>
  <si>
    <t>70～74</t>
  </si>
  <si>
    <t>75～79</t>
  </si>
  <si>
    <t>80～84</t>
  </si>
  <si>
    <t>85歳以上</t>
  </si>
  <si>
    <t>（別掲）
60歳以上</t>
  </si>
  <si>
    <t>夫の年齢（５歳階級）</t>
  </si>
  <si>
    <t>６５～６９</t>
  </si>
  <si>
    <t>７０～７４</t>
  </si>
  <si>
    <t>７５～７９</t>
  </si>
  <si>
    <t>８０～８４</t>
  </si>
  <si>
    <t>８５歳以上</t>
  </si>
  <si>
    <t>地域</t>
  </si>
  <si>
    <t>韓国，朝鮮</t>
  </si>
  <si>
    <t>中国</t>
  </si>
  <si>
    <t>東南アジア，南アジア</t>
  </si>
  <si>
    <t>アメリカ</t>
  </si>
  <si>
    <t>中国</t>
  </si>
  <si>
    <t>アメリカ</t>
  </si>
  <si>
    <t>総数</t>
  </si>
  <si>
    <t>フィリピン</t>
  </si>
  <si>
    <t>フィリピン</t>
  </si>
  <si>
    <t>東京都</t>
  </si>
  <si>
    <t>中野区</t>
  </si>
  <si>
    <t>杉並区</t>
  </si>
  <si>
    <t>豊島区</t>
  </si>
  <si>
    <t>板橋区</t>
  </si>
  <si>
    <t>練馬区</t>
  </si>
  <si>
    <t>新宿区</t>
  </si>
  <si>
    <t>渋谷区</t>
  </si>
  <si>
    <t>母子世帯数</t>
  </si>
  <si>
    <t>母子世帯人員</t>
  </si>
  <si>
    <t>１世帯当たり子供の数</t>
  </si>
  <si>
    <t>子供が１人</t>
  </si>
  <si>
    <t>２</t>
  </si>
  <si>
    <t>３人以上</t>
  </si>
  <si>
    <t>父子世帯数</t>
  </si>
  <si>
    <t>労働力状態，年齢（5歳階級），男女別15歳以上人口
（平成17年10月1日）</t>
  </si>
  <si>
    <t>産業（大分類），年齢（5歳階級），男女別15歳以上就業者数
（平成17年10月1日）</t>
  </si>
  <si>
    <t>労働力状態，年齢（5歳階級），男女別高齢単身者数
（平成17年10月1日）</t>
  </si>
  <si>
    <t>夫の就業・非就業，夫の年齢（5歳階級），妻の就業・非就業， 妻の年齢（5歳階級）別高齢夫婦世帯数
（平成17年10月1日）</t>
  </si>
  <si>
    <t>父子世帯人員</t>
  </si>
  <si>
    <t>男　　　　        　女</t>
  </si>
  <si>
    <t>総　　　   数</t>
  </si>
  <si>
    <t>労　　　　　　　　　　　　働　　　　　　　　　　　　力　　　　　　　　　　　　人　　　　　　　　　　　　口</t>
  </si>
  <si>
    <t>非 労 働 力 人 口</t>
  </si>
  <si>
    <t>総　　   　数</t>
  </si>
  <si>
    <t>就　　　　　　　　　　　　　　　　業　　　　　　　　　　　　　　　　者</t>
  </si>
  <si>
    <t>完  全  失  業  者</t>
  </si>
  <si>
    <t>う   ち   家   事</t>
  </si>
  <si>
    <t>う   ち   通   学</t>
  </si>
  <si>
    <t>年 齢 （ ５ 歳 階 級 ）</t>
  </si>
  <si>
    <t>１ ）</t>
  </si>
  <si>
    <t>総　　  　数</t>
  </si>
  <si>
    <t>主   に   仕   事</t>
  </si>
  <si>
    <t>家 事 の ほ か 仕 事</t>
  </si>
  <si>
    <t>通学のかたわら仕事</t>
  </si>
  <si>
    <t>休 　　業 　　者</t>
  </si>
  <si>
    <t xml:space="preserve">  総           　 　 数</t>
  </si>
  <si>
    <t>１５ ～ １９歳</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</si>
  <si>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</si>
  <si>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</si>
  <si>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</si>
  <si>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</si>
  <si>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</si>
  <si>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</si>
  <si>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</si>
  <si>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</si>
  <si>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</si>
  <si>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</si>
  <si>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</si>
  <si>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</si>
  <si>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</si>
  <si>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歳 以上</t>
  </si>
  <si>
    <t>１５～６４歳</t>
  </si>
  <si>
    <t>６５歳以上</t>
  </si>
  <si>
    <t xml:space="preserve"> 男</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</si>
  <si>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</si>
  <si>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</si>
  <si>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</si>
  <si>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</si>
  <si>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</si>
  <si>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</si>
  <si>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</si>
  <si>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</si>
  <si>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</si>
  <si>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</si>
  <si>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</si>
  <si>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</si>
  <si>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</si>
  <si>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 xml:space="preserve"> 女</t>
  </si>
  <si>
    <t>男　　　　女</t>
  </si>
  <si>
    <t>総        数</t>
  </si>
  <si>
    <t>産　　　　　　　　　　　　　　　　　　　業　　 （       大　　　　　　　　　　　　　分　　　　　　　　　　　　　　　類       ）</t>
  </si>
  <si>
    <t>Ａ</t>
  </si>
  <si>
    <t>Ｂ</t>
  </si>
  <si>
    <t>Ｃ</t>
  </si>
  <si>
    <t>Ｄ</t>
  </si>
  <si>
    <t>Ｅ</t>
  </si>
  <si>
    <t>Ｆ</t>
  </si>
  <si>
    <t>Ｇ</t>
  </si>
  <si>
    <t>Ｈ</t>
  </si>
  <si>
    <t>Ｉ</t>
  </si>
  <si>
    <t>Ｊ</t>
  </si>
  <si>
    <t>Ｋ</t>
  </si>
  <si>
    <t>Ｌ</t>
  </si>
  <si>
    <t>Ｍ</t>
  </si>
  <si>
    <t>Ｎ</t>
  </si>
  <si>
    <t>Ｏ</t>
  </si>
  <si>
    <t>Ｐ</t>
  </si>
  <si>
    <t>Ｑ</t>
  </si>
  <si>
    <t>Ｒ</t>
  </si>
  <si>
    <t>Ｓ</t>
  </si>
  <si>
    <t>年齢（５歳階級）</t>
  </si>
  <si>
    <t>不動産業</t>
  </si>
  <si>
    <t>総         数</t>
  </si>
  <si>
    <t>高  　齢　  単  　身  　者  　男  　女
年   　齢   　（ 　５ 　歳　 階　 級　 ）</t>
  </si>
  <si>
    <t>総　  　数</t>
  </si>
  <si>
    <t>６５ ～ ６９歳</t>
  </si>
  <si>
    <t>７０ ～ ７４</t>
  </si>
  <si>
    <t>７５ ～ ７９</t>
  </si>
  <si>
    <t>８０ ～ ８４</t>
  </si>
  <si>
    <t>８５ 歳 以 上</t>
  </si>
  <si>
    <t>（別　掲）
６０歳以上</t>
  </si>
  <si>
    <t>６５歳以上の高齢単身者数　１）</t>
  </si>
  <si>
    <t>労働力人口</t>
  </si>
  <si>
    <t>就業者</t>
  </si>
  <si>
    <t>完全失業者</t>
  </si>
  <si>
    <t>非労働力人口</t>
  </si>
  <si>
    <t>男　　　　　　　１）</t>
  </si>
  <si>
    <t>女             １）</t>
  </si>
  <si>
    <t>注　　１）　労働力状態「不詳」を含む。</t>
  </si>
  <si>
    <t>資料　 総務省統計局　「平成１7年国勢調査第３次基本集計結果」</t>
  </si>
  <si>
    <t>2</t>
  </si>
  <si>
    <t>区内に常住する就業者・通学者</t>
  </si>
  <si>
    <t>国分寺市</t>
  </si>
  <si>
    <t>国立市</t>
  </si>
  <si>
    <t xml:space="preserve"> 区 内 で の 従 業  ・  通 学</t>
  </si>
  <si>
    <t>福生市</t>
  </si>
  <si>
    <t>自　　 　　　　　　　　　　宅</t>
  </si>
  <si>
    <t>狛江市</t>
  </si>
  <si>
    <t>自　　 　 　　宅　 　 　　外</t>
  </si>
  <si>
    <t>東大和市</t>
  </si>
  <si>
    <t>清瀬市</t>
  </si>
  <si>
    <t>他の区市町村で従業 ・ 通学</t>
  </si>
  <si>
    <t>東久留米市</t>
  </si>
  <si>
    <t>都　　  　　　　　　　　　　内</t>
  </si>
  <si>
    <t>武蔵村山市</t>
  </si>
  <si>
    <t>多摩市</t>
  </si>
  <si>
    <t>特   　別　  　区      部</t>
  </si>
  <si>
    <t>稲城市</t>
  </si>
  <si>
    <t>千代田区</t>
  </si>
  <si>
    <t>羽村市</t>
  </si>
  <si>
    <t>中央区</t>
  </si>
  <si>
    <t>あきる野市</t>
  </si>
  <si>
    <t>港区</t>
  </si>
  <si>
    <t>西東京市</t>
  </si>
  <si>
    <t>新宿区</t>
  </si>
  <si>
    <t>瑞穂町</t>
  </si>
  <si>
    <t>文京区</t>
  </si>
  <si>
    <t>その他の市町村</t>
  </si>
  <si>
    <t>台東区</t>
  </si>
  <si>
    <t>墨田区</t>
  </si>
  <si>
    <t>江東区</t>
  </si>
  <si>
    <t>他　　　　　　　　　　県</t>
  </si>
  <si>
    <t>品川区</t>
  </si>
  <si>
    <t>目黒区</t>
  </si>
  <si>
    <t>　（上位１０市）</t>
  </si>
  <si>
    <t>大田区</t>
  </si>
  <si>
    <t>世田谷区</t>
  </si>
  <si>
    <t>渋谷区</t>
  </si>
  <si>
    <t>さいたま市</t>
  </si>
  <si>
    <t>杉並区</t>
  </si>
  <si>
    <t>豊島区</t>
  </si>
  <si>
    <t>千葉市</t>
  </si>
  <si>
    <t>北区</t>
  </si>
  <si>
    <t>浦安市</t>
  </si>
  <si>
    <t>荒川区</t>
  </si>
  <si>
    <t>板橋区</t>
  </si>
  <si>
    <t>練馬区</t>
  </si>
  <si>
    <t>足立区</t>
  </si>
  <si>
    <t>川越市</t>
  </si>
  <si>
    <t>葛飾区</t>
  </si>
  <si>
    <t>江戸川区</t>
  </si>
  <si>
    <t>　（上位１０府県）</t>
  </si>
  <si>
    <t>市  　・  　郡 　 ・ 　 島　 部</t>
  </si>
  <si>
    <t>八王子市</t>
  </si>
  <si>
    <t>立川市</t>
  </si>
  <si>
    <t>武蔵野市</t>
  </si>
  <si>
    <t>三鷹市</t>
  </si>
  <si>
    <t>青梅市</t>
  </si>
  <si>
    <t>府中市</t>
  </si>
  <si>
    <t>昭島市</t>
  </si>
  <si>
    <t>調布市</t>
  </si>
  <si>
    <t>大阪府</t>
  </si>
  <si>
    <t>町田市</t>
  </si>
  <si>
    <t>小金井市</t>
  </si>
  <si>
    <t>小平市</t>
  </si>
  <si>
    <t>日野市</t>
  </si>
  <si>
    <t>東村山市</t>
  </si>
  <si>
    <t>区内で従業・通学する者</t>
  </si>
  <si>
    <t xml:space="preserve"> 区内に常住</t>
  </si>
  <si>
    <t xml:space="preserve">   他の区市町村に常住</t>
  </si>
  <si>
    <t xml:space="preserve">特 　　　別 　　　区　 　部 </t>
  </si>
  <si>
    <t>日出町</t>
  </si>
  <si>
    <t>奥多摩町</t>
  </si>
  <si>
    <t>新座市</t>
  </si>
  <si>
    <t>資料　　総務省統計局　「平成１７年国勢調査　従業地・通学地集計　その１」</t>
  </si>
  <si>
    <t>資料　　総務省統計局　「平成１７年国勢調査　従業地・通学地集計　その１」</t>
  </si>
  <si>
    <t>Ａ</t>
  </si>
  <si>
    <t>農業</t>
  </si>
  <si>
    <t>Ｂ</t>
  </si>
  <si>
    <t>林業</t>
  </si>
  <si>
    <t>Ｃ</t>
  </si>
  <si>
    <t>漁業</t>
  </si>
  <si>
    <t>Ｄ</t>
  </si>
  <si>
    <t>鉱業</t>
  </si>
  <si>
    <t>Ｅ</t>
  </si>
  <si>
    <t>建設業</t>
  </si>
  <si>
    <t>Ｆ</t>
  </si>
  <si>
    <t>製造業</t>
  </si>
  <si>
    <t>Ｇ</t>
  </si>
  <si>
    <t>電気・ガス・熱供給・水道業</t>
  </si>
  <si>
    <t>Ｈ</t>
  </si>
  <si>
    <t>情報通信業</t>
  </si>
  <si>
    <t>Ｉ</t>
  </si>
  <si>
    <t>Ｊ</t>
  </si>
  <si>
    <t>卸売・小売業</t>
  </si>
  <si>
    <t>Ｋ</t>
  </si>
  <si>
    <t>金融・保険業</t>
  </si>
  <si>
    <t>Ｌ</t>
  </si>
  <si>
    <t>不動産業</t>
  </si>
  <si>
    <t>Ｍ</t>
  </si>
  <si>
    <t>飲食店、宿泊業</t>
  </si>
  <si>
    <t>Ｎ</t>
  </si>
  <si>
    <t>医療、福祉</t>
  </si>
  <si>
    <t>Ｏ</t>
  </si>
  <si>
    <t>教育、学習支援業</t>
  </si>
  <si>
    <t>Ｐ</t>
  </si>
  <si>
    <t>複合サービス事業</t>
  </si>
  <si>
    <t>Ｑ</t>
  </si>
  <si>
    <t>Ｒ</t>
  </si>
  <si>
    <t>公務（他に分類されないもの）</t>
  </si>
  <si>
    <t>Ｓ</t>
  </si>
  <si>
    <t>分類不能の産業</t>
  </si>
  <si>
    <t>資料　総務省統計局　「平成１7年国勢調査第２次基本集計結果」</t>
  </si>
  <si>
    <t>通　勤　　・　　通　学　者　数　          　就　　　　業　　・　通　　　　学</t>
  </si>
  <si>
    <t>通　勤　・　通　学　者　の　み　の　世　帯</t>
  </si>
  <si>
    <t xml:space="preserve">そ               の               他               の               世               帯     </t>
  </si>
  <si>
    <t>通勤者のみ</t>
  </si>
  <si>
    <t>通学者のみ</t>
  </si>
  <si>
    <t>通勤者と
通学者の
いる世帯</t>
  </si>
  <si>
    <t>高齢者のみ</t>
  </si>
  <si>
    <t>高齢者と
幼児のみ</t>
  </si>
  <si>
    <t>幼児のみ</t>
  </si>
  <si>
    <t>２５．年齢（各歳），男女別人口　（平成12年，平成１7年）</t>
  </si>
  <si>
    <t>４９．子供の数別母子世帯数，母子世帯人員及び１世帯当たり子供の数（６歳未満の子供のいる世帯－特掲）[周辺区]　（平成１７年１０月１日）</t>
  </si>
  <si>
    <t>５０．子供の数別父子世帯数，父子世帯人員及び１世帯当たり子供の数（６歳未満の子供のいる世帯－特掲）[周辺区]　（平成１７年１０月１日）</t>
  </si>
  <si>
    <t>５１．労働力状態，年齢（５歳階級），男女別１５歳以上人口　（平成１7年１０月１日）</t>
  </si>
  <si>
    <t>５２．産業（大分類），年齢（５歳階級），男女別１５歳以上就業者数　（平成１7年１０月１日）</t>
  </si>
  <si>
    <t>平               成               ２          ２               年</t>
  </si>
  <si>
    <t>平            成           １          ７            年</t>
  </si>
  <si>
    <t>世  帯  数  ・  人  口  増  減  （ 平 成 １ ７ 年 ～ 平 成 ２ ２ 年 ）</t>
  </si>
  <si>
    <t>資料  東京都　「平成１７年国勢調査東京都市区町村別報告」</t>
  </si>
  <si>
    <t xml:space="preserve">        総務省統計局　「平成２２年国勢調査小地域集計（人口等基本集計に関する集計）」</t>
  </si>
  <si>
    <t>２３．町丁，男女別人口及び世帯数　（平成１７年，平成２２年比較）</t>
  </si>
  <si>
    <t xml:space="preserve">   注         １ ） 配偶関係「不詳」を含む。</t>
  </si>
  <si>
    <t xml:space="preserve">   資料     総務省統計局「平成２２年国勢調査人口等基本集計」</t>
  </si>
  <si>
    <t>２４．配偶関係，年齢（各歳），男女別１５歳以上人口　（平成２２年１０月１日)</t>
  </si>
  <si>
    <t>平   成   １　７   年   国   勢   調   査   人   口</t>
  </si>
  <si>
    <t>平   成   ２  ２   年   国   勢   調   査   人   口</t>
  </si>
  <si>
    <t>資料     総務省統計局 「平成１７年国勢調査第１次基本集計結果」, 「平成２２年国勢調査人口等基本集計」</t>
  </si>
  <si>
    <t>２６．世帯人員，配偶関係，年齢(５歳階級)，男女別一般世帯人員(総数及び世帯主)　(平成２２年１０月１日)</t>
  </si>
  <si>
    <t xml:space="preserve">   注      １ ）  配偶関係 ｢不詳｣ を含む</t>
  </si>
  <si>
    <t xml:space="preserve">   資料  総務省統計局｢平成２２年国勢調査人口等基本集計」</t>
  </si>
  <si>
    <t>２７．東京都の国勢調査人口　(平成２２年１０月１日)</t>
  </si>
  <si>
    <t xml:space="preserve">  注</t>
  </si>
  <si>
    <t xml:space="preserve">     １ ） 特別区を含む。</t>
  </si>
  <si>
    <t xml:space="preserve">  資料   総務省統計局｢平成２２年国勢調査人口等基本集計」</t>
  </si>
  <si>
    <t>２８．男女別人口及び世帯の種類別世帯数[周辺区]　（平成２２年１０月１日）</t>
  </si>
  <si>
    <t>資料　総務省統計局　「平成２２年国勢調査人口等基本集計」</t>
  </si>
  <si>
    <t>２９．世帯人員別一般世帯数及び一般世帯人員　（平成２２年１０月１日）</t>
  </si>
  <si>
    <t>平  成  ２ ２  年</t>
  </si>
  <si>
    <t>３０．施設等の世帯の種類，世帯人員別施設等の世帯数及び施設等の世帯人員　（平成２２年１０月１日）</t>
  </si>
  <si>
    <t>３１．世帯の家族類型別一般世帯数及び一般世帯人員（６歳未満・１８歳未満親族のいる一般世帯及び３世代世帯）　（平成２２年１０月１日）</t>
  </si>
  <si>
    <t>親族のみの世帯</t>
  </si>
  <si>
    <t>非親族を
含む世帯</t>
  </si>
  <si>
    <t>６歳未満世帯員のいる一般世帯</t>
  </si>
  <si>
    <t>６歳未満世帯人員</t>
  </si>
  <si>
    <t>18歳未満世帯員のいる一般世帯</t>
  </si>
  <si>
    <t>18歳未満世帯人員</t>
  </si>
  <si>
    <t>３世代世帯</t>
  </si>
  <si>
    <t>総数
1)</t>
  </si>
  <si>
    <t>資料　総務省統計局　「平成２２年国勢調査人口等基本集計」</t>
  </si>
  <si>
    <t>３２．世帯人員別一般世帯数及び一般世帯人員（６歳未満・１８歳未満世帯員のいる一般世帯）　（平成２２年１０月１日）</t>
  </si>
  <si>
    <t>世帯人員が１人</t>
  </si>
  <si>
    <t>-</t>
  </si>
  <si>
    <t>資料　総務省統計局　「平成２２年国勢調査人口等基本集計」</t>
  </si>
  <si>
    <t>世帯人員が  １人</t>
  </si>
  <si>
    <t>総　　数
１　）</t>
  </si>
  <si>
    <t xml:space="preserve"> - </t>
  </si>
  <si>
    <t>親族のみの世帯</t>
  </si>
  <si>
    <t>核家族以外の世帯</t>
  </si>
  <si>
    <t>　　　　　　核　　　　　家　　　　　族　　　　　以　　　　　外　　　　　の　　　　　世　　　　　帯</t>
  </si>
  <si>
    <t>他に分類されない世帯</t>
  </si>
  <si>
    <t>３３．世帯の家族類型，世帯人員別一般世帯数　（平成２２年１０月１日）</t>
  </si>
  <si>
    <t>注　　 １） 世帯の家族類型「不詳」を含む。</t>
  </si>
  <si>
    <t>資料　総務省統計局　「平成２２年国勢調査第人口等基本集計」</t>
  </si>
  <si>
    <t>公営・都市再生機構・公社の借家</t>
  </si>
  <si>
    <t>３４．世帯の家族類型，住居の種類・住宅の所有の関係別住宅に住む一般世帯及び一般世帯人員（平成２２年１０月１日）</t>
  </si>
  <si>
    <t>資料　総務省統計局　「平成２２年国勢調査人口等基本集計」</t>
  </si>
  <si>
    <t>　公営・都市再生機構・公社の借家</t>
  </si>
  <si>
    <t>３５．住居の種類・住宅の所有の関係別一般世帯数，一般世帯人員及び１世帯当たり人員　（平成２２年１０月１日）</t>
  </si>
  <si>
    <t>　公 営 ・ 都 市 再 生 機 構 ・ 公 社 の 借 家</t>
  </si>
  <si>
    <t>３６．住宅の建て方，住居の種類・住宅の所有の関係別住宅に住む一般世帯数及び一般世帯人員　（平成２２年１０月１日）</t>
  </si>
  <si>
    <t>-</t>
  </si>
  <si>
    <t>３７．住宅の建て方別住宅に住む主世帯数，主世帯人員及び１世帯当たり人員　（平成２２年１０月１日）</t>
  </si>
  <si>
    <t>資料　　総務省統計局　「平成２２年国勢調査人口等基本集計」</t>
  </si>
  <si>
    <t>公営・都市再生機構・公社の借家</t>
  </si>
  <si>
    <t xml:space="preserve"> - </t>
  </si>
  <si>
    <t>３８．延べ面積，住居の種類・住宅の所有の関係別住宅に住む一般世帯数及び一般世帯人員　（平成２２年１０月１日）</t>
  </si>
  <si>
    <t>３９．延べ面積，住宅の建て方別住宅に住む主世帯数及び主世帯人員　（平成２２年１０月１日）</t>
  </si>
  <si>
    <t>注　　　 １ ) 建物全体の階数「不詳」を含む。　　　２ ) 延べ面積「不詳」を含む。</t>
  </si>
  <si>
    <t>資料　　総務省統計局　「平成２２年国勢調査人口等基本集計」</t>
  </si>
  <si>
    <t>４０．住居の種類・住宅の所有の関係別６５歳以上世帯員のいる一般世帯数，
　　  一般世帯人員，６５歳以上世帯人員及び１世帯当たり人員　（平成２２年１０月１日）</t>
  </si>
  <si>
    <t>６５歳以上世帯員のいる一般世帯</t>
  </si>
  <si>
    <t>４１．世帯人員，住居の種類・住宅の所有の関係別住宅に６５歳以上世帯員のいる一般世帯数　（平成２２年１０月１日）</t>
  </si>
  <si>
    <t>４２．延べ面積，住居の種類・住宅の所有の関係別住宅に住む６５歳以上世帯員のいる一般世帯数　（平成２２年１０月１日）</t>
  </si>
  <si>
    <t>６５歳以上
世帯人員</t>
  </si>
  <si>
    <t>親族のみの世帯</t>
  </si>
  <si>
    <t>核家族以外の世帯</t>
  </si>
  <si>
    <t>非親族を
含む世帯</t>
  </si>
  <si>
    <t>６５歳以上世帯員のいる一般世帯</t>
  </si>
  <si>
    <t>６５歳以上世帯人員</t>
  </si>
  <si>
    <t>７５歳以上世帯員のいる一般世帯</t>
  </si>
  <si>
    <t>７５歳以上世帯人員</t>
  </si>
  <si>
    <t>８５歳以上世帯員のいる一般世帯</t>
  </si>
  <si>
    <t>８５歳以上世帯人員</t>
  </si>
  <si>
    <t>４４．世帯の家族類型別６５歳以上世帯員のいる一般世帯数，一般世帯人員及び６５歳以上世帯人員
（７５歳以上・８５歳以上親族のいる一般世帯－特掲）　（平成２２年１０月１日）</t>
  </si>
  <si>
    <t>６５歳以上世帯人員</t>
  </si>
  <si>
    <t>世帯人員   が１人</t>
  </si>
  <si>
    <t>４５．世帯人員別６５歳以上世帯員のいる一般世帯数，一般世帯人員及び ６５歳以上世帯人員　（平成２２年１０月１日）</t>
  </si>
  <si>
    <t>資料　　総務省統計局「平成２２年国勢調査人口等基本集計」</t>
  </si>
  <si>
    <t>４６．年齢（５歳階級），男女別高齢単身者数　（平成２２年１０月１日）</t>
  </si>
  <si>
    <t>６５歳以上の高齢単独世帯数</t>
  </si>
  <si>
    <t>４７．夫の年齢（５歳階級），妻の年齢（５歳階級）別夫婦のみの世帯数　（平成２２年１０月１日）</t>
  </si>
  <si>
    <t>妻の年齢</t>
  </si>
  <si>
    <t>６０歳未満</t>
  </si>
  <si>
    <t>６０～６４</t>
  </si>
  <si>
    <t>夫が６０歳未満</t>
  </si>
  <si>
    <t>８５歳以上</t>
  </si>
  <si>
    <t>注　　１ ） 無国籍及び国名「不詳」を含む。</t>
  </si>
  <si>
    <t>４８．国籍，男女別外国人数[周辺区]　（平成２２年１０月１日）</t>
  </si>
  <si>
    <t>人　　　　　　　　口　　　　　　　　１）　</t>
  </si>
  <si>
    <t>　　　　　　　　　　人</t>
  </si>
  <si>
    <t>　　　　　　口　　　　　　　　１）　</t>
  </si>
  <si>
    <t>人　　　　　　　　口　　　　　　　　　１）</t>
  </si>
  <si>
    <t>　　　転</t>
  </si>
  <si>
    <t>入</t>
  </si>
  <si>
    <t>転　　　　　出</t>
  </si>
  <si>
    <t>転　　　　　入</t>
  </si>
  <si>
    <t>転　　　　　出</t>
  </si>
  <si>
    <t>常  住  者　２）</t>
  </si>
  <si>
    <t>西　東　京　市</t>
  </si>
  <si>
    <t>檜原村</t>
  </si>
  <si>
    <t xml:space="preserve">- </t>
  </si>
  <si>
    <t>奥多摩町</t>
  </si>
  <si>
    <t>利島村</t>
  </si>
  <si>
    <t>新島村</t>
  </si>
  <si>
    <t>神　津　島　村</t>
  </si>
  <si>
    <t>御蔵島村</t>
  </si>
  <si>
    <t>青ヶ島村</t>
  </si>
  <si>
    <t>小笠原村</t>
  </si>
  <si>
    <t>他　県　４）</t>
  </si>
  <si>
    <t>市・郡・島部　３）</t>
  </si>
  <si>
    <t>注　１ ） ５歳未満については，出生後にふだん住んでいた場所による。 ２ ） ５年前の常住地「不詳」で，当地に現住している者を含む。</t>
  </si>
  <si>
    <t>　　 ３ ） ５年前の常住地が県内で，５年前の常住市区町村「不詳」を含む。</t>
  </si>
  <si>
    <t xml:space="preserve">     ４ ） ５年前の常住地が他県で，５年前の常住市区町村「不詳」を含む。</t>
  </si>
  <si>
    <t xml:space="preserve">     資料　総務省統計局　「平成２２年国勢調査　移動人口の男女・年齢等集計」</t>
  </si>
  <si>
    <t xml:space="preserve"> </t>
  </si>
  <si>
    <t xml:space="preserve">５９． 現住市区町村による５年前の常住地, 男女別人口（転入）及び５年前の常住市区町村による現住市区町村，男女別人口（転出）（平成２２年１０月１日） </t>
  </si>
  <si>
    <t>５３．労働力状態，年齢（５歳階級），男女別高齢単身者数　（平成１7年１０月１日）</t>
  </si>
  <si>
    <t>５４．従業・通学時の世帯の状況，通勤・通学者数別住宅に住む一般世帯数及び就業・通学別住宅に住む一般世帯人員　（平成１７年１０月１日）</t>
  </si>
  <si>
    <t>５５．夫の就業・非就業，夫の年齢（５歳階級），妻の就業・非就業， 妻の年齢（５歳階級）別高齢夫婦世帯数　（平成１７年１０月１日）</t>
  </si>
  <si>
    <t>５６．常住地による従業・通学市区町村別１５歳以上就業者数及び１５歳以上通学者数　（平成１７年１０月１日）</t>
  </si>
  <si>
    <t>５７．従業地・通学地による常住市区町村別１５歳以上就業者数及び１５歳以上通学者数　（平成１７年１０月１日）</t>
  </si>
  <si>
    <t>５８．常住地又は従業地による産業（大分類）別1５歳以上就業者数　（平成１７年１０月１日）</t>
  </si>
  <si>
    <t>町丁，男女別人口及び世帯数
（平成17年，平成22年比較）</t>
  </si>
  <si>
    <t>配偶関係，年齢（各歳），男女別15歳以上人口
（平成22年10月1日）</t>
  </si>
  <si>
    <t>年齢（各歳），男女別人口
（平成17年，平成22年）</t>
  </si>
  <si>
    <t>世帯人員，配偶関係，年齢(5歳階級)，男女別一般世帯人員(総数及び世帯主)
(平成22年10月1日)</t>
  </si>
  <si>
    <t>東京都の国勢調査人口
(平成22年10月1日)</t>
  </si>
  <si>
    <t>男女別人口及び世帯の種類別世帯数[周辺区]
（平成22年10月1日）</t>
  </si>
  <si>
    <t>世帯人員別一般世帯数及び一般世帯人員
（平成22年10月1日）</t>
  </si>
  <si>
    <t>施設等の世帯の種類，世帯人員別施設等の世帯数及び施設等の世帯人員
（平成22年10月1日）</t>
  </si>
  <si>
    <t>世帯人員別一般世帯数及び一般世帯人員
（6歳未満・18歳未満親族のいる一般世帯）　（平成22年10月1日）</t>
  </si>
  <si>
    <t>世帯の家族類型，世帯人員別一般世帯数
（平成22年10月1日）</t>
  </si>
  <si>
    <t>平成２２年国勢調査の概要</t>
  </si>
  <si>
    <r>
      <t>　国勢調査は、大正９年から昭和１５年までは「国勢調査に関する法律」、昭和２２年以降は「統計法」に基づく指定統計</t>
    </r>
    <r>
      <rPr>
        <sz val="9"/>
        <rFont val="ＭＳ 明朝"/>
        <family val="1"/>
      </rPr>
      <t>第１号として、昭和２２年の臨時国勢調査を除いて５年ごとに実施され、平成２２年国勢調査はその第１９回目にあたる。</t>
    </r>
  </si>
  <si>
    <t>　 国勢調査は、大正９年を初めとする１０年ごとの大規模調査と、その中間年の簡易調査とに大別され、平成２２年国勢調査は大規模調査にあたる。</t>
  </si>
  <si>
    <r>
      <t>３</t>
    </r>
    <r>
      <rPr>
        <b/>
        <sz val="9"/>
        <rFont val="Century"/>
        <family val="1"/>
      </rPr>
      <t xml:space="preserve">  </t>
    </r>
    <r>
      <rPr>
        <b/>
        <sz val="9"/>
        <rFont val="ＭＳ Ｐゴシック"/>
        <family val="3"/>
      </rPr>
      <t>調査の時期</t>
    </r>
    <r>
      <rPr>
        <b/>
        <sz val="9"/>
        <rFont val="Century"/>
        <family val="1"/>
      </rPr>
      <t xml:space="preserve">   </t>
    </r>
    <r>
      <rPr>
        <sz val="9"/>
        <rFont val="ＭＳ 明朝"/>
        <family val="1"/>
      </rPr>
      <t>平成２２年１０月１日午前零時現在によって行われた。</t>
    </r>
  </si>
  <si>
    <r>
      <t>４</t>
    </r>
    <r>
      <rPr>
        <b/>
        <sz val="9"/>
        <rFont val="Century"/>
        <family val="1"/>
      </rPr>
      <t xml:space="preserve">  </t>
    </r>
    <r>
      <rPr>
        <b/>
        <sz val="9"/>
        <rFont val="ＭＳ Ｐゴシック"/>
        <family val="3"/>
      </rPr>
      <t>調査の範囲</t>
    </r>
    <r>
      <rPr>
        <sz val="9"/>
        <rFont val="Century"/>
        <family val="1"/>
      </rPr>
      <t xml:space="preserve">   </t>
    </r>
    <r>
      <rPr>
        <sz val="9"/>
        <rFont val="ＭＳ 明朝"/>
        <family val="1"/>
      </rPr>
      <t>歯舞群島、色丹島、国後島及び択捉島並びに島根県隠岐郡隠岐の島町にある竹島を除く本邦全域</t>
    </r>
  </si>
  <si>
    <t>氏名、男女の別、出生の年月、世帯主との続き柄、配偶の関係、国籍、就業状態、現住居での居住期間、５年前の住居の所在地、教育、就業状態、所属の事業所の名称及び事業の種類、仕事の種類、従業上の地位、従業地又は通学地、利用交通手段</t>
  </si>
  <si>
    <t>　　役員－会社の社長・取締役・監査役、団体・公益法人や独立行政法人の理事・監事、公団や事業団の総裁・理事・監事などの役員</t>
  </si>
  <si>
    <t>世帯主及び世帯人員</t>
  </si>
  <si>
    <t>　世 帯 主 －収入の多少、住民基本台帳の届出等に関係なく、各世帯の判断による。</t>
  </si>
  <si>
    <t>　世帯人員－世帯を構成する各人（世帯員）を合わせた数。</t>
  </si>
  <si>
    <t>　非親族を含む世帯－二人以上の世帯員から成る世帯のうち、世帯主と親族関係にある者がいない世帯。</t>
  </si>
  <si>
    <t>　親族のみの世帯　 －二人以上の世帯員から成る世帯のうち、世帯主と親族関係にある世帯員のみからなる世帯。</t>
  </si>
  <si>
    <t>　単  独  世  帯     －世帯人員が一人の世帯</t>
  </si>
  <si>
    <t>　母子世帯－未婚、死別又は離別の女親と、未婚の２０歳未満の子供のみから成る一般世帯をいう。</t>
  </si>
  <si>
    <t>　父子世帯－未婚、死別又は離別の男親と、未婚の２０歳未満の子供のみから成る一般世帯をいう。</t>
  </si>
  <si>
    <t xml:space="preserve">  母（父）世帯（他の世帯員がいる世帯を含む）－上記母子世帯及び父子世帯のほか、未婚、死別又は離別の女（男）親と、その未婚の２０歳未満の子供及び他の世帯員（２０歳以上の子供を除く）からなる一般世帯を含めた世帯。</t>
  </si>
  <si>
    <t>　高齢単身世帯－６５歳以上の者１人のみの一般世帯をいう。</t>
  </si>
  <si>
    <t>　高齢夫婦世帯－夫６５以上、妻６０歳以上の夫婦１組の一般世帯をいう。</t>
  </si>
  <si>
    <t>世帯の家族類型別一般世帯数及び一般世帯人員
（6歳未満・18歳未満世帯員のいる一般世帯及び３世代世帯）　（平成22年10月1日）</t>
  </si>
  <si>
    <t>世帯の家族類型，住宅の種類・所有の関係別住宅に住む一般世帯数及び一般世帯人員
（平成22年10月1日）</t>
  </si>
  <si>
    <t>住居の種類・住宅の所有の関係別一般世帯数，一般世帯人員及び1世帯当たり人員
（平成22年10月1日）</t>
  </si>
  <si>
    <t>住宅の建て方，住宅の所有の関係別住宅に住む一般世帯数及び一般世帯人員
（平成22年10月1日）</t>
  </si>
  <si>
    <t>住宅の建て方別住宅に住む主世帯数，主世帯人員及び1世帯当たり人員
（平成22年10月1日）</t>
  </si>
  <si>
    <t>延べ面積，住宅の種類・住宅の所有の関係別住宅に住む一般世帯数及び一般世帯人員
（平成22年10月1日）</t>
  </si>
  <si>
    <t>延べ面積，住宅の建て方別住宅に住む主世帯数及び主世帯人員
（平成22年10月1日）</t>
  </si>
  <si>
    <t>住居の種類・住宅の所有の関係別65歳以上世帯員のいる一般世帯数，一般世帯人員，65歳以上世帯人員及び1世帯当たり人員
（平成22年10月1日）</t>
  </si>
  <si>
    <t>世帯人員，住居の種類・住宅の所有の関係別住宅に住む65歳以上世帯員のいる一般世帯数
（平成22年10月1日）</t>
  </si>
  <si>
    <t>延べ面積，住居の種類・住宅の所有の関係別住宅に住む65歳以上世帯員のいる一般世帯数
（平成22年10月1日）</t>
  </si>
  <si>
    <t>住宅の建て方別住宅に住む65歳以上世帯員のいる主世帯数，主世帯人員，65歳以上世帯人員，1世帯当たり人員
（平成22年10月1日）</t>
  </si>
  <si>
    <t>世帯の家族類型別65歳以上世帯員のいる一般世帯数，一般世帯人員及び65歳以上世帯人員
（75歳以上・85歳以上世帯員のいる一般世帯） （平成22年10月1日）</t>
  </si>
  <si>
    <t>世帯人員別65歳以上世帯員のいる一般世帯数，一般世帯人員及び 65歳以上世帯人員
（平成22年10月1日）</t>
  </si>
  <si>
    <t>年齢（5歳階級），男女別高齢単独世帯数
（平成22年10月1日）</t>
  </si>
  <si>
    <t>夫の年齢（5歳階級），妻の年齢（5歳階級）別夫婦のみの世帯数
（平成22年10月1日）</t>
  </si>
  <si>
    <t>国籍，男女別外国人数[周辺区]
（平成22年10月1日）</t>
  </si>
  <si>
    <t>現住市区町村による5年前の常住地，男女別人口（転入）及び5年前の常住市区町村による現住市区町村，男女別人口（転出）
（平成22年10月1日）</t>
  </si>
  <si>
    <t>目次に戻る</t>
  </si>
  <si>
    <t>概要はこちら</t>
  </si>
  <si>
    <t>国勢調査　　</t>
  </si>
  <si>
    <t>住宅に住む６５歳以上世帯員のいる一般世帯数</t>
  </si>
  <si>
    <t>住宅に住む６５歳以上
のいる一般世帯数</t>
  </si>
  <si>
    <t>４３．住宅の建て方別住宅に住む６５歳以上世帯員のいる主世帯数，主世帯人員，６５歳以上世帯人員，
　　　　６５歳以上世帯人員，１世帯当たり人員（平成２２年１０月１日）</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</si>
</sst>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
    <numFmt numFmtId="177" formatCode="###\ ###\ ###\ \ "/>
    <numFmt numFmtId="178" formatCode="###\ ###\ ##0\ \ "/>
    <numFmt numFmtId="179" formatCode="###\ ###\ ##0"/>
    <numFmt numFmtId="180" formatCode="0.00;&quot;△ &quot;0.00"/>
    <numFmt numFmtId="181" formatCode="0\ \ ;&quot;△ &quot;0\ \ "/>
    <numFmt numFmtId="182" formatCode="0.00_);[Red]\(0.00\)"/>
    <numFmt numFmtId="183" formatCode="###\ ###\ ##0\ "/>
    <numFmt numFmtId="184" formatCode="###\ ###\ ##0\ \ \ \ "/>
    <numFmt numFmtId="185" formatCode="###\ ###.0\ \ \ \ "/>
    <numFmt numFmtId="186" formatCode="_ * #\ ##0_ ;_ * \-#\ ##0_ ;_ * &quot;- &quot;_ ;_ @_ "/>
    <numFmt numFmtId="187" formatCode="0.0_);[Red]\(0.0\)"/>
    <numFmt numFmtId="188" formatCode="#\ ###.##\ \ "/>
    <numFmt numFmtId="189" formatCode="#\ ###.#\ \ \ \ "/>
    <numFmt numFmtId="190" formatCode="#\ ###.#\ \ "/>
    <numFmt numFmtId="191" formatCode="#\ ###.0\ \ \ \ "/>
    <numFmt numFmtId="192" formatCode="#.#0\ \ \ \ "/>
    <numFmt numFmtId="193" formatCode="#,##0.00_);[Red]\(#,##0.00\)"/>
    <numFmt numFmtId="194" formatCode="###\ ###.##\ \ \ "/>
    <numFmt numFmtId="195" formatCode="###\ ###.#0\ \ \ "/>
    <numFmt numFmtId="196" formatCode="###\ ###.##0\ \ \ "/>
    <numFmt numFmtId="197" formatCode="_ * ###\ ###\ ##0_ ;_ * \-#\ ##0_ ;_ * &quot;-&quot;_ ;_ @_ "/>
    <numFmt numFmtId="198" formatCode="&quot;表に移動&quot;"/>
    <numFmt numFmtId="199" formatCode="###\ ###\ ###\ "/>
    <numFmt numFmtId="200" formatCode="###\ ###\ ###\ ##0;&quot;△&quot;????"/>
    <numFmt numFmtId="201" formatCode="0.00;&quot;△&quot;?0.00"/>
    <numFmt numFmtId="202" formatCode="0.0_ "/>
    <numFmt numFmtId="203" formatCode="###.00\ ###\ ###\ "/>
    <numFmt numFmtId="204" formatCode="####\ ###.#0\ \ \ "/>
    <numFmt numFmtId="205" formatCode="0.00_ "/>
  </numFmts>
  <fonts count="7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明朝"/>
      <family val="1"/>
    </font>
    <font>
      <b/>
      <sz val="9"/>
      <name val="ＭＳ Ｐゴシック"/>
      <family val="3"/>
    </font>
    <font>
      <sz val="9"/>
      <name val="ＭＳ Ｐゴシック"/>
      <family val="3"/>
    </font>
    <font>
      <sz val="12"/>
      <name val="ＭＳ Ｐ明朝"/>
      <family val="1"/>
    </font>
    <font>
      <b/>
      <sz val="9"/>
      <name val="ＭＳ Ｐ明朝"/>
      <family val="1"/>
    </font>
    <font>
      <sz val="10"/>
      <name val="ＭＳ Ｐ明朝"/>
      <family val="1"/>
    </font>
    <font>
      <b/>
      <sz val="8"/>
      <name val="ＭＳ Ｐゴシック"/>
      <family val="3"/>
    </font>
    <font>
      <sz val="8"/>
      <name val="ＭＳ Ｐ明朝"/>
      <family val="1"/>
    </font>
    <font>
      <b/>
      <sz val="11"/>
      <name val="ＭＳ Ｐゴシック"/>
      <family val="3"/>
    </font>
    <font>
      <sz val="7"/>
      <name val="ＭＳ Ｐ明朝"/>
      <family val="1"/>
    </font>
    <font>
      <sz val="6"/>
      <name val="ＭＳ Ｐ明朝"/>
      <family val="1"/>
    </font>
    <font>
      <sz val="7.5"/>
      <name val="ＭＳ Ｐ明朝"/>
      <family val="1"/>
    </font>
    <font>
      <u val="single"/>
      <sz val="9"/>
      <color indexed="12"/>
      <name val="ＭＳ 明朝"/>
      <family val="1"/>
    </font>
    <font>
      <sz val="12"/>
      <name val="ＭＳ Ｐゴシック"/>
      <family val="3"/>
    </font>
    <font>
      <sz val="14"/>
      <name val="ＭＳ Ｐゴシック"/>
      <family val="3"/>
    </font>
    <font>
      <b/>
      <sz val="9"/>
      <color indexed="8"/>
      <name val="ＭＳ Ｐゴシック"/>
      <family val="3"/>
    </font>
    <font>
      <sz val="9"/>
      <color indexed="8"/>
      <name val="ＭＳ Ｐ明朝"/>
      <family val="1"/>
    </font>
    <font>
      <sz val="9"/>
      <color indexed="8"/>
      <name val="ＭＳ ゴシック"/>
      <family val="3"/>
    </font>
    <font>
      <sz val="10"/>
      <color indexed="8"/>
      <name val="ＭＳ Ｐ明朝"/>
      <family val="1"/>
    </font>
    <font>
      <sz val="11"/>
      <color indexed="8"/>
      <name val="ＭＳ Ｐゴシック"/>
      <family val="3"/>
    </font>
    <font>
      <sz val="6"/>
      <name val="ＭＳ 明朝"/>
      <family val="1"/>
    </font>
    <font>
      <b/>
      <sz val="16"/>
      <name val="ＭＳ Ｐゴシック"/>
      <family val="3"/>
    </font>
    <font>
      <sz val="11"/>
      <color indexed="12"/>
      <name val="ＭＳ Ｐゴシック"/>
      <family val="3"/>
    </font>
    <font>
      <b/>
      <sz val="11"/>
      <color indexed="12"/>
      <name val="ＭＳ Ｐゴシック"/>
      <family val="3"/>
    </font>
    <font>
      <sz val="11"/>
      <color indexed="10"/>
      <name val="ＭＳ Ｐゴシック"/>
      <family val="3"/>
    </font>
    <font>
      <b/>
      <sz val="14"/>
      <name val="Century"/>
      <family val="1"/>
    </font>
    <font>
      <b/>
      <sz val="14"/>
      <name val="ＭＳ 明朝"/>
      <family val="1"/>
    </font>
    <font>
      <b/>
      <sz val="9"/>
      <name val="Century"/>
      <family val="1"/>
    </font>
    <font>
      <sz val="9"/>
      <name val="ＭＳ 明朝"/>
      <family val="1"/>
    </font>
    <font>
      <sz val="9"/>
      <name val="Century"/>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ＭＳ Ｐゴシック"/>
      <family val="3"/>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b/>
      <sz val="9"/>
      <color theme="1"/>
      <name val="ＭＳ Ｐゴシック"/>
      <family val="3"/>
    </font>
    <font>
      <b/>
      <sz val="9"/>
      <color theme="1"/>
      <name val="Calibri"/>
      <family val="3"/>
    </font>
    <font>
      <b/>
      <sz val="9"/>
      <name val="Calibri"/>
      <family val="3"/>
    </font>
    <font>
      <sz val="11"/>
      <color rgb="FFFF0000"/>
      <name val="ＭＳ Ｐゴシック"/>
      <family val="3"/>
    </font>
    <font>
      <u val="single"/>
      <sz val="11"/>
      <color rgb="FFFF0000"/>
      <name val="ＭＳ Ｐゴシック"/>
      <family val="3"/>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color indexed="63"/>
      </top>
      <bottom>
        <color indexed="63"/>
      </bottom>
    </border>
    <border>
      <left style="thin"/>
      <right style="thin"/>
      <top style="medium"/>
      <bottom style="thin"/>
    </border>
    <border>
      <left style="thin"/>
      <right style="thin"/>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thin"/>
    </border>
    <border>
      <left style="thin"/>
      <right style="thin"/>
      <top>
        <color indexed="63"/>
      </top>
      <bottom style="medium"/>
    </border>
    <border>
      <left>
        <color indexed="63"/>
      </left>
      <right>
        <color indexed="63"/>
      </right>
      <top style="medium"/>
      <bottom style="thin"/>
    </border>
    <border>
      <left style="medium"/>
      <right style="thin"/>
      <top style="medium"/>
      <bottom style="medium"/>
    </border>
    <border>
      <left>
        <color indexed="63"/>
      </left>
      <right style="medium"/>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medium"/>
      <right style="thin"/>
      <top style="thin"/>
      <bottom>
        <color indexed="63"/>
      </bottom>
    </border>
    <border>
      <left>
        <color indexed="63"/>
      </left>
      <right style="medium"/>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medium"/>
      <top>
        <color indexed="63"/>
      </top>
      <bottom style="medium"/>
    </border>
    <border>
      <left style="thin"/>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2" fillId="0" borderId="0">
      <alignment vertical="center"/>
      <protection/>
    </xf>
    <xf numFmtId="0" fontId="52" fillId="0" borderId="0">
      <alignment vertical="center"/>
      <protection/>
    </xf>
    <xf numFmtId="0" fontId="52" fillId="0" borderId="0">
      <alignment vertical="center"/>
      <protection/>
    </xf>
    <xf numFmtId="0" fontId="52" fillId="0" borderId="0">
      <alignment vertical="center"/>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725">
    <xf numFmtId="0" fontId="0" fillId="0" borderId="0" xfId="0" applyAlignment="1">
      <alignment/>
    </xf>
    <xf numFmtId="179" fontId="4" fillId="0" borderId="0" xfId="0" applyNumberFormat="1" applyFont="1" applyAlignment="1">
      <alignment vertical="center"/>
    </xf>
    <xf numFmtId="179" fontId="4" fillId="0" borderId="0" xfId="0" applyNumberFormat="1" applyFont="1" applyBorder="1" applyAlignment="1">
      <alignment vertical="center"/>
    </xf>
    <xf numFmtId="179" fontId="4" fillId="0" borderId="10" xfId="0" applyNumberFormat="1" applyFont="1" applyBorder="1" applyAlignment="1">
      <alignment vertical="center"/>
    </xf>
    <xf numFmtId="179" fontId="4" fillId="0" borderId="0" xfId="0" applyNumberFormat="1" applyFont="1" applyAlignment="1">
      <alignment/>
    </xf>
    <xf numFmtId="179" fontId="7" fillId="0" borderId="0" xfId="0" applyNumberFormat="1" applyFont="1" applyAlignment="1">
      <alignment vertical="center"/>
    </xf>
    <xf numFmtId="179" fontId="4" fillId="0" borderId="11" xfId="0" applyNumberFormat="1" applyFont="1" applyBorder="1" applyAlignment="1">
      <alignment horizontal="center" vertical="center"/>
    </xf>
    <xf numFmtId="179" fontId="5" fillId="0" borderId="0" xfId="0" applyNumberFormat="1" applyFont="1" applyBorder="1" applyAlignment="1">
      <alignment vertical="center"/>
    </xf>
    <xf numFmtId="179" fontId="4" fillId="0" borderId="12" xfId="0" applyNumberFormat="1" applyFont="1" applyBorder="1" applyAlignment="1">
      <alignment horizontal="center" vertical="center"/>
    </xf>
    <xf numFmtId="179" fontId="4" fillId="0" borderId="13" xfId="0" applyNumberFormat="1" applyFont="1" applyBorder="1" applyAlignment="1">
      <alignment horizontal="center" vertical="center"/>
    </xf>
    <xf numFmtId="179" fontId="5" fillId="0" borderId="14" xfId="0" applyNumberFormat="1" applyFont="1" applyBorder="1" applyAlignment="1">
      <alignment vertical="center"/>
    </xf>
    <xf numFmtId="179" fontId="5" fillId="0" borderId="15" xfId="0" applyNumberFormat="1" applyFont="1" applyBorder="1" applyAlignment="1">
      <alignment horizontal="distributed" vertical="center"/>
    </xf>
    <xf numFmtId="179" fontId="5" fillId="0" borderId="16" xfId="0" applyNumberFormat="1" applyFont="1" applyBorder="1" applyAlignment="1">
      <alignment horizontal="distributed" vertical="center"/>
    </xf>
    <xf numFmtId="179" fontId="4" fillId="0" borderId="16" xfId="0" applyNumberFormat="1" applyFont="1" applyBorder="1" applyAlignment="1">
      <alignment horizontal="distributed" vertical="center"/>
    </xf>
    <xf numFmtId="179" fontId="4" fillId="0" borderId="17" xfId="0" applyNumberFormat="1" applyFont="1" applyBorder="1" applyAlignment="1">
      <alignment horizontal="distributed" vertical="center"/>
    </xf>
    <xf numFmtId="176" fontId="7" fillId="0" borderId="0" xfId="0" applyNumberFormat="1" applyFont="1" applyFill="1" applyAlignment="1">
      <alignment vertical="center"/>
    </xf>
    <xf numFmtId="176" fontId="4" fillId="0" borderId="0" xfId="0" applyNumberFormat="1" applyFont="1" applyFill="1" applyAlignment="1">
      <alignment horizontal="right" vertical="center"/>
    </xf>
    <xf numFmtId="176" fontId="4" fillId="0" borderId="0" xfId="0" applyNumberFormat="1" applyFont="1" applyFill="1" applyAlignment="1">
      <alignment vertical="center"/>
    </xf>
    <xf numFmtId="179" fontId="4" fillId="0" borderId="0" xfId="0" applyNumberFormat="1" applyFont="1" applyFill="1" applyAlignment="1">
      <alignment vertical="center"/>
    </xf>
    <xf numFmtId="179" fontId="4" fillId="0" borderId="0" xfId="0" applyNumberFormat="1" applyFont="1" applyFill="1" applyAlignment="1">
      <alignment horizontal="right" vertical="center"/>
    </xf>
    <xf numFmtId="179" fontId="4" fillId="0" borderId="0" xfId="0" applyNumberFormat="1" applyFont="1" applyFill="1" applyBorder="1" applyAlignment="1">
      <alignment horizontal="right" vertical="center"/>
    </xf>
    <xf numFmtId="180" fontId="0" fillId="0" borderId="0" xfId="0" applyNumberFormat="1" applyFont="1" applyFill="1" applyAlignment="1">
      <alignment horizontal="right" vertical="center"/>
    </xf>
    <xf numFmtId="176" fontId="4" fillId="0" borderId="0" xfId="0" applyNumberFormat="1" applyFont="1" applyAlignment="1">
      <alignment vertical="center"/>
    </xf>
    <xf numFmtId="0" fontId="0" fillId="0" borderId="0" xfId="0" applyAlignment="1">
      <alignment horizontal="right"/>
    </xf>
    <xf numFmtId="179" fontId="4" fillId="0" borderId="0" xfId="0" applyNumberFormat="1" applyFont="1" applyFill="1" applyAlignment="1">
      <alignment horizontal="distributed" vertical="center"/>
    </xf>
    <xf numFmtId="0" fontId="0" fillId="0" borderId="0" xfId="0" applyFont="1" applyFill="1" applyBorder="1" applyAlignment="1">
      <alignment horizontal="right" vertical="center"/>
    </xf>
    <xf numFmtId="179" fontId="4" fillId="0" borderId="0" xfId="0" applyNumberFormat="1" applyFont="1" applyFill="1" applyBorder="1" applyAlignment="1">
      <alignment horizontal="right" vertical="top"/>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xf>
    <xf numFmtId="179" fontId="4" fillId="0" borderId="18" xfId="0" applyNumberFormat="1" applyFont="1" applyFill="1" applyBorder="1" applyAlignment="1">
      <alignment horizontal="center" vertical="center"/>
    </xf>
    <xf numFmtId="180" fontId="4" fillId="0" borderId="20" xfId="0" applyNumberFormat="1" applyFont="1" applyFill="1" applyBorder="1" applyAlignment="1">
      <alignment horizontal="center" vertical="center"/>
    </xf>
    <xf numFmtId="176" fontId="4" fillId="0" borderId="21" xfId="0" applyNumberFormat="1" applyFont="1" applyFill="1" applyBorder="1" applyAlignment="1">
      <alignment horizontal="center" vertical="center"/>
    </xf>
    <xf numFmtId="179" fontId="4" fillId="0" borderId="22" xfId="0" applyNumberFormat="1" applyFont="1" applyFill="1" applyBorder="1" applyAlignment="1">
      <alignment horizontal="center" vertical="center"/>
    </xf>
    <xf numFmtId="179" fontId="4" fillId="0" borderId="23"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179" fontId="4" fillId="0" borderId="21" xfId="0" applyNumberFormat="1" applyFont="1" applyFill="1" applyBorder="1" applyAlignment="1">
      <alignment horizontal="center" vertical="center" wrapText="1"/>
    </xf>
    <xf numFmtId="179" fontId="4" fillId="0" borderId="22" xfId="0" applyNumberFormat="1" applyFont="1" applyFill="1" applyBorder="1" applyAlignment="1">
      <alignment horizontal="center" vertical="center" wrapText="1"/>
    </xf>
    <xf numFmtId="180" fontId="4" fillId="0" borderId="24" xfId="0" applyNumberFormat="1" applyFont="1" applyFill="1" applyBorder="1" applyAlignment="1">
      <alignment horizontal="center" vertical="center"/>
    </xf>
    <xf numFmtId="176" fontId="5" fillId="0" borderId="16" xfId="0" applyNumberFormat="1" applyFont="1" applyFill="1" applyBorder="1" applyAlignment="1">
      <alignment horizontal="distributed" vertical="center"/>
    </xf>
    <xf numFmtId="176" fontId="5" fillId="0" borderId="0" xfId="0" applyNumberFormat="1" applyFont="1" applyAlignment="1">
      <alignment vertical="center"/>
    </xf>
    <xf numFmtId="176" fontId="4" fillId="0" borderId="16" xfId="0" applyNumberFormat="1" applyFont="1" applyFill="1" applyBorder="1" applyAlignment="1">
      <alignment horizontal="distributed" vertical="center"/>
    </xf>
    <xf numFmtId="179" fontId="5" fillId="0" borderId="16" xfId="0" applyNumberFormat="1" applyFont="1" applyFill="1" applyBorder="1" applyAlignment="1">
      <alignment horizontal="distributed" vertical="center"/>
    </xf>
    <xf numFmtId="179" fontId="4" fillId="0" borderId="16" xfId="0" applyNumberFormat="1" applyFont="1" applyFill="1" applyBorder="1" applyAlignment="1">
      <alignment horizontal="distributed" vertical="center"/>
    </xf>
    <xf numFmtId="179" fontId="4" fillId="0" borderId="17" xfId="0" applyNumberFormat="1" applyFont="1" applyFill="1" applyBorder="1" applyAlignment="1">
      <alignment horizontal="distributed" vertical="center"/>
    </xf>
    <xf numFmtId="176" fontId="4" fillId="0" borderId="0" xfId="0" applyNumberFormat="1" applyFont="1" applyFill="1" applyBorder="1" applyAlignment="1">
      <alignment horizontal="left" vertical="center"/>
    </xf>
    <xf numFmtId="179" fontId="4" fillId="0" borderId="0" xfId="0" applyNumberFormat="1" applyFont="1" applyFill="1" applyBorder="1" applyAlignment="1">
      <alignment horizontal="distributed" vertical="center"/>
    </xf>
    <xf numFmtId="179"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80" fontId="4" fillId="0" borderId="0" xfId="0" applyNumberFormat="1" applyFont="1" applyFill="1" applyBorder="1" applyAlignment="1">
      <alignment vertical="center"/>
    </xf>
    <xf numFmtId="180" fontId="4" fillId="0" borderId="0" xfId="0" applyNumberFormat="1" applyFont="1" applyFill="1" applyAlignment="1">
      <alignment vertical="center"/>
    </xf>
    <xf numFmtId="179" fontId="7" fillId="0" borderId="0" xfId="0" applyNumberFormat="1" applyFont="1" applyFill="1" applyAlignment="1">
      <alignment/>
    </xf>
    <xf numFmtId="179" fontId="4" fillId="0" borderId="0" xfId="0" applyNumberFormat="1" applyFont="1" applyAlignment="1">
      <alignment/>
    </xf>
    <xf numFmtId="179" fontId="4" fillId="0" borderId="0" xfId="0" applyNumberFormat="1" applyFont="1" applyFill="1" applyAlignment="1">
      <alignment/>
    </xf>
    <xf numFmtId="179" fontId="4" fillId="0" borderId="25" xfId="0" applyNumberFormat="1" applyFont="1" applyFill="1" applyBorder="1" applyAlignment="1">
      <alignment horizontal="center" vertical="center"/>
    </xf>
    <xf numFmtId="0" fontId="0" fillId="0" borderId="0" xfId="0" applyAlignment="1">
      <alignment vertical="center"/>
    </xf>
    <xf numFmtId="179" fontId="4" fillId="0" borderId="19" xfId="0" applyNumberFormat="1" applyFont="1" applyFill="1" applyBorder="1" applyAlignment="1">
      <alignment horizontal="center" vertical="center"/>
    </xf>
    <xf numFmtId="179" fontId="4" fillId="0" borderId="18" xfId="0" applyNumberFormat="1" applyFont="1" applyFill="1" applyBorder="1" applyAlignment="1">
      <alignment horizontal="center" vertical="center" wrapText="1"/>
    </xf>
    <xf numFmtId="179" fontId="4" fillId="0" borderId="26" xfId="0" applyNumberFormat="1" applyFont="1" applyFill="1" applyBorder="1" applyAlignment="1">
      <alignment horizontal="center" vertical="center"/>
    </xf>
    <xf numFmtId="179" fontId="4" fillId="0" borderId="14" xfId="0" applyNumberFormat="1" applyFont="1" applyFill="1" applyBorder="1" applyAlignment="1">
      <alignment horizontal="center" vertical="center"/>
    </xf>
    <xf numFmtId="179" fontId="4" fillId="0" borderId="20" xfId="0" applyNumberFormat="1" applyFont="1" applyFill="1" applyBorder="1" applyAlignment="1">
      <alignment horizontal="center" vertical="center"/>
    </xf>
    <xf numFmtId="179" fontId="5" fillId="0" borderId="16" xfId="0" applyNumberFormat="1" applyFont="1" applyBorder="1" applyAlignment="1">
      <alignment horizontal="center"/>
    </xf>
    <xf numFmtId="183" fontId="5" fillId="0" borderId="0" xfId="0" applyNumberFormat="1" applyFont="1" applyFill="1" applyAlignment="1">
      <alignment/>
    </xf>
    <xf numFmtId="179" fontId="4" fillId="0" borderId="16" xfId="0" applyNumberFormat="1" applyFont="1" applyBorder="1" applyAlignment="1">
      <alignment/>
    </xf>
    <xf numFmtId="183" fontId="4" fillId="0" borderId="0" xfId="0" applyNumberFormat="1" applyFont="1" applyFill="1" applyAlignment="1">
      <alignment/>
    </xf>
    <xf numFmtId="183" fontId="5" fillId="0" borderId="0" xfId="0" applyNumberFormat="1" applyFont="1" applyFill="1" applyAlignment="1">
      <alignment horizontal="right"/>
    </xf>
    <xf numFmtId="179" fontId="8" fillId="0" borderId="16" xfId="0" applyNumberFormat="1" applyFont="1" applyBorder="1" applyAlignment="1">
      <alignment horizontal="center"/>
    </xf>
    <xf numFmtId="183" fontId="8" fillId="0" borderId="0" xfId="0" applyNumberFormat="1" applyFont="1" applyFill="1" applyAlignment="1">
      <alignment/>
    </xf>
    <xf numFmtId="183" fontId="8" fillId="0" borderId="0" xfId="0" applyNumberFormat="1" applyFont="1" applyFill="1" applyAlignment="1">
      <alignment horizontal="right"/>
    </xf>
    <xf numFmtId="179" fontId="4" fillId="0" borderId="16" xfId="0" applyNumberFormat="1" applyFont="1" applyBorder="1" applyAlignment="1">
      <alignment horizontal="center" vertical="center"/>
    </xf>
    <xf numFmtId="183" fontId="4" fillId="0" borderId="0" xfId="0" applyNumberFormat="1" applyFont="1" applyFill="1" applyAlignment="1">
      <alignment horizontal="right"/>
    </xf>
    <xf numFmtId="179" fontId="5" fillId="0" borderId="16" xfId="0" applyNumberFormat="1" applyFont="1" applyBorder="1" applyAlignment="1">
      <alignment horizontal="center" vertical="center"/>
    </xf>
    <xf numFmtId="179" fontId="8" fillId="0" borderId="16" xfId="0" applyNumberFormat="1" applyFont="1" applyBorder="1" applyAlignment="1">
      <alignment horizontal="center" vertical="center"/>
    </xf>
    <xf numFmtId="179" fontId="4" fillId="0" borderId="16" xfId="0" applyNumberFormat="1" applyFont="1" applyBorder="1" applyAlignment="1">
      <alignment horizontal="center"/>
    </xf>
    <xf numFmtId="183" fontId="8" fillId="0" borderId="0" xfId="0" applyNumberFormat="1" applyFont="1" applyFill="1" applyBorder="1" applyAlignment="1">
      <alignment/>
    </xf>
    <xf numFmtId="183" fontId="8" fillId="0" borderId="0" xfId="0" applyNumberFormat="1" applyFont="1" applyFill="1" applyBorder="1" applyAlignment="1">
      <alignment horizontal="right"/>
    </xf>
    <xf numFmtId="183" fontId="4" fillId="0" borderId="0" xfId="0" applyNumberFormat="1" applyFont="1" applyFill="1" applyBorder="1" applyAlignment="1">
      <alignment/>
    </xf>
    <xf numFmtId="183" fontId="4" fillId="0" borderId="0" xfId="0" applyNumberFormat="1" applyFont="1" applyFill="1" applyBorder="1" applyAlignment="1">
      <alignment horizontal="right"/>
    </xf>
    <xf numFmtId="179" fontId="5" fillId="0" borderId="16" xfId="0" applyNumberFormat="1" applyFont="1" applyFill="1" applyBorder="1" applyAlignment="1">
      <alignment horizontal="center"/>
    </xf>
    <xf numFmtId="183" fontId="8" fillId="0" borderId="0" xfId="0" applyNumberFormat="1" applyFont="1" applyAlignment="1">
      <alignment/>
    </xf>
    <xf numFmtId="183" fontId="4" fillId="0" borderId="0" xfId="0" applyNumberFormat="1" applyFont="1" applyAlignment="1">
      <alignment/>
    </xf>
    <xf numFmtId="183" fontId="5" fillId="0" borderId="0" xfId="0" applyNumberFormat="1" applyFont="1" applyAlignment="1">
      <alignment/>
    </xf>
    <xf numFmtId="183" fontId="5" fillId="0" borderId="0" xfId="0" applyNumberFormat="1" applyFont="1" applyBorder="1" applyAlignment="1">
      <alignment/>
    </xf>
    <xf numFmtId="183" fontId="5" fillId="0" borderId="0" xfId="0" applyNumberFormat="1" applyFont="1" applyFill="1" applyBorder="1" applyAlignment="1">
      <alignment/>
    </xf>
    <xf numFmtId="183" fontId="8" fillId="0" borderId="0" xfId="0" applyNumberFormat="1" applyFont="1" applyBorder="1" applyAlignment="1">
      <alignment/>
    </xf>
    <xf numFmtId="179" fontId="5" fillId="0" borderId="17" xfId="0" applyNumberFormat="1" applyFont="1" applyBorder="1" applyAlignment="1">
      <alignment horizontal="center"/>
    </xf>
    <xf numFmtId="183" fontId="5" fillId="0" borderId="10" xfId="0" applyNumberFormat="1" applyFont="1" applyBorder="1" applyAlignment="1">
      <alignment/>
    </xf>
    <xf numFmtId="183" fontId="5" fillId="0" borderId="10" xfId="0" applyNumberFormat="1" applyFont="1" applyFill="1" applyBorder="1" applyAlignment="1">
      <alignment/>
    </xf>
    <xf numFmtId="179" fontId="4" fillId="0" borderId="0" xfId="0" applyNumberFormat="1" applyFont="1" applyAlignment="1">
      <alignment horizontal="left"/>
    </xf>
    <xf numFmtId="179" fontId="4" fillId="0" borderId="0" xfId="0" applyNumberFormat="1" applyFont="1" applyFill="1" applyAlignment="1">
      <alignment horizontal="left"/>
    </xf>
    <xf numFmtId="179" fontId="4" fillId="0" borderId="0" xfId="0" applyNumberFormat="1" applyFont="1" applyFill="1" applyAlignment="1">
      <alignment horizontal="center"/>
    </xf>
    <xf numFmtId="179" fontId="4" fillId="0" borderId="0" xfId="0" applyNumberFormat="1" applyFont="1" applyFill="1" applyAlignment="1">
      <alignment horizontal="right"/>
    </xf>
    <xf numFmtId="179" fontId="4" fillId="0" borderId="0" xfId="0" applyNumberFormat="1" applyFont="1" applyAlignment="1">
      <alignment horizontal="center"/>
    </xf>
    <xf numFmtId="179" fontId="4" fillId="0" borderId="0" xfId="0" applyNumberFormat="1" applyFont="1" applyBorder="1" applyAlignment="1">
      <alignment horizontal="center"/>
    </xf>
    <xf numFmtId="179" fontId="4" fillId="0" borderId="23" xfId="0" applyNumberFormat="1" applyFont="1" applyFill="1" applyBorder="1" applyAlignment="1">
      <alignment horizontal="center" vertical="center"/>
    </xf>
    <xf numFmtId="179" fontId="4" fillId="0" borderId="0" xfId="0" applyNumberFormat="1" applyFont="1" applyBorder="1" applyAlignment="1">
      <alignment horizontal="center" vertical="center"/>
    </xf>
    <xf numFmtId="184" fontId="5" fillId="0" borderId="0" xfId="0" applyNumberFormat="1" applyFont="1" applyFill="1" applyAlignment="1">
      <alignment/>
    </xf>
    <xf numFmtId="179" fontId="5" fillId="0" borderId="0" xfId="0" applyNumberFormat="1" applyFont="1" applyAlignment="1">
      <alignment/>
    </xf>
    <xf numFmtId="184" fontId="4" fillId="0" borderId="0" xfId="0" applyNumberFormat="1" applyFont="1" applyFill="1" applyAlignment="1">
      <alignment/>
    </xf>
    <xf numFmtId="184" fontId="4" fillId="0" borderId="0" xfId="0" applyNumberFormat="1" applyFont="1" applyFill="1" applyBorder="1" applyAlignment="1">
      <alignment/>
    </xf>
    <xf numFmtId="184" fontId="5" fillId="0" borderId="0" xfId="0" applyNumberFormat="1" applyFont="1" applyFill="1" applyBorder="1" applyAlignment="1">
      <alignment/>
    </xf>
    <xf numFmtId="179" fontId="5" fillId="0" borderId="0" xfId="0" applyNumberFormat="1" applyFont="1" applyBorder="1" applyAlignment="1">
      <alignment/>
    </xf>
    <xf numFmtId="49" fontId="4" fillId="0" borderId="16" xfId="0" applyNumberFormat="1" applyFont="1" applyBorder="1" applyAlignment="1">
      <alignment horizontal="center"/>
    </xf>
    <xf numFmtId="179" fontId="4" fillId="0" borderId="0" xfId="0" applyNumberFormat="1" applyFont="1" applyBorder="1" applyAlignment="1">
      <alignment/>
    </xf>
    <xf numFmtId="49" fontId="4" fillId="0" borderId="16" xfId="0" applyNumberFormat="1" applyFont="1" applyBorder="1" applyAlignment="1" quotePrefix="1">
      <alignment horizontal="center"/>
    </xf>
    <xf numFmtId="179" fontId="5" fillId="0" borderId="16" xfId="0" applyNumberFormat="1" applyFont="1" applyFill="1" applyBorder="1" applyAlignment="1">
      <alignment horizontal="center" vertical="center"/>
    </xf>
    <xf numFmtId="179" fontId="5" fillId="0" borderId="0" xfId="0" applyNumberFormat="1" applyFont="1" applyFill="1" applyAlignment="1">
      <alignment/>
    </xf>
    <xf numFmtId="184" fontId="4" fillId="0" borderId="0" xfId="0" applyNumberFormat="1" applyFont="1" applyAlignment="1">
      <alignment/>
    </xf>
    <xf numFmtId="184" fontId="5" fillId="0" borderId="0" xfId="0" applyNumberFormat="1" applyFont="1" applyAlignment="1">
      <alignment/>
    </xf>
    <xf numFmtId="179" fontId="4" fillId="0" borderId="16" xfId="0" applyNumberFormat="1" applyFont="1" applyBorder="1" applyAlignment="1">
      <alignment horizontal="left"/>
    </xf>
    <xf numFmtId="185" fontId="4" fillId="0" borderId="0" xfId="0" applyNumberFormat="1" applyFont="1" applyAlignment="1">
      <alignment/>
    </xf>
    <xf numFmtId="179" fontId="4" fillId="0" borderId="17" xfId="0" applyNumberFormat="1" applyFont="1" applyBorder="1" applyAlignment="1">
      <alignment horizontal="center"/>
    </xf>
    <xf numFmtId="185" fontId="4" fillId="0" borderId="10" xfId="0" applyNumberFormat="1" applyFont="1" applyBorder="1" applyAlignment="1">
      <alignment/>
    </xf>
    <xf numFmtId="0" fontId="7" fillId="0" borderId="0" xfId="0" applyFont="1" applyFill="1" applyBorder="1" applyAlignment="1">
      <alignment/>
    </xf>
    <xf numFmtId="0" fontId="9" fillId="0" borderId="0" xfId="0" applyFont="1" applyFill="1" applyBorder="1" applyAlignment="1">
      <alignment/>
    </xf>
    <xf numFmtId="0" fontId="4" fillId="0" borderId="0" xfId="0" applyFont="1" applyFill="1" applyAlignment="1">
      <alignment/>
    </xf>
    <xf numFmtId="179" fontId="4" fillId="0" borderId="27" xfId="0" applyNumberFormat="1" applyFont="1" applyFill="1" applyBorder="1" applyAlignment="1">
      <alignment horizontal="center" vertical="center"/>
    </xf>
    <xf numFmtId="0" fontId="4" fillId="0" borderId="0" xfId="0" applyFont="1" applyFill="1" applyAlignment="1">
      <alignment vertical="center"/>
    </xf>
    <xf numFmtId="0" fontId="4" fillId="0" borderId="22" xfId="0" applyFont="1" applyFill="1" applyBorder="1" applyAlignment="1">
      <alignment horizontal="center" vertical="center"/>
    </xf>
    <xf numFmtId="0" fontId="4" fillId="0" borderId="15" xfId="0" applyFont="1" applyFill="1" applyBorder="1" applyAlignment="1">
      <alignment horizontal="center"/>
    </xf>
    <xf numFmtId="0" fontId="10" fillId="0" borderId="16" xfId="0" applyFont="1" applyFill="1" applyBorder="1" applyAlignment="1">
      <alignment horizontal="center"/>
    </xf>
    <xf numFmtId="186" fontId="5" fillId="0" borderId="0" xfId="0" applyNumberFormat="1" applyFont="1" applyFill="1" applyAlignment="1">
      <alignment/>
    </xf>
    <xf numFmtId="0" fontId="5" fillId="0" borderId="0" xfId="0" applyFont="1" applyFill="1" applyAlignment="1">
      <alignment/>
    </xf>
    <xf numFmtId="0" fontId="4" fillId="0" borderId="16" xfId="0" applyFont="1" applyFill="1" applyBorder="1" applyAlignment="1">
      <alignment horizontal="center"/>
    </xf>
    <xf numFmtId="186" fontId="4" fillId="0" borderId="0" xfId="0" applyNumberFormat="1" applyFont="1" applyFill="1" applyAlignment="1">
      <alignment/>
    </xf>
    <xf numFmtId="186" fontId="4" fillId="0" borderId="0" xfId="0" applyNumberFormat="1" applyFont="1" applyFill="1" applyAlignment="1">
      <alignment horizontal="right"/>
    </xf>
    <xf numFmtId="0" fontId="5" fillId="0" borderId="16" xfId="0" applyFont="1" applyFill="1" applyBorder="1" applyAlignment="1">
      <alignment horizontal="distributed"/>
    </xf>
    <xf numFmtId="0" fontId="4" fillId="0" borderId="17" xfId="0" applyFont="1" applyFill="1" applyBorder="1" applyAlignment="1">
      <alignment horizontal="center"/>
    </xf>
    <xf numFmtId="186" fontId="4" fillId="0" borderId="10" xfId="0" applyNumberFormat="1" applyFont="1" applyFill="1" applyBorder="1" applyAlignment="1">
      <alignment/>
    </xf>
    <xf numFmtId="186" fontId="4" fillId="0" borderId="10" xfId="0" applyNumberFormat="1" applyFont="1" applyFill="1" applyBorder="1" applyAlignment="1">
      <alignment horizontal="right"/>
    </xf>
    <xf numFmtId="0" fontId="7" fillId="0" borderId="0" xfId="0" applyFont="1" applyFill="1" applyAlignment="1">
      <alignment/>
    </xf>
    <xf numFmtId="0" fontId="4" fillId="0" borderId="0" xfId="0" applyFont="1" applyAlignment="1">
      <alignment/>
    </xf>
    <xf numFmtId="0" fontId="4" fillId="0" borderId="2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6" xfId="0" applyFont="1" applyFill="1" applyBorder="1" applyAlignment="1">
      <alignment/>
    </xf>
    <xf numFmtId="187" fontId="4" fillId="0" borderId="0" xfId="0" applyNumberFormat="1" applyFont="1" applyFill="1" applyAlignment="1">
      <alignment/>
    </xf>
    <xf numFmtId="182" fontId="4" fillId="0" borderId="0" xfId="0" applyNumberFormat="1" applyFont="1" applyFill="1" applyAlignment="1">
      <alignment/>
    </xf>
    <xf numFmtId="0" fontId="5" fillId="0" borderId="16" xfId="0" applyFont="1" applyFill="1" applyBorder="1" applyAlignment="1">
      <alignment horizontal="distributed"/>
    </xf>
    <xf numFmtId="177" fontId="5" fillId="0" borderId="0" xfId="0" applyNumberFormat="1" applyFont="1" applyFill="1" applyAlignment="1">
      <alignment/>
    </xf>
    <xf numFmtId="188" fontId="5" fillId="0" borderId="0" xfId="0" applyNumberFormat="1" applyFont="1" applyFill="1" applyAlignment="1">
      <alignment/>
    </xf>
    <xf numFmtId="0" fontId="5" fillId="0" borderId="0" xfId="0" applyFont="1" applyAlignment="1">
      <alignment/>
    </xf>
    <xf numFmtId="190" fontId="5" fillId="0" borderId="0" xfId="0" applyNumberFormat="1" applyFont="1" applyFill="1" applyAlignment="1">
      <alignment/>
    </xf>
    <xf numFmtId="177" fontId="4" fillId="0" borderId="0" xfId="0" applyNumberFormat="1" applyFont="1" applyFill="1" applyAlignment="1">
      <alignment/>
    </xf>
    <xf numFmtId="188" fontId="4" fillId="0" borderId="0" xfId="0" applyNumberFormat="1" applyFont="1" applyFill="1" applyAlignment="1">
      <alignment/>
    </xf>
    <xf numFmtId="190" fontId="4" fillId="0" borderId="0" xfId="0" applyNumberFormat="1" applyFont="1" applyFill="1" applyAlignment="1">
      <alignment/>
    </xf>
    <xf numFmtId="0" fontId="4" fillId="0" borderId="16" xfId="0" applyFont="1" applyFill="1" applyBorder="1" applyAlignment="1">
      <alignment horizontal="distributed"/>
    </xf>
    <xf numFmtId="192" fontId="4" fillId="0" borderId="0" xfId="0" applyNumberFormat="1" applyFont="1" applyFill="1" applyAlignment="1">
      <alignment/>
    </xf>
    <xf numFmtId="189" fontId="4" fillId="0" borderId="0" xfId="0" applyNumberFormat="1" applyFont="1" applyFill="1" applyAlignment="1">
      <alignment/>
    </xf>
    <xf numFmtId="191" fontId="4" fillId="0" borderId="0" xfId="0" applyNumberFormat="1" applyFont="1" applyFill="1" applyAlignment="1">
      <alignment/>
    </xf>
    <xf numFmtId="192" fontId="5" fillId="0" borderId="0" xfId="0" applyNumberFormat="1" applyFont="1" applyFill="1" applyAlignment="1">
      <alignment/>
    </xf>
    <xf numFmtId="0" fontId="4" fillId="0" borderId="17" xfId="0" applyFont="1" applyFill="1" applyBorder="1" applyAlignment="1">
      <alignment horizontal="distributed"/>
    </xf>
    <xf numFmtId="177" fontId="4" fillId="0" borderId="10" xfId="0" applyNumberFormat="1" applyFont="1" applyFill="1" applyBorder="1" applyAlignment="1">
      <alignment/>
    </xf>
    <xf numFmtId="192" fontId="4" fillId="0" borderId="10" xfId="0" applyNumberFormat="1" applyFont="1" applyFill="1" applyBorder="1" applyAlignment="1">
      <alignment/>
    </xf>
    <xf numFmtId="191" fontId="4" fillId="0" borderId="10" xfId="0" applyNumberFormat="1" applyFont="1" applyFill="1" applyBorder="1" applyAlignment="1">
      <alignment/>
    </xf>
    <xf numFmtId="0" fontId="4" fillId="0" borderId="0" xfId="0" applyFont="1" applyFill="1" applyBorder="1" applyAlignment="1">
      <alignment/>
    </xf>
    <xf numFmtId="0" fontId="0" fillId="0" borderId="0" xfId="0" applyAlignment="1">
      <alignment/>
    </xf>
    <xf numFmtId="179" fontId="4" fillId="0" borderId="0" xfId="0" applyNumberFormat="1" applyFont="1" applyAlignment="1">
      <alignment horizontal="right" vertical="center"/>
    </xf>
    <xf numFmtId="179" fontId="4" fillId="0" borderId="29" xfId="0" applyNumberFormat="1" applyFont="1" applyBorder="1" applyAlignment="1">
      <alignment horizontal="center" vertical="center"/>
    </xf>
    <xf numFmtId="179" fontId="4" fillId="0" borderId="23" xfId="0" applyNumberFormat="1" applyFont="1" applyBorder="1" applyAlignment="1">
      <alignment horizontal="center" vertical="center"/>
    </xf>
    <xf numFmtId="49" fontId="4" fillId="0" borderId="12" xfId="0" applyNumberFormat="1" applyFont="1" applyBorder="1" applyAlignment="1">
      <alignment horizontal="center" vertical="center"/>
    </xf>
    <xf numFmtId="179" fontId="4" fillId="0" borderId="10" xfId="0" applyNumberFormat="1" applyFont="1" applyBorder="1" applyAlignment="1">
      <alignment horizontal="distributed" vertical="center"/>
    </xf>
    <xf numFmtId="179" fontId="4" fillId="0" borderId="16" xfId="0" applyNumberFormat="1" applyFont="1" applyBorder="1" applyAlignment="1">
      <alignment vertical="center"/>
    </xf>
    <xf numFmtId="179" fontId="4" fillId="0" borderId="29" xfId="0" applyNumberFormat="1" applyFont="1" applyBorder="1" applyAlignment="1">
      <alignment vertical="center"/>
    </xf>
    <xf numFmtId="179" fontId="4" fillId="0" borderId="12" xfId="0" applyNumberFormat="1" applyFont="1" applyBorder="1" applyAlignment="1">
      <alignment horizontal="center" vertical="center" wrapText="1"/>
    </xf>
    <xf numFmtId="179" fontId="4" fillId="0" borderId="0" xfId="0" applyNumberFormat="1" applyFont="1" applyBorder="1" applyAlignment="1">
      <alignment horizontal="distributed" vertical="center"/>
    </xf>
    <xf numFmtId="179" fontId="4" fillId="0" borderId="16" xfId="0" applyNumberFormat="1" applyFont="1" applyBorder="1" applyAlignment="1">
      <alignment horizontal="distributed" vertical="center"/>
    </xf>
    <xf numFmtId="179" fontId="5" fillId="0" borderId="0" xfId="0" applyNumberFormat="1" applyFont="1" applyAlignment="1">
      <alignment vertical="center"/>
    </xf>
    <xf numFmtId="179" fontId="5" fillId="0" borderId="0" xfId="0" applyNumberFormat="1" applyFont="1" applyBorder="1" applyAlignment="1">
      <alignment horizontal="distributed" vertical="center"/>
    </xf>
    <xf numFmtId="179" fontId="5" fillId="0" borderId="16" xfId="0" applyNumberFormat="1" applyFont="1" applyBorder="1" applyAlignment="1">
      <alignment horizontal="distributed"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5" fillId="0" borderId="0" xfId="0" applyNumberFormat="1" applyFont="1" applyAlignment="1">
      <alignment horizontal="right" vertical="center"/>
    </xf>
    <xf numFmtId="179" fontId="4" fillId="0" borderId="12" xfId="0" applyNumberFormat="1" applyFont="1" applyBorder="1" applyAlignment="1">
      <alignment horizontal="center" vertical="center" wrapText="1"/>
    </xf>
    <xf numFmtId="179" fontId="4" fillId="0" borderId="10" xfId="0" applyNumberFormat="1" applyFont="1" applyBorder="1" applyAlignment="1">
      <alignment horizontal="right" vertical="center"/>
    </xf>
    <xf numFmtId="179" fontId="4" fillId="0" borderId="16" xfId="0" applyNumberFormat="1" applyFont="1" applyBorder="1" applyAlignment="1">
      <alignment horizontal="distributed" vertical="center" wrapText="1"/>
    </xf>
    <xf numFmtId="179" fontId="4" fillId="0" borderId="17" xfId="0" applyNumberFormat="1" applyFont="1" applyBorder="1" applyAlignment="1">
      <alignment horizontal="distributed" vertical="center" wrapText="1"/>
    </xf>
    <xf numFmtId="179" fontId="4" fillId="0" borderId="27" xfId="0" applyNumberFormat="1" applyFont="1" applyBorder="1" applyAlignment="1">
      <alignment horizontal="center" vertical="center"/>
    </xf>
    <xf numFmtId="183" fontId="5" fillId="0" borderId="0" xfId="0" applyNumberFormat="1" applyFont="1" applyAlignment="1">
      <alignment horizontal="right" vertical="center"/>
    </xf>
    <xf numFmtId="179" fontId="4" fillId="0" borderId="0" xfId="0" applyNumberFormat="1" applyFont="1" applyAlignment="1">
      <alignment horizontal="distributed" vertical="center"/>
    </xf>
    <xf numFmtId="183" fontId="4" fillId="0" borderId="0" xfId="0" applyNumberFormat="1" applyFont="1" applyAlignment="1">
      <alignment horizontal="right" vertical="center"/>
    </xf>
    <xf numFmtId="183" fontId="4" fillId="0" borderId="0" xfId="0" applyNumberFormat="1" applyFont="1" applyBorder="1" applyAlignment="1">
      <alignment vertical="center"/>
    </xf>
    <xf numFmtId="183" fontId="4" fillId="0" borderId="0" xfId="0" applyNumberFormat="1" applyFont="1" applyAlignment="1">
      <alignment vertical="center"/>
    </xf>
    <xf numFmtId="179" fontId="4" fillId="0" borderId="26" xfId="0" applyNumberFormat="1" applyFont="1" applyBorder="1" applyAlignment="1">
      <alignment horizontal="right" vertical="center"/>
    </xf>
    <xf numFmtId="179" fontId="4" fillId="0" borderId="0" xfId="0" applyNumberFormat="1" applyFont="1" applyAlignment="1">
      <alignment horizontal="center" vertical="center"/>
    </xf>
    <xf numFmtId="179" fontId="4" fillId="0" borderId="23" xfId="0" applyNumberFormat="1" applyFont="1" applyBorder="1" applyAlignment="1">
      <alignment horizontal="distributed" vertical="center"/>
    </xf>
    <xf numFmtId="183" fontId="4" fillId="0" borderId="0" xfId="0" applyNumberFormat="1" applyFont="1" applyAlignment="1">
      <alignment horizontal="center" vertical="center"/>
    </xf>
    <xf numFmtId="179" fontId="5" fillId="0" borderId="26" xfId="0" applyNumberFormat="1" applyFont="1" applyBorder="1" applyAlignment="1">
      <alignment horizontal="right" vertical="center"/>
    </xf>
    <xf numFmtId="179" fontId="11" fillId="0" borderId="23" xfId="0" applyNumberFormat="1" applyFont="1" applyBorder="1" applyAlignment="1">
      <alignment horizontal="distributed" vertical="center" wrapText="1"/>
    </xf>
    <xf numFmtId="49" fontId="4" fillId="0" borderId="0" xfId="0" applyNumberFormat="1" applyFont="1" applyBorder="1" applyAlignment="1">
      <alignment horizontal="right" vertical="center"/>
    </xf>
    <xf numFmtId="183"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179" fontId="4" fillId="0" borderId="11" xfId="0" applyNumberFormat="1" applyFont="1" applyBorder="1" applyAlignment="1">
      <alignment horizontal="distributed" vertical="center"/>
    </xf>
    <xf numFmtId="179" fontId="4" fillId="0" borderId="27" xfId="0" applyNumberFormat="1" applyFont="1" applyBorder="1" applyAlignment="1">
      <alignment horizontal="distributed" vertical="center"/>
    </xf>
    <xf numFmtId="179" fontId="11" fillId="0" borderId="23" xfId="0" applyNumberFormat="1" applyFont="1" applyBorder="1" applyAlignment="1">
      <alignment horizontal="distributed" vertical="center"/>
    </xf>
    <xf numFmtId="179" fontId="11" fillId="0" borderId="23" xfId="0" applyNumberFormat="1" applyFont="1" applyBorder="1" applyAlignment="1">
      <alignment horizontal="distributed" vertical="center" wrapText="1"/>
    </xf>
    <xf numFmtId="179" fontId="13" fillId="0" borderId="23" xfId="0" applyNumberFormat="1" applyFont="1" applyBorder="1" applyAlignment="1">
      <alignment horizontal="distributed" vertical="center" wrapText="1"/>
    </xf>
    <xf numFmtId="179" fontId="14" fillId="0" borderId="23" xfId="0" applyNumberFormat="1" applyFont="1" applyBorder="1" applyAlignment="1">
      <alignment horizontal="distributed" vertical="center" wrapText="1"/>
    </xf>
    <xf numFmtId="179" fontId="4" fillId="0" borderId="17" xfId="0" applyNumberFormat="1" applyFont="1" applyBorder="1" applyAlignment="1">
      <alignment horizontal="distributed" vertical="center"/>
    </xf>
    <xf numFmtId="179" fontId="4" fillId="0" borderId="0" xfId="0" applyNumberFormat="1" applyFont="1" applyAlignment="1">
      <alignment vertical="top"/>
    </xf>
    <xf numFmtId="179" fontId="4" fillId="0" borderId="10" xfId="0" applyNumberFormat="1" applyFont="1" applyBorder="1" applyAlignment="1">
      <alignment horizontal="right" vertical="top"/>
    </xf>
    <xf numFmtId="183" fontId="4" fillId="0" borderId="10" xfId="0" applyNumberFormat="1" applyFont="1" applyBorder="1" applyAlignment="1">
      <alignment vertical="center"/>
    </xf>
    <xf numFmtId="183" fontId="5" fillId="0" borderId="26" xfId="0" applyNumberFormat="1" applyFont="1" applyBorder="1" applyAlignment="1">
      <alignment vertical="center"/>
    </xf>
    <xf numFmtId="183" fontId="5" fillId="0" borderId="0" xfId="0" applyNumberFormat="1" applyFont="1" applyAlignment="1">
      <alignment vertical="center"/>
    </xf>
    <xf numFmtId="183" fontId="4" fillId="0" borderId="26" xfId="0" applyNumberFormat="1" applyFont="1" applyBorder="1" applyAlignment="1">
      <alignment vertical="center"/>
    </xf>
    <xf numFmtId="179" fontId="4" fillId="0" borderId="27" xfId="0" applyNumberFormat="1" applyFont="1" applyBorder="1" applyAlignment="1">
      <alignment horizontal="center" vertical="center" wrapText="1"/>
    </xf>
    <xf numFmtId="49" fontId="4" fillId="0" borderId="27" xfId="0" applyNumberFormat="1" applyFont="1" applyBorder="1" applyAlignment="1">
      <alignment horizontal="center" vertical="center"/>
    </xf>
    <xf numFmtId="49" fontId="4" fillId="0" borderId="25" xfId="0" applyNumberFormat="1" applyFont="1" applyBorder="1" applyAlignment="1">
      <alignment horizontal="center" vertical="center"/>
    </xf>
    <xf numFmtId="183" fontId="4" fillId="0" borderId="30" xfId="0" applyNumberFormat="1" applyFont="1" applyBorder="1" applyAlignment="1">
      <alignment vertical="center"/>
    </xf>
    <xf numFmtId="179" fontId="4" fillId="0" borderId="0" xfId="0" applyNumberFormat="1" applyFont="1" applyBorder="1" applyAlignment="1">
      <alignment/>
    </xf>
    <xf numFmtId="183" fontId="4" fillId="0" borderId="26" xfId="0" applyNumberFormat="1" applyFont="1" applyBorder="1" applyAlignment="1">
      <alignment horizontal="right" vertical="center"/>
    </xf>
    <xf numFmtId="179" fontId="4" fillId="0" borderId="30" xfId="0" applyNumberFormat="1" applyFont="1" applyBorder="1" applyAlignment="1">
      <alignment vertical="center"/>
    </xf>
    <xf numFmtId="179" fontId="4" fillId="0" borderId="10" xfId="0" applyNumberFormat="1" applyFont="1" applyFill="1" applyBorder="1" applyAlignment="1">
      <alignment vertical="center"/>
    </xf>
    <xf numFmtId="179" fontId="4" fillId="0" borderId="29" xfId="0" applyNumberFormat="1" applyFont="1" applyFill="1" applyBorder="1" applyAlignment="1">
      <alignment vertical="center"/>
    </xf>
    <xf numFmtId="183" fontId="4" fillId="0" borderId="0" xfId="0" applyNumberFormat="1" applyFont="1" applyFill="1" applyAlignment="1">
      <alignment horizontal="right" vertical="center"/>
    </xf>
    <xf numFmtId="183" fontId="5" fillId="0" borderId="0" xfId="0" applyNumberFormat="1" applyFont="1" applyFill="1" applyAlignment="1">
      <alignment horizontal="right" vertical="center"/>
    </xf>
    <xf numFmtId="179" fontId="4" fillId="0" borderId="26" xfId="0" applyNumberFormat="1" applyFont="1" applyBorder="1" applyAlignment="1">
      <alignment vertical="center"/>
    </xf>
    <xf numFmtId="49" fontId="4" fillId="0" borderId="0" xfId="0" applyNumberFormat="1" applyFont="1" applyBorder="1" applyAlignment="1">
      <alignment horizontal="center" vertical="center"/>
    </xf>
    <xf numFmtId="179" fontId="5" fillId="0" borderId="26" xfId="0" applyNumberFormat="1" applyFont="1" applyBorder="1" applyAlignment="1">
      <alignment vertical="center"/>
    </xf>
    <xf numFmtId="179" fontId="11" fillId="0" borderId="23" xfId="0" applyNumberFormat="1" applyFont="1" applyFill="1" applyBorder="1" applyAlignment="1">
      <alignment horizontal="distributed" vertical="center" wrapText="1"/>
    </xf>
    <xf numFmtId="179" fontId="15" fillId="0" borderId="23" xfId="0" applyNumberFormat="1" applyFont="1" applyFill="1" applyBorder="1" applyAlignment="1">
      <alignment horizontal="distributed" vertical="center" wrapText="1"/>
    </xf>
    <xf numFmtId="179" fontId="14" fillId="0" borderId="23" xfId="0" applyNumberFormat="1" applyFont="1" applyFill="1" applyBorder="1" applyAlignment="1">
      <alignment horizontal="distributed" vertical="center" wrapText="1"/>
    </xf>
    <xf numFmtId="49" fontId="4" fillId="0" borderId="10" xfId="0" applyNumberFormat="1" applyFont="1" applyBorder="1" applyAlignment="1">
      <alignment horizontal="center" vertical="center"/>
    </xf>
    <xf numFmtId="183" fontId="4" fillId="0" borderId="10" xfId="0" applyNumberFormat="1" applyFont="1" applyFill="1" applyBorder="1" applyAlignment="1">
      <alignment horizontal="right" vertical="center"/>
    </xf>
    <xf numFmtId="179" fontId="11" fillId="0" borderId="0" xfId="0" applyNumberFormat="1" applyFont="1" applyBorder="1" applyAlignment="1">
      <alignment horizontal="distributed" vertical="center"/>
    </xf>
    <xf numFmtId="179" fontId="4" fillId="0" borderId="0" xfId="0" applyNumberFormat="1" applyFont="1" applyBorder="1" applyAlignment="1">
      <alignment horizontal="distributed" vertical="center" wrapText="1"/>
    </xf>
    <xf numFmtId="179" fontId="4" fillId="0" borderId="31" xfId="0" applyNumberFormat="1" applyFont="1" applyBorder="1" applyAlignment="1">
      <alignment horizontal="distributed" vertical="center" wrapText="1"/>
    </xf>
    <xf numFmtId="179" fontId="4" fillId="0" borderId="0" xfId="0" applyNumberFormat="1" applyFont="1" applyAlignment="1">
      <alignment vertical="center" shrinkToFit="1"/>
    </xf>
    <xf numFmtId="182" fontId="5" fillId="0" borderId="0" xfId="0" applyNumberFormat="1" applyFont="1" applyAlignment="1">
      <alignment vertical="center"/>
    </xf>
    <xf numFmtId="182" fontId="4" fillId="0" borderId="0" xfId="0" applyNumberFormat="1" applyFont="1" applyAlignment="1">
      <alignment vertical="center"/>
    </xf>
    <xf numFmtId="179" fontId="5" fillId="0" borderId="0" xfId="0" applyNumberFormat="1" applyFont="1" applyBorder="1" applyAlignment="1">
      <alignment horizontal="center" vertical="center"/>
    </xf>
    <xf numFmtId="179" fontId="4" fillId="0" borderId="27" xfId="0" applyNumberFormat="1" applyFont="1" applyBorder="1" applyAlignment="1">
      <alignment horizontal="center" vertical="center"/>
    </xf>
    <xf numFmtId="179" fontId="4" fillId="0" borderId="27" xfId="0" applyNumberFormat="1" applyFont="1" applyBorder="1" applyAlignment="1">
      <alignment horizontal="center" vertical="center" shrinkToFit="1"/>
    </xf>
    <xf numFmtId="179" fontId="4" fillId="0" borderId="11" xfId="0" applyNumberFormat="1" applyFont="1" applyBorder="1" applyAlignment="1">
      <alignment horizontal="center" vertical="center"/>
    </xf>
    <xf numFmtId="179" fontId="4" fillId="0" borderId="10" xfId="0" applyNumberFormat="1" applyFont="1" applyFill="1" applyBorder="1" applyAlignment="1">
      <alignment horizontal="distributed" vertical="center"/>
    </xf>
    <xf numFmtId="182" fontId="4" fillId="0" borderId="10" xfId="0" applyNumberFormat="1" applyFont="1" applyBorder="1" applyAlignment="1">
      <alignment vertical="center"/>
    </xf>
    <xf numFmtId="179" fontId="10" fillId="0" borderId="0" xfId="0" applyNumberFormat="1" applyFont="1" applyFill="1" applyBorder="1" applyAlignment="1">
      <alignment horizontal="right" vertical="center"/>
    </xf>
    <xf numFmtId="179" fontId="10" fillId="0" borderId="0" xfId="0" applyNumberFormat="1" applyFont="1" applyFill="1" applyAlignment="1">
      <alignment horizontal="right" vertical="center"/>
    </xf>
    <xf numFmtId="179" fontId="5" fillId="0" borderId="0" xfId="0" applyNumberFormat="1" applyFont="1" applyFill="1" applyAlignment="1">
      <alignment horizontal="right" vertical="center"/>
    </xf>
    <xf numFmtId="179" fontId="4" fillId="0" borderId="23" xfId="0" applyNumberFormat="1" applyFont="1" applyFill="1" applyBorder="1" applyAlignment="1">
      <alignment horizontal="distributed" vertical="center"/>
    </xf>
    <xf numFmtId="179" fontId="4" fillId="0" borderId="16" xfId="0" applyNumberFormat="1" applyFont="1" applyFill="1" applyBorder="1" applyAlignment="1">
      <alignment horizontal="right" vertical="center"/>
    </xf>
    <xf numFmtId="179" fontId="4" fillId="0" borderId="10" xfId="0" applyNumberFormat="1" applyFont="1" applyFill="1" applyBorder="1" applyAlignment="1">
      <alignment horizontal="right" vertical="center"/>
    </xf>
    <xf numFmtId="179" fontId="4" fillId="0" borderId="27" xfId="0" applyNumberFormat="1" applyFont="1" applyBorder="1" applyAlignment="1">
      <alignment horizontal="center" vertical="center" wrapText="1"/>
    </xf>
    <xf numFmtId="0" fontId="4" fillId="0" borderId="11" xfId="0" applyFont="1" applyBorder="1" applyAlignment="1">
      <alignment horizontal="center" vertical="center"/>
    </xf>
    <xf numFmtId="179" fontId="4" fillId="0" borderId="17" xfId="0" applyNumberFormat="1" applyFont="1" applyBorder="1" applyAlignment="1">
      <alignment horizontal="center" vertical="center"/>
    </xf>
    <xf numFmtId="179" fontId="10" fillId="0" borderId="0" xfId="0" applyNumberFormat="1" applyFont="1" applyAlignment="1">
      <alignment vertical="center"/>
    </xf>
    <xf numFmtId="179" fontId="4" fillId="0" borderId="29" xfId="0" applyNumberFormat="1" applyFont="1" applyBorder="1" applyAlignment="1">
      <alignment/>
    </xf>
    <xf numFmtId="179" fontId="4" fillId="0" borderId="30" xfId="0" applyNumberFormat="1" applyFont="1" applyBorder="1" applyAlignment="1">
      <alignment horizontal="right" vertical="center"/>
    </xf>
    <xf numFmtId="49" fontId="4" fillId="0" borderId="10" xfId="0" applyNumberFormat="1" applyFont="1" applyBorder="1" applyAlignment="1">
      <alignment horizontal="right" vertical="center"/>
    </xf>
    <xf numFmtId="179" fontId="4" fillId="0" borderId="27" xfId="0" applyNumberFormat="1" applyFont="1" applyBorder="1" applyAlignment="1">
      <alignment horizontal="distributed" vertical="center" wrapText="1"/>
    </xf>
    <xf numFmtId="179" fontId="4" fillId="0" borderId="27" xfId="0" applyNumberFormat="1" applyFont="1" applyBorder="1" applyAlignment="1">
      <alignment horizontal="distributed" vertical="center" wrapText="1" shrinkToFit="1"/>
    </xf>
    <xf numFmtId="49" fontId="4" fillId="0" borderId="27" xfId="0" applyNumberFormat="1" applyFont="1" applyBorder="1" applyAlignment="1">
      <alignment horizontal="distributed" vertical="center" wrapText="1"/>
    </xf>
    <xf numFmtId="49" fontId="4" fillId="0" borderId="25" xfId="0" applyNumberFormat="1" applyFont="1" applyBorder="1" applyAlignment="1">
      <alignment horizontal="distributed" vertical="center" wrapText="1"/>
    </xf>
    <xf numFmtId="179" fontId="4" fillId="0" borderId="23" xfId="0" applyNumberFormat="1" applyFont="1" applyBorder="1" applyAlignment="1">
      <alignment horizontal="center" vertical="center" wrapText="1"/>
    </xf>
    <xf numFmtId="179" fontId="8" fillId="0" borderId="0" xfId="0" applyNumberFormat="1" applyFont="1" applyAlignment="1">
      <alignment vertical="center"/>
    </xf>
    <xf numFmtId="179" fontId="8" fillId="0" borderId="26" xfId="0" applyNumberFormat="1" applyFont="1" applyBorder="1" applyAlignment="1">
      <alignment vertical="center"/>
    </xf>
    <xf numFmtId="179" fontId="8" fillId="0" borderId="0" xfId="0" applyNumberFormat="1" applyFont="1" applyBorder="1" applyAlignment="1">
      <alignment vertical="center"/>
    </xf>
    <xf numFmtId="179" fontId="4" fillId="0" borderId="22" xfId="0" applyNumberFormat="1" applyFont="1" applyBorder="1" applyAlignment="1">
      <alignment horizontal="distributed" vertical="center" wrapText="1"/>
    </xf>
    <xf numFmtId="179" fontId="4" fillId="0" borderId="23" xfId="0" applyNumberFormat="1" applyFont="1" applyBorder="1" applyAlignment="1">
      <alignment horizontal="distributed" vertical="center" wrapText="1"/>
    </xf>
    <xf numFmtId="197" fontId="7" fillId="0" borderId="0" xfId="0" applyNumberFormat="1" applyFont="1" applyAlignment="1">
      <alignment vertical="center"/>
    </xf>
    <xf numFmtId="197" fontId="4" fillId="0" borderId="0" xfId="0" applyNumberFormat="1" applyFont="1" applyAlignment="1">
      <alignment vertical="center"/>
    </xf>
    <xf numFmtId="197" fontId="4" fillId="0" borderId="16" xfId="0" applyNumberFormat="1" applyFont="1" applyBorder="1" applyAlignment="1">
      <alignment vertical="center"/>
    </xf>
    <xf numFmtId="197" fontId="4" fillId="0" borderId="19" xfId="0" applyNumberFormat="1" applyFont="1" applyBorder="1" applyAlignment="1">
      <alignment vertical="center"/>
    </xf>
    <xf numFmtId="197" fontId="4" fillId="0" borderId="26" xfId="0" applyNumberFormat="1" applyFont="1" applyBorder="1" applyAlignment="1">
      <alignment vertical="center"/>
    </xf>
    <xf numFmtId="197" fontId="4" fillId="0" borderId="17" xfId="0" applyNumberFormat="1" applyFont="1" applyBorder="1" applyAlignment="1">
      <alignment vertical="center"/>
    </xf>
    <xf numFmtId="197" fontId="4" fillId="0" borderId="32" xfId="0" applyNumberFormat="1" applyFont="1" applyBorder="1" applyAlignment="1">
      <alignment vertical="center"/>
    </xf>
    <xf numFmtId="197" fontId="4" fillId="0" borderId="30" xfId="0" applyNumberFormat="1" applyFont="1" applyBorder="1" applyAlignment="1">
      <alignment vertical="center"/>
    </xf>
    <xf numFmtId="197" fontId="4" fillId="0" borderId="0" xfId="0" applyNumberFormat="1" applyFont="1" applyAlignment="1">
      <alignment/>
    </xf>
    <xf numFmtId="197" fontId="4" fillId="0" borderId="0" xfId="0" applyNumberFormat="1" applyFont="1" applyAlignment="1">
      <alignment vertical="top"/>
    </xf>
    <xf numFmtId="197" fontId="4" fillId="0" borderId="11" xfId="0" applyNumberFormat="1" applyFont="1" applyBorder="1" applyAlignment="1">
      <alignment horizontal="center" vertical="center"/>
    </xf>
    <xf numFmtId="197" fontId="4" fillId="0" borderId="33" xfId="0" applyNumberFormat="1" applyFont="1" applyBorder="1" applyAlignment="1">
      <alignment horizontal="center" vertical="center"/>
    </xf>
    <xf numFmtId="197" fontId="4" fillId="0" borderId="33" xfId="0" applyNumberFormat="1" applyFont="1" applyBorder="1" applyAlignment="1">
      <alignment horizontal="center" vertical="center" wrapText="1"/>
    </xf>
    <xf numFmtId="197" fontId="8" fillId="0" borderId="16" xfId="0" applyNumberFormat="1" applyFont="1" applyBorder="1" applyAlignment="1">
      <alignment horizontal="center" vertical="center"/>
    </xf>
    <xf numFmtId="197" fontId="8" fillId="0" borderId="0" xfId="0" applyNumberFormat="1" applyFont="1" applyBorder="1" applyAlignment="1">
      <alignment vertical="center"/>
    </xf>
    <xf numFmtId="197" fontId="4" fillId="0" borderId="16" xfId="0" applyNumberFormat="1" applyFont="1" applyBorder="1" applyAlignment="1">
      <alignment horizontal="center" vertical="center"/>
    </xf>
    <xf numFmtId="197" fontId="4" fillId="0" borderId="0" xfId="0" applyNumberFormat="1" applyFont="1" applyBorder="1" applyAlignment="1">
      <alignment vertical="center"/>
    </xf>
    <xf numFmtId="197" fontId="4" fillId="0" borderId="0" xfId="0" applyNumberFormat="1" applyFont="1" applyBorder="1" applyAlignment="1">
      <alignment horizontal="right" vertical="center"/>
    </xf>
    <xf numFmtId="197" fontId="4" fillId="0" borderId="17" xfId="0" applyNumberFormat="1" applyFont="1" applyBorder="1" applyAlignment="1">
      <alignment horizontal="center" vertical="center"/>
    </xf>
    <xf numFmtId="197" fontId="4" fillId="0" borderId="10" xfId="0" applyNumberFormat="1" applyFont="1" applyBorder="1" applyAlignment="1">
      <alignment vertical="center"/>
    </xf>
    <xf numFmtId="197" fontId="4" fillId="0" borderId="10" xfId="0" applyNumberFormat="1" applyFont="1" applyBorder="1" applyAlignment="1">
      <alignment horizontal="right" vertical="center"/>
    </xf>
    <xf numFmtId="197" fontId="4" fillId="0" borderId="27" xfId="0" applyNumberFormat="1" applyFont="1" applyBorder="1" applyAlignment="1">
      <alignment horizontal="center" vertical="center"/>
    </xf>
    <xf numFmtId="197" fontId="4" fillId="0" borderId="22" xfId="0" applyNumberFormat="1" applyFont="1" applyBorder="1" applyAlignment="1">
      <alignment horizontal="center" vertical="center"/>
    </xf>
    <xf numFmtId="197" fontId="4" fillId="0" borderId="23" xfId="0" applyNumberFormat="1" applyFont="1" applyBorder="1" applyAlignment="1">
      <alignment horizontal="center" vertical="center"/>
    </xf>
    <xf numFmtId="197" fontId="8" fillId="0" borderId="26" xfId="0" applyNumberFormat="1" applyFont="1" applyBorder="1" applyAlignment="1">
      <alignment vertical="center"/>
    </xf>
    <xf numFmtId="197" fontId="4" fillId="0" borderId="0" xfId="0" applyNumberFormat="1" applyFont="1" applyBorder="1" applyAlignment="1">
      <alignment/>
    </xf>
    <xf numFmtId="197" fontId="4" fillId="0" borderId="23" xfId="0" applyNumberFormat="1" applyFont="1" applyBorder="1" applyAlignment="1">
      <alignment horizontal="center" vertical="center" wrapText="1"/>
    </xf>
    <xf numFmtId="197" fontId="4" fillId="0" borderId="29" xfId="0" applyNumberFormat="1" applyFont="1" applyBorder="1" applyAlignment="1">
      <alignment vertical="center"/>
    </xf>
    <xf numFmtId="49" fontId="5" fillId="0" borderId="0" xfId="0" applyNumberFormat="1" applyFont="1" applyBorder="1" applyAlignment="1">
      <alignment horizontal="right" vertical="center"/>
    </xf>
    <xf numFmtId="179" fontId="5" fillId="0" borderId="0" xfId="0" applyNumberFormat="1" applyFont="1" applyAlignment="1">
      <alignment horizontal="center" vertical="center"/>
    </xf>
    <xf numFmtId="197" fontId="4" fillId="0" borderId="0" xfId="0" applyNumberFormat="1" applyFont="1" applyAlignment="1">
      <alignment horizontal="right" vertical="center"/>
    </xf>
    <xf numFmtId="197" fontId="4" fillId="0" borderId="25" xfId="0" applyNumberFormat="1" applyFont="1" applyBorder="1" applyAlignment="1">
      <alignment horizontal="center" vertical="center"/>
    </xf>
    <xf numFmtId="197" fontId="4" fillId="0" borderId="0" xfId="0" applyNumberFormat="1" applyFont="1" applyBorder="1" applyAlignment="1">
      <alignment horizontal="center" vertical="center"/>
    </xf>
    <xf numFmtId="197" fontId="4" fillId="0" borderId="21" xfId="0" applyNumberFormat="1" applyFont="1" applyBorder="1" applyAlignment="1">
      <alignment horizontal="center" vertical="center"/>
    </xf>
    <xf numFmtId="197" fontId="5" fillId="0" borderId="0" xfId="0" applyNumberFormat="1" applyFont="1" applyBorder="1" applyAlignment="1">
      <alignment vertical="center"/>
    </xf>
    <xf numFmtId="197" fontId="5" fillId="0" borderId="26" xfId="0" applyNumberFormat="1" applyFont="1" applyBorder="1" applyAlignment="1">
      <alignment horizontal="right" vertical="center"/>
    </xf>
    <xf numFmtId="197" fontId="5" fillId="0" borderId="0" xfId="0" applyNumberFormat="1" applyFont="1" applyAlignment="1">
      <alignment vertical="center"/>
    </xf>
    <xf numFmtId="197" fontId="19" fillId="0" borderId="0" xfId="66" applyNumberFormat="1" applyFont="1" applyFill="1" applyBorder="1" applyAlignment="1" applyProtection="1">
      <alignment vertical="center"/>
      <protection locked="0"/>
    </xf>
    <xf numFmtId="197" fontId="19" fillId="0" borderId="0" xfId="66" applyNumberFormat="1" applyFont="1" applyFill="1" applyBorder="1" applyAlignment="1">
      <alignment vertical="center"/>
      <protection/>
    </xf>
    <xf numFmtId="197" fontId="20" fillId="0" borderId="0" xfId="66" applyNumberFormat="1" applyFont="1" applyFill="1" applyBorder="1" applyAlignment="1">
      <alignment vertical="center"/>
      <protection/>
    </xf>
    <xf numFmtId="197" fontId="20" fillId="0" borderId="0" xfId="66" applyNumberFormat="1" applyFont="1" applyFill="1" applyBorder="1" applyAlignment="1">
      <alignment horizontal="right" vertical="center"/>
      <protection/>
    </xf>
    <xf numFmtId="197" fontId="4" fillId="0" borderId="0" xfId="0" applyNumberFormat="1" applyFont="1" applyBorder="1" applyAlignment="1">
      <alignment horizontal="distributed" vertical="center"/>
    </xf>
    <xf numFmtId="197" fontId="21" fillId="0" borderId="0" xfId="66" applyNumberFormat="1" applyFont="1" applyFill="1" applyBorder="1" applyAlignment="1">
      <alignment vertical="center"/>
      <protection/>
    </xf>
    <xf numFmtId="197" fontId="5" fillId="0" borderId="0" xfId="0" applyNumberFormat="1" applyFont="1" applyBorder="1" applyAlignment="1">
      <alignment horizontal="center" vertical="center"/>
    </xf>
    <xf numFmtId="197" fontId="5" fillId="0" borderId="26" xfId="0" applyNumberFormat="1" applyFont="1" applyBorder="1" applyAlignment="1">
      <alignment vertical="center"/>
    </xf>
    <xf numFmtId="197" fontId="4" fillId="0" borderId="10" xfId="0" applyNumberFormat="1" applyFont="1" applyBorder="1" applyAlignment="1">
      <alignment horizontal="distributed" vertical="center"/>
    </xf>
    <xf numFmtId="197" fontId="20" fillId="0" borderId="10" xfId="66" applyNumberFormat="1" applyFont="1" applyFill="1" applyBorder="1" applyAlignment="1">
      <alignment vertical="center"/>
      <protection/>
    </xf>
    <xf numFmtId="197" fontId="4" fillId="0" borderId="0" xfId="0" applyNumberFormat="1" applyFont="1" applyAlignment="1">
      <alignment horizontal="center"/>
    </xf>
    <xf numFmtId="197" fontId="22" fillId="0" borderId="23" xfId="66" applyNumberFormat="1" applyFont="1" applyFill="1" applyBorder="1" applyAlignment="1">
      <alignment horizontal="center" vertical="center"/>
      <protection/>
    </xf>
    <xf numFmtId="197" fontId="22" fillId="0" borderId="12" xfId="66" applyNumberFormat="1" applyFont="1" applyFill="1" applyBorder="1" applyAlignment="1">
      <alignment horizontal="center" vertical="center"/>
      <protection/>
    </xf>
    <xf numFmtId="197" fontId="5" fillId="0" borderId="16" xfId="0" applyNumberFormat="1" applyFont="1" applyBorder="1" applyAlignment="1">
      <alignment vertical="center"/>
    </xf>
    <xf numFmtId="197" fontId="8" fillId="0" borderId="0" xfId="0" applyNumberFormat="1" applyFont="1" applyAlignment="1">
      <alignment horizontal="right" vertical="center"/>
    </xf>
    <xf numFmtId="197" fontId="7" fillId="0" borderId="0" xfId="0" applyNumberFormat="1" applyFont="1" applyBorder="1" applyAlignment="1">
      <alignment vertical="center"/>
    </xf>
    <xf numFmtId="197" fontId="4" fillId="0" borderId="27" xfId="0" applyNumberFormat="1" applyFont="1" applyBorder="1" applyAlignment="1">
      <alignment horizontal="center" vertical="center" wrapText="1"/>
    </xf>
    <xf numFmtId="197" fontId="4" fillId="0" borderId="25" xfId="0" applyNumberFormat="1" applyFont="1" applyBorder="1" applyAlignment="1">
      <alignment horizontal="center" vertical="center" wrapText="1"/>
    </xf>
    <xf numFmtId="197" fontId="5" fillId="0" borderId="14" xfId="0" applyNumberFormat="1" applyFont="1" applyBorder="1" applyAlignment="1">
      <alignment vertical="center"/>
    </xf>
    <xf numFmtId="197" fontId="5" fillId="0" borderId="15" xfId="0" applyNumberFormat="1" applyFont="1" applyBorder="1" applyAlignment="1">
      <alignment vertical="center"/>
    </xf>
    <xf numFmtId="197" fontId="7" fillId="0" borderId="0" xfId="0" applyNumberFormat="1" applyFont="1" applyBorder="1" applyAlignment="1">
      <alignment/>
    </xf>
    <xf numFmtId="197" fontId="4" fillId="0" borderId="0" xfId="0" applyNumberFormat="1" applyFont="1" applyBorder="1" applyAlignment="1">
      <alignment/>
    </xf>
    <xf numFmtId="197" fontId="4" fillId="0" borderId="26" xfId="0" applyNumberFormat="1" applyFont="1" applyBorder="1" applyAlignment="1">
      <alignment horizontal="right" vertical="center"/>
    </xf>
    <xf numFmtId="197" fontId="4" fillId="0" borderId="30" xfId="0" applyNumberFormat="1" applyFont="1" applyBorder="1" applyAlignment="1">
      <alignment horizontal="right" vertical="center"/>
    </xf>
    <xf numFmtId="197" fontId="4" fillId="0" borderId="22" xfId="0" applyNumberFormat="1" applyFont="1" applyBorder="1" applyAlignment="1">
      <alignment vertical="center"/>
    </xf>
    <xf numFmtId="197" fontId="4" fillId="0" borderId="12" xfId="0" applyNumberFormat="1" applyFont="1" applyBorder="1" applyAlignment="1">
      <alignment horizontal="center" vertical="center" wrapText="1"/>
    </xf>
    <xf numFmtId="197" fontId="4" fillId="0" borderId="23" xfId="0" applyNumberFormat="1" applyFont="1" applyBorder="1" applyAlignment="1">
      <alignment vertical="center" wrapText="1"/>
    </xf>
    <xf numFmtId="197" fontId="5" fillId="0" borderId="0" xfId="0" applyNumberFormat="1" applyFont="1" applyAlignment="1">
      <alignment horizontal="right" vertical="center"/>
    </xf>
    <xf numFmtId="197" fontId="4" fillId="0" borderId="23" xfId="0" applyNumberFormat="1" applyFont="1" applyBorder="1" applyAlignment="1">
      <alignment horizontal="center" vertical="center" shrinkToFit="1"/>
    </xf>
    <xf numFmtId="197" fontId="4" fillId="0" borderId="12" xfId="0" applyNumberFormat="1" applyFont="1" applyBorder="1" applyAlignment="1">
      <alignment horizontal="center" vertical="center" shrinkToFit="1"/>
    </xf>
    <xf numFmtId="197" fontId="4" fillId="0" borderId="0" xfId="0" applyNumberFormat="1" applyFont="1" applyBorder="1" applyAlignment="1">
      <alignment horizontal="center"/>
    </xf>
    <xf numFmtId="197" fontId="5" fillId="0" borderId="0" xfId="0" applyNumberFormat="1" applyFont="1" applyBorder="1" applyAlignment="1">
      <alignment horizontal="right" vertical="center"/>
    </xf>
    <xf numFmtId="197" fontId="4" fillId="0" borderId="19" xfId="0" applyNumberFormat="1" applyFont="1" applyBorder="1" applyAlignment="1">
      <alignment horizontal="right" vertical="center"/>
    </xf>
    <xf numFmtId="197" fontId="5" fillId="0" borderId="19" xfId="0" applyNumberFormat="1" applyFont="1" applyBorder="1" applyAlignment="1">
      <alignment horizontal="right" vertical="center"/>
    </xf>
    <xf numFmtId="197" fontId="4" fillId="0" borderId="23" xfId="0" applyNumberFormat="1" applyFont="1" applyBorder="1" applyAlignment="1">
      <alignment vertical="center"/>
    </xf>
    <xf numFmtId="197" fontId="4" fillId="0" borderId="12" xfId="0" applyNumberFormat="1" applyFont="1" applyBorder="1" applyAlignment="1">
      <alignment vertical="center"/>
    </xf>
    <xf numFmtId="197" fontId="4" fillId="0" borderId="0" xfId="0" applyNumberFormat="1" applyFont="1" applyBorder="1" applyAlignment="1">
      <alignment horizontal="distributed" vertical="center" wrapText="1"/>
    </xf>
    <xf numFmtId="183" fontId="5" fillId="0" borderId="0" xfId="0" applyNumberFormat="1" applyFont="1" applyBorder="1" applyAlignment="1">
      <alignment vertical="center"/>
    </xf>
    <xf numFmtId="0" fontId="12" fillId="0" borderId="0" xfId="0" applyFont="1" applyAlignment="1">
      <alignment horizontal="distributed" vertical="center"/>
    </xf>
    <xf numFmtId="197" fontId="4" fillId="0" borderId="0" xfId="0" applyNumberFormat="1" applyFont="1" applyAlignment="1">
      <alignment horizontal="center" vertical="center"/>
    </xf>
    <xf numFmtId="49" fontId="4" fillId="0" borderId="23" xfId="0" applyNumberFormat="1" applyFont="1" applyBorder="1" applyAlignment="1">
      <alignment horizontal="distributed" vertical="center"/>
    </xf>
    <xf numFmtId="197" fontId="4" fillId="0" borderId="23" xfId="0" applyNumberFormat="1" applyFont="1" applyBorder="1" applyAlignment="1">
      <alignment horizontal="center" vertical="center"/>
    </xf>
    <xf numFmtId="197" fontId="20" fillId="0" borderId="23" xfId="66" applyNumberFormat="1" applyFont="1" applyFill="1" applyBorder="1" applyAlignment="1">
      <alignment horizontal="center" vertical="center" wrapText="1"/>
      <protection/>
    </xf>
    <xf numFmtId="197" fontId="20" fillId="0" borderId="12" xfId="66" applyNumberFormat="1" applyFont="1" applyFill="1" applyBorder="1" applyAlignment="1">
      <alignment horizontal="center" vertical="center" wrapText="1"/>
      <protection/>
    </xf>
    <xf numFmtId="197" fontId="4" fillId="0" borderId="16" xfId="0" applyNumberFormat="1" applyFont="1" applyBorder="1" applyAlignment="1">
      <alignment horizontal="right" vertical="center"/>
    </xf>
    <xf numFmtId="0" fontId="4" fillId="0" borderId="16" xfId="0" applyNumberFormat="1" applyFont="1" applyBorder="1" applyAlignment="1">
      <alignment horizontal="distributed" vertical="center"/>
    </xf>
    <xf numFmtId="0" fontId="4" fillId="0" borderId="17" xfId="0" applyNumberFormat="1" applyFont="1" applyBorder="1" applyAlignment="1">
      <alignment horizontal="distributed" vertical="center"/>
    </xf>
    <xf numFmtId="0" fontId="17" fillId="0" borderId="34" xfId="0" applyNumberFormat="1" applyFont="1" applyFill="1" applyBorder="1" applyAlignment="1">
      <alignment horizontal="center" vertical="center" wrapText="1"/>
    </xf>
    <xf numFmtId="0" fontId="18" fillId="0" borderId="0" xfId="0" applyFont="1" applyAlignment="1">
      <alignment horizontal="center"/>
    </xf>
    <xf numFmtId="0" fontId="26" fillId="0" borderId="0" xfId="0" applyFont="1" applyAlignment="1">
      <alignment horizontal="center"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vertical="center"/>
    </xf>
    <xf numFmtId="198" fontId="26" fillId="0" borderId="35" xfId="0" applyNumberFormat="1" applyFont="1" applyBorder="1" applyAlignment="1">
      <alignment horizontal="center" vertical="center"/>
    </xf>
    <xf numFmtId="198" fontId="26" fillId="0" borderId="35" xfId="43" applyNumberFormat="1" applyFont="1" applyBorder="1" applyAlignment="1" applyProtection="1">
      <alignment horizontal="center" vertical="center"/>
      <protection/>
    </xf>
    <xf numFmtId="198" fontId="26" fillId="0" borderId="35" xfId="44" applyNumberFormat="1" applyFont="1" applyBorder="1" applyAlignment="1" applyProtection="1">
      <alignment horizontal="center" vertical="center"/>
      <protection/>
    </xf>
    <xf numFmtId="0" fontId="18" fillId="0" borderId="36" xfId="0" applyNumberFormat="1" applyFont="1" applyFill="1" applyBorder="1" applyAlignment="1">
      <alignment horizontal="center" vertical="center" wrapText="1"/>
    </xf>
    <xf numFmtId="0" fontId="17" fillId="0" borderId="12" xfId="0" applyFont="1" applyFill="1" applyBorder="1" applyAlignment="1">
      <alignment vertical="center" wrapText="1"/>
    </xf>
    <xf numFmtId="0" fontId="18" fillId="0" borderId="36" xfId="44" applyFont="1" applyBorder="1" applyAlignment="1" applyProtection="1">
      <alignment horizontal="center" vertical="center" wrapText="1"/>
      <protection/>
    </xf>
    <xf numFmtId="0" fontId="17" fillId="0" borderId="12" xfId="44" applyFont="1" applyBorder="1" applyAlignment="1" applyProtection="1">
      <alignment vertical="center" wrapText="1"/>
      <protection/>
    </xf>
    <xf numFmtId="0" fontId="18" fillId="0" borderId="36" xfId="0" applyFont="1" applyBorder="1" applyAlignment="1">
      <alignment horizontal="center" vertical="center" wrapText="1"/>
    </xf>
    <xf numFmtId="0" fontId="17" fillId="0" borderId="12" xfId="0" applyFont="1" applyBorder="1" applyAlignment="1">
      <alignment vertical="center" wrapText="1"/>
    </xf>
    <xf numFmtId="0" fontId="18" fillId="0" borderId="37" xfId="0" applyFont="1" applyBorder="1" applyAlignment="1">
      <alignment horizontal="center" vertical="center" wrapText="1"/>
    </xf>
    <xf numFmtId="0" fontId="17" fillId="0" borderId="38" xfId="0" applyFont="1" applyBorder="1" applyAlignment="1">
      <alignment vertical="center" wrapText="1"/>
    </xf>
    <xf numFmtId="0" fontId="17" fillId="0" borderId="24" xfId="0" applyFont="1" applyFill="1" applyBorder="1" applyAlignment="1">
      <alignment vertical="center" wrapText="1"/>
    </xf>
    <xf numFmtId="0" fontId="30" fillId="0" borderId="0" xfId="0" applyFont="1" applyAlignment="1">
      <alignment horizontal="center"/>
    </xf>
    <xf numFmtId="0" fontId="5" fillId="0" borderId="0" xfId="0" applyFont="1" applyAlignment="1">
      <alignment horizontal="justify"/>
    </xf>
    <xf numFmtId="0" fontId="33" fillId="0" borderId="0" xfId="0" applyFont="1" applyAlignment="1">
      <alignment horizontal="justify"/>
    </xf>
    <xf numFmtId="0" fontId="32" fillId="0" borderId="0" xfId="0" applyFont="1" applyAlignment="1">
      <alignment horizontal="justify"/>
    </xf>
    <xf numFmtId="0" fontId="4" fillId="0" borderId="0" xfId="0" applyFont="1" applyAlignment="1">
      <alignment horizontal="justify"/>
    </xf>
    <xf numFmtId="197" fontId="8" fillId="0" borderId="26" xfId="0" applyNumberFormat="1" applyFont="1" applyBorder="1" applyAlignment="1">
      <alignment horizontal="right" vertical="center"/>
    </xf>
    <xf numFmtId="197" fontId="8" fillId="0" borderId="0" xfId="0" applyNumberFormat="1" applyFont="1" applyBorder="1" applyAlignment="1">
      <alignment horizontal="right" vertical="center"/>
    </xf>
    <xf numFmtId="197" fontId="4" fillId="0" borderId="26" xfId="0" applyNumberFormat="1" applyFont="1" applyBorder="1" applyAlignment="1">
      <alignment horizontal="right"/>
    </xf>
    <xf numFmtId="197" fontId="4" fillId="0" borderId="0" xfId="0" applyNumberFormat="1" applyFont="1" applyBorder="1" applyAlignment="1">
      <alignment horizontal="right"/>
    </xf>
    <xf numFmtId="199" fontId="5" fillId="0" borderId="0" xfId="0" applyNumberFormat="1" applyFont="1" applyBorder="1" applyAlignment="1">
      <alignment horizontal="right" vertical="center"/>
    </xf>
    <xf numFmtId="199" fontId="5" fillId="0" borderId="26" xfId="0" applyNumberFormat="1" applyFont="1" applyBorder="1" applyAlignment="1">
      <alignment horizontal="right" vertical="center"/>
    </xf>
    <xf numFmtId="199" fontId="4" fillId="0" borderId="19"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26"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horizontal="right" vertical="center"/>
    </xf>
    <xf numFmtId="199" fontId="4" fillId="0" borderId="30" xfId="0" applyNumberFormat="1" applyFont="1" applyBorder="1" applyAlignment="1">
      <alignment vertical="center"/>
    </xf>
    <xf numFmtId="199" fontId="4" fillId="0" borderId="10" xfId="0" applyNumberFormat="1" applyFont="1" applyBorder="1" applyAlignment="1">
      <alignment vertical="center"/>
    </xf>
    <xf numFmtId="199" fontId="4" fillId="0" borderId="32" xfId="0" applyNumberFormat="1" applyFont="1" applyBorder="1" applyAlignment="1">
      <alignment vertical="center"/>
    </xf>
    <xf numFmtId="199" fontId="8" fillId="0" borderId="19" xfId="0" applyNumberFormat="1" applyFont="1" applyBorder="1" applyAlignment="1">
      <alignment horizontal="right" vertical="center"/>
    </xf>
    <xf numFmtId="199" fontId="6" fillId="0" borderId="19" xfId="0" applyNumberFormat="1" applyFont="1" applyBorder="1" applyAlignment="1">
      <alignment horizontal="right" vertical="center"/>
    </xf>
    <xf numFmtId="197" fontId="5" fillId="0" borderId="0" xfId="0" applyNumberFormat="1" applyFont="1" applyAlignment="1">
      <alignment horizontal="center" vertical="center"/>
    </xf>
    <xf numFmtId="197" fontId="4" fillId="0" borderId="10" xfId="0" applyNumberFormat="1" applyFont="1" applyBorder="1" applyAlignment="1">
      <alignment horizontal="center" vertical="center"/>
    </xf>
    <xf numFmtId="200" fontId="5" fillId="0" borderId="0" xfId="0" applyNumberFormat="1" applyFont="1" applyFill="1" applyAlignment="1">
      <alignment horizontal="right" vertical="center"/>
    </xf>
    <xf numFmtId="200" fontId="4" fillId="0" borderId="0" xfId="0" applyNumberFormat="1" applyFont="1" applyFill="1" applyAlignment="1">
      <alignment horizontal="right" vertical="center"/>
    </xf>
    <xf numFmtId="200" fontId="4" fillId="0" borderId="0" xfId="0" applyNumberFormat="1" applyFont="1" applyFill="1" applyBorder="1" applyAlignment="1">
      <alignment horizontal="right" vertical="center" wrapText="1"/>
    </xf>
    <xf numFmtId="200" fontId="4" fillId="0" borderId="0" xfId="0" applyNumberFormat="1" applyFont="1" applyFill="1" applyBorder="1" applyAlignment="1">
      <alignment horizontal="right" vertical="center"/>
    </xf>
    <xf numFmtId="200" fontId="4" fillId="0" borderId="10" xfId="0" applyNumberFormat="1" applyFont="1" applyFill="1" applyBorder="1" applyAlignment="1">
      <alignment horizontal="right" vertical="center"/>
    </xf>
    <xf numFmtId="2" fontId="5" fillId="0" borderId="0" xfId="42" applyNumberFormat="1" applyFont="1" applyFill="1" applyAlignment="1">
      <alignment horizontal="right" vertical="center"/>
    </xf>
    <xf numFmtId="2" fontId="5" fillId="0" borderId="0" xfId="0" applyNumberFormat="1" applyFont="1" applyFill="1" applyAlignment="1">
      <alignment horizontal="right" vertical="center"/>
    </xf>
    <xf numFmtId="2" fontId="4" fillId="0" borderId="0" xfId="0" applyNumberFormat="1" applyFont="1" applyFill="1" applyAlignment="1">
      <alignment horizontal="right" vertical="center"/>
    </xf>
    <xf numFmtId="2" fontId="4" fillId="0" borderId="0" xfId="42" applyNumberFormat="1" applyFont="1" applyFill="1" applyAlignment="1">
      <alignment horizontal="right" vertical="center"/>
    </xf>
    <xf numFmtId="2" fontId="4" fillId="0" borderId="10" xfId="42" applyNumberFormat="1" applyFont="1" applyFill="1" applyBorder="1" applyAlignment="1">
      <alignment horizontal="right" vertical="center"/>
    </xf>
    <xf numFmtId="201" fontId="5" fillId="0" borderId="0" xfId="0" applyNumberFormat="1" applyFont="1" applyFill="1" applyBorder="1" applyAlignment="1">
      <alignment horizontal="right" vertical="center"/>
    </xf>
    <xf numFmtId="201" fontId="4" fillId="0" borderId="0" xfId="0" applyNumberFormat="1" applyFont="1" applyFill="1" applyBorder="1" applyAlignment="1">
      <alignment horizontal="right" vertical="center"/>
    </xf>
    <xf numFmtId="201" fontId="5" fillId="0" borderId="0" xfId="0" applyNumberFormat="1" applyFont="1" applyFill="1" applyAlignment="1">
      <alignment horizontal="right" vertical="center"/>
    </xf>
    <xf numFmtId="201" fontId="4" fillId="0" borderId="0" xfId="0" applyNumberFormat="1" applyFont="1" applyFill="1" applyAlignment="1">
      <alignment horizontal="right" vertical="center"/>
    </xf>
    <xf numFmtId="201" fontId="5" fillId="0" borderId="0" xfId="0" applyNumberFormat="1" applyFont="1" applyAlignment="1">
      <alignment horizontal="right" vertical="center"/>
    </xf>
    <xf numFmtId="201" fontId="4" fillId="0" borderId="0" xfId="0" applyNumberFormat="1" applyFont="1" applyAlignment="1">
      <alignment horizontal="right" vertical="center"/>
    </xf>
    <xf numFmtId="201" fontId="4" fillId="0" borderId="0" xfId="0" applyNumberFormat="1" applyFont="1" applyBorder="1" applyAlignment="1">
      <alignment horizontal="right" vertical="center"/>
    </xf>
    <xf numFmtId="201" fontId="4" fillId="0" borderId="10" xfId="0" applyNumberFormat="1" applyFont="1" applyBorder="1" applyAlignment="1">
      <alignment horizontal="right" vertical="center"/>
    </xf>
    <xf numFmtId="179" fontId="4" fillId="0" borderId="16" xfId="0" applyNumberFormat="1" applyFont="1" applyBorder="1" applyAlignment="1">
      <alignment horizontal="left" shrinkToFit="1"/>
    </xf>
    <xf numFmtId="199" fontId="4" fillId="0" borderId="38" xfId="0" applyNumberFormat="1" applyFont="1" applyBorder="1" applyAlignment="1">
      <alignment vertical="center"/>
    </xf>
    <xf numFmtId="199" fontId="4" fillId="0" borderId="39" xfId="0" applyNumberFormat="1" applyFont="1" applyBorder="1" applyAlignment="1">
      <alignment vertical="center"/>
    </xf>
    <xf numFmtId="179" fontId="4" fillId="0" borderId="39" xfId="0" applyNumberFormat="1" applyFont="1" applyBorder="1" applyAlignment="1">
      <alignment horizontal="center" vertical="center"/>
    </xf>
    <xf numFmtId="0" fontId="18" fillId="0" borderId="40" xfId="0" applyFont="1" applyBorder="1" applyAlignment="1">
      <alignment horizontal="center" vertical="center" wrapText="1"/>
    </xf>
    <xf numFmtId="198" fontId="26" fillId="0" borderId="41" xfId="0" applyNumberFormat="1" applyFont="1" applyBorder="1" applyAlignment="1">
      <alignment horizontal="center" vertical="center"/>
    </xf>
    <xf numFmtId="176" fontId="4" fillId="0" borderId="29" xfId="0" applyNumberFormat="1" applyFont="1" applyFill="1" applyBorder="1" applyAlignment="1">
      <alignment horizontal="left"/>
    </xf>
    <xf numFmtId="202" fontId="5" fillId="0" borderId="0" xfId="0" applyNumberFormat="1" applyFont="1" applyFill="1" applyAlignment="1">
      <alignment/>
    </xf>
    <xf numFmtId="202" fontId="4" fillId="0" borderId="0" xfId="0" applyNumberFormat="1" applyFont="1" applyFill="1" applyAlignment="1">
      <alignment/>
    </xf>
    <xf numFmtId="177" fontId="4" fillId="0" borderId="30" xfId="0" applyNumberFormat="1" applyFont="1" applyFill="1" applyBorder="1" applyAlignment="1">
      <alignment/>
    </xf>
    <xf numFmtId="202" fontId="4" fillId="0" borderId="10" xfId="0" applyNumberFormat="1" applyFont="1" applyFill="1" applyBorder="1" applyAlignment="1">
      <alignment/>
    </xf>
    <xf numFmtId="0" fontId="4" fillId="0" borderId="0" xfId="0" applyFont="1" applyFill="1" applyBorder="1" applyAlignment="1">
      <alignment/>
    </xf>
    <xf numFmtId="203" fontId="4" fillId="0" borderId="39" xfId="0" applyNumberFormat="1" applyFont="1" applyBorder="1" applyAlignment="1">
      <alignment vertical="center"/>
    </xf>
    <xf numFmtId="179" fontId="69" fillId="0" borderId="0" xfId="62" applyNumberFormat="1" applyFont="1">
      <alignment vertical="center"/>
      <protection/>
    </xf>
    <xf numFmtId="179" fontId="69" fillId="0" borderId="26" xfId="62" applyNumberFormat="1" applyFont="1" applyBorder="1" applyAlignment="1">
      <alignment vertical="center"/>
      <protection/>
    </xf>
    <xf numFmtId="179" fontId="69" fillId="0" borderId="30" xfId="62" applyNumberFormat="1" applyFont="1" applyBorder="1" applyAlignment="1">
      <alignment vertical="center"/>
      <protection/>
    </xf>
    <xf numFmtId="179" fontId="70" fillId="0" borderId="0" xfId="62" applyNumberFormat="1" applyFont="1" applyAlignment="1">
      <alignment vertical="center"/>
      <protection/>
    </xf>
    <xf numFmtId="179" fontId="70" fillId="0" borderId="0" xfId="62" applyNumberFormat="1" applyFont="1">
      <alignment vertical="center"/>
      <protection/>
    </xf>
    <xf numFmtId="179" fontId="69" fillId="0" borderId="0" xfId="62" applyNumberFormat="1" applyFont="1" applyAlignment="1">
      <alignment vertical="center"/>
      <protection/>
    </xf>
    <xf numFmtId="179" fontId="69" fillId="0" borderId="0" xfId="62" applyNumberFormat="1" applyFont="1" applyAlignment="1">
      <alignment horizontal="right" vertical="center"/>
      <protection/>
    </xf>
    <xf numFmtId="179" fontId="69" fillId="0" borderId="10" xfId="62" applyNumberFormat="1" applyFont="1" applyBorder="1" applyAlignment="1">
      <alignment vertical="center"/>
      <protection/>
    </xf>
    <xf numFmtId="179" fontId="69" fillId="0" borderId="10" xfId="62" applyNumberFormat="1" applyFont="1" applyBorder="1" applyAlignment="1">
      <alignment horizontal="right" vertical="center"/>
      <protection/>
    </xf>
    <xf numFmtId="179" fontId="71" fillId="0" borderId="0" xfId="62" applyNumberFormat="1" applyFont="1" applyAlignment="1">
      <alignment vertical="center"/>
      <protection/>
    </xf>
    <xf numFmtId="179" fontId="71" fillId="0" borderId="0" xfId="62" applyNumberFormat="1" applyFont="1">
      <alignment vertical="center"/>
      <protection/>
    </xf>
    <xf numFmtId="179" fontId="72" fillId="0" borderId="0" xfId="0" applyNumberFormat="1" applyFont="1" applyAlignment="1">
      <alignment vertical="center"/>
    </xf>
    <xf numFmtId="183" fontId="71" fillId="0" borderId="0" xfId="62" applyNumberFormat="1" applyFont="1" applyAlignment="1">
      <alignment vertical="center"/>
      <protection/>
    </xf>
    <xf numFmtId="183" fontId="71" fillId="0" borderId="20" xfId="62" applyNumberFormat="1" applyFont="1" applyBorder="1" applyAlignment="1">
      <alignment vertical="center"/>
      <protection/>
    </xf>
    <xf numFmtId="183" fontId="71" fillId="0" borderId="26" xfId="62" applyNumberFormat="1" applyFont="1" applyBorder="1" applyAlignment="1">
      <alignment vertical="center"/>
      <protection/>
    </xf>
    <xf numFmtId="183" fontId="69" fillId="0" borderId="26" xfId="62" applyNumberFormat="1" applyFont="1" applyBorder="1" applyAlignment="1">
      <alignment vertical="center"/>
      <protection/>
    </xf>
    <xf numFmtId="183" fontId="69" fillId="0" borderId="0" xfId="62" applyNumberFormat="1" applyFont="1" applyAlignment="1">
      <alignment vertical="center"/>
      <protection/>
    </xf>
    <xf numFmtId="183" fontId="69" fillId="0" borderId="30" xfId="62" applyNumberFormat="1" applyFont="1" applyBorder="1" applyAlignment="1">
      <alignment vertical="center"/>
      <protection/>
    </xf>
    <xf numFmtId="183" fontId="69" fillId="0" borderId="10" xfId="62" applyNumberFormat="1" applyFont="1" applyBorder="1" applyAlignment="1">
      <alignment vertical="center"/>
      <protection/>
    </xf>
    <xf numFmtId="179" fontId="11" fillId="0" borderId="0" xfId="0" applyNumberFormat="1" applyFont="1" applyBorder="1" applyAlignment="1">
      <alignment vertical="center"/>
    </xf>
    <xf numFmtId="183" fontId="69" fillId="0" borderId="0" xfId="62" applyNumberFormat="1" applyFont="1" applyAlignment="1">
      <alignment horizontal="right" vertical="center"/>
      <protection/>
    </xf>
    <xf numFmtId="183" fontId="71" fillId="0" borderId="26" xfId="62" applyNumberFormat="1" applyFont="1" applyBorder="1" applyAlignment="1">
      <alignment horizontal="right" vertical="center"/>
      <protection/>
    </xf>
    <xf numFmtId="183" fontId="71" fillId="0" borderId="0" xfId="62" applyNumberFormat="1" applyFont="1" applyAlignment="1">
      <alignment horizontal="right" vertical="center"/>
      <protection/>
    </xf>
    <xf numFmtId="183" fontId="69" fillId="0" borderId="26" xfId="62" applyNumberFormat="1" applyFont="1" applyBorder="1" applyAlignment="1">
      <alignment horizontal="right" vertical="center"/>
      <protection/>
    </xf>
    <xf numFmtId="183" fontId="70" fillId="0" borderId="0" xfId="62" applyNumberFormat="1" applyFont="1" applyAlignment="1">
      <alignment horizontal="right" vertical="center"/>
      <protection/>
    </xf>
    <xf numFmtId="183" fontId="69" fillId="0" borderId="10" xfId="62" applyNumberFormat="1" applyFont="1" applyBorder="1" applyAlignment="1">
      <alignment horizontal="right" vertical="center"/>
      <protection/>
    </xf>
    <xf numFmtId="183" fontId="69" fillId="0" borderId="30" xfId="62" applyNumberFormat="1" applyFont="1" applyBorder="1" applyAlignment="1">
      <alignment horizontal="right" vertical="center"/>
      <protection/>
    </xf>
    <xf numFmtId="178" fontId="5" fillId="0" borderId="0" xfId="0" applyNumberFormat="1" applyFont="1" applyAlignment="1">
      <alignment vertical="center"/>
    </xf>
    <xf numFmtId="178" fontId="4" fillId="0" borderId="0" xfId="0" applyNumberFormat="1" applyFont="1" applyAlignment="1">
      <alignment vertical="center"/>
    </xf>
    <xf numFmtId="193" fontId="5" fillId="0" borderId="0" xfId="0" applyNumberFormat="1" applyFont="1" applyAlignment="1">
      <alignment vertical="center"/>
    </xf>
    <xf numFmtId="193" fontId="4" fillId="0" borderId="0" xfId="0" applyNumberFormat="1" applyFont="1" applyAlignment="1">
      <alignment vertical="center"/>
    </xf>
    <xf numFmtId="178" fontId="4" fillId="0" borderId="10" xfId="0" applyNumberFormat="1" applyFont="1" applyBorder="1" applyAlignment="1">
      <alignment vertical="center"/>
    </xf>
    <xf numFmtId="193" fontId="4" fillId="0" borderId="10" xfId="0" applyNumberFormat="1" applyFont="1" applyBorder="1" applyAlignment="1">
      <alignment vertical="center"/>
    </xf>
    <xf numFmtId="179" fontId="4" fillId="0" borderId="42" xfId="0" applyNumberFormat="1" applyFont="1" applyBorder="1" applyAlignment="1">
      <alignment horizontal="distributed" vertical="center"/>
    </xf>
    <xf numFmtId="179" fontId="4" fillId="0" borderId="26" xfId="0" applyNumberFormat="1" applyFont="1" applyFill="1" applyBorder="1" applyAlignment="1">
      <alignment horizontal="right" vertical="center"/>
    </xf>
    <xf numFmtId="179" fontId="5" fillId="0" borderId="26" xfId="0" applyNumberFormat="1" applyFont="1" applyFill="1" applyBorder="1" applyAlignment="1">
      <alignment horizontal="right" vertical="center"/>
    </xf>
    <xf numFmtId="179" fontId="4" fillId="0" borderId="30" xfId="0" applyNumberFormat="1" applyFont="1" applyFill="1" applyBorder="1" applyAlignment="1">
      <alignment horizontal="right" vertical="center"/>
    </xf>
    <xf numFmtId="183" fontId="4" fillId="0" borderId="0" xfId="0" applyNumberFormat="1" applyFont="1" applyFill="1" applyBorder="1" applyAlignment="1">
      <alignment vertical="center"/>
    </xf>
    <xf numFmtId="204" fontId="5" fillId="0" borderId="0" xfId="0" applyNumberFormat="1" applyFont="1" applyAlignment="1">
      <alignment vertical="center"/>
    </xf>
    <xf numFmtId="194" fontId="4" fillId="0" borderId="0" xfId="0" applyNumberFormat="1" applyFont="1" applyAlignment="1">
      <alignment vertical="center"/>
    </xf>
    <xf numFmtId="195" fontId="4" fillId="0" borderId="0" xfId="0" applyNumberFormat="1" applyFont="1" applyAlignment="1">
      <alignment vertical="center"/>
    </xf>
    <xf numFmtId="183" fontId="4" fillId="0" borderId="30" xfId="0" applyNumberFormat="1" applyFont="1" applyFill="1" applyBorder="1" applyAlignment="1">
      <alignment vertical="center"/>
    </xf>
    <xf numFmtId="194" fontId="4" fillId="0" borderId="10" xfId="0" applyNumberFormat="1" applyFont="1" applyBorder="1" applyAlignment="1">
      <alignment vertical="center"/>
    </xf>
    <xf numFmtId="183" fontId="5" fillId="0" borderId="26" xfId="0" applyNumberFormat="1" applyFont="1" applyBorder="1" applyAlignment="1">
      <alignment horizontal="right" vertical="center"/>
    </xf>
    <xf numFmtId="183" fontId="4" fillId="0" borderId="30" xfId="0" applyNumberFormat="1" applyFont="1" applyBorder="1" applyAlignment="1">
      <alignment horizontal="right" vertical="center"/>
    </xf>
    <xf numFmtId="205" fontId="5" fillId="0" borderId="0" xfId="0" applyNumberFormat="1" applyFont="1" applyAlignment="1">
      <alignment vertical="center"/>
    </xf>
    <xf numFmtId="205" fontId="4" fillId="0" borderId="0" xfId="0" applyNumberFormat="1" applyFont="1" applyAlignment="1">
      <alignment vertical="center"/>
    </xf>
    <xf numFmtId="205" fontId="4" fillId="0" borderId="10" xfId="0" applyNumberFormat="1" applyFont="1" applyBorder="1" applyAlignment="1">
      <alignment vertical="center"/>
    </xf>
    <xf numFmtId="183" fontId="5" fillId="0" borderId="20" xfId="0" applyNumberFormat="1" applyFont="1" applyBorder="1" applyAlignment="1">
      <alignment vertical="center"/>
    </xf>
    <xf numFmtId="179" fontId="11" fillId="0" borderId="23" xfId="0" applyNumberFormat="1" applyFont="1" applyBorder="1" applyAlignment="1">
      <alignment horizontal="center" vertical="center" wrapText="1"/>
    </xf>
    <xf numFmtId="0" fontId="69" fillId="0" borderId="0" xfId="62" applyFont="1" applyAlignment="1">
      <alignment vertical="center"/>
      <protection/>
    </xf>
    <xf numFmtId="0" fontId="69" fillId="0" borderId="10" xfId="62" applyFont="1" applyBorder="1" applyAlignment="1">
      <alignment vertical="center"/>
      <protection/>
    </xf>
    <xf numFmtId="179" fontId="70" fillId="0" borderId="0" xfId="65" applyNumberFormat="1" applyFont="1" applyAlignment="1">
      <alignment vertical="center"/>
      <protection/>
    </xf>
    <xf numFmtId="179" fontId="69" fillId="0" borderId="0" xfId="65" applyNumberFormat="1" applyFont="1" applyAlignment="1">
      <alignment vertical="center"/>
      <protection/>
    </xf>
    <xf numFmtId="179" fontId="69" fillId="0" borderId="10" xfId="65" applyNumberFormat="1" applyFont="1" applyBorder="1" applyAlignment="1">
      <alignment vertical="center"/>
      <protection/>
    </xf>
    <xf numFmtId="197" fontId="4" fillId="0" borderId="24" xfId="0" applyNumberFormat="1" applyFont="1" applyBorder="1" applyAlignment="1">
      <alignment vertical="center" wrapText="1"/>
    </xf>
    <xf numFmtId="179" fontId="71" fillId="0" borderId="26" xfId="64" applyNumberFormat="1" applyFont="1" applyBorder="1" applyAlignment="1">
      <alignment horizontal="right" vertical="center"/>
      <protection/>
    </xf>
    <xf numFmtId="179" fontId="71" fillId="0" borderId="0" xfId="64" applyNumberFormat="1" applyFont="1" applyAlignment="1">
      <alignment horizontal="right" vertical="center"/>
      <protection/>
    </xf>
    <xf numFmtId="179" fontId="69" fillId="0" borderId="26" xfId="64" applyNumberFormat="1" applyFont="1" applyBorder="1" applyAlignment="1">
      <alignment horizontal="right" vertical="center"/>
      <protection/>
    </xf>
    <xf numFmtId="179" fontId="69" fillId="0" borderId="0" xfId="64" applyNumberFormat="1" applyFont="1" applyAlignment="1">
      <alignment horizontal="right" vertical="center"/>
      <protection/>
    </xf>
    <xf numFmtId="179" fontId="69" fillId="0" borderId="30" xfId="64" applyNumberFormat="1" applyFont="1" applyBorder="1" applyAlignment="1">
      <alignment horizontal="right" vertical="center"/>
      <protection/>
    </xf>
    <xf numFmtId="179" fontId="69" fillId="0" borderId="10" xfId="64" applyNumberFormat="1" applyFont="1" applyBorder="1" applyAlignment="1">
      <alignment horizontal="right" vertical="center"/>
      <protection/>
    </xf>
    <xf numFmtId="179" fontId="5" fillId="0" borderId="0" xfId="0" applyNumberFormat="1" applyFont="1" applyFill="1" applyBorder="1" applyAlignment="1">
      <alignment vertical="center"/>
    </xf>
    <xf numFmtId="179" fontId="69" fillId="0" borderId="0" xfId="63" applyNumberFormat="1" applyFont="1" applyAlignment="1">
      <alignment vertical="center"/>
      <protection/>
    </xf>
    <xf numFmtId="179" fontId="70" fillId="0" borderId="0" xfId="63" applyNumberFormat="1" applyFont="1" applyAlignment="1">
      <alignment vertical="center"/>
      <protection/>
    </xf>
    <xf numFmtId="0" fontId="0" fillId="0" borderId="0" xfId="0" applyBorder="1" applyAlignment="1">
      <alignment/>
    </xf>
    <xf numFmtId="179" fontId="69" fillId="0" borderId="10" xfId="63" applyNumberFormat="1" applyFont="1" applyBorder="1" applyAlignment="1">
      <alignment vertical="center"/>
      <protection/>
    </xf>
    <xf numFmtId="179" fontId="34" fillId="0" borderId="0" xfId="0" applyNumberFormat="1" applyFont="1" applyAlignment="1">
      <alignment horizontal="right" vertical="center"/>
    </xf>
    <xf numFmtId="179" fontId="34" fillId="0" borderId="0" xfId="0" applyNumberFormat="1" applyFont="1" applyAlignment="1">
      <alignment vertical="center"/>
    </xf>
    <xf numFmtId="179" fontId="4" fillId="0" borderId="29" xfId="0" applyNumberFormat="1" applyFont="1" applyBorder="1" applyAlignment="1">
      <alignment horizontal="distributed" vertical="center"/>
    </xf>
    <xf numFmtId="179" fontId="4" fillId="0" borderId="43" xfId="0" applyNumberFormat="1" applyFont="1" applyBorder="1" applyAlignment="1">
      <alignment horizontal="distributed" vertical="center"/>
    </xf>
    <xf numFmtId="0" fontId="0" fillId="0" borderId="42" xfId="0" applyBorder="1" applyAlignment="1">
      <alignment/>
    </xf>
    <xf numFmtId="179" fontId="4" fillId="0" borderId="31" xfId="0" applyNumberFormat="1" applyFont="1" applyBorder="1" applyAlignment="1">
      <alignment vertical="center"/>
    </xf>
    <xf numFmtId="179" fontId="4" fillId="0" borderId="44" xfId="0" applyNumberFormat="1" applyFont="1" applyBorder="1" applyAlignment="1">
      <alignment horizontal="distributed" vertical="center"/>
    </xf>
    <xf numFmtId="179" fontId="4" fillId="0" borderId="24" xfId="0" applyNumberFormat="1" applyFont="1" applyBorder="1" applyAlignment="1">
      <alignment horizontal="distributed" vertical="center"/>
    </xf>
    <xf numFmtId="179" fontId="4" fillId="0" borderId="31" xfId="0" applyNumberFormat="1" applyFont="1" applyBorder="1" applyAlignment="1">
      <alignment horizontal="center" vertical="center" wrapText="1" shrinkToFit="1"/>
    </xf>
    <xf numFmtId="0" fontId="0" fillId="0" borderId="31" xfId="0" applyBorder="1" applyAlignment="1">
      <alignment/>
    </xf>
    <xf numFmtId="179" fontId="4" fillId="0" borderId="13" xfId="0" applyNumberFormat="1" applyFont="1" applyBorder="1" applyAlignment="1">
      <alignment vertical="center"/>
    </xf>
    <xf numFmtId="179" fontId="4" fillId="0" borderId="31" xfId="0" applyNumberFormat="1" applyFont="1" applyBorder="1" applyAlignment="1">
      <alignment horizontal="center" vertical="center" shrinkToFit="1"/>
    </xf>
    <xf numFmtId="183" fontId="69" fillId="0" borderId="0" xfId="62" applyNumberFormat="1" applyFont="1" applyAlignment="1">
      <alignment horizontal="center" vertical="center"/>
      <protection/>
    </xf>
    <xf numFmtId="183" fontId="69" fillId="0" borderId="0" xfId="62" applyNumberFormat="1" applyFont="1" applyBorder="1" applyAlignment="1">
      <alignment vertical="center"/>
      <protection/>
    </xf>
    <xf numFmtId="183" fontId="4" fillId="0" borderId="0" xfId="0" applyNumberFormat="1" applyFont="1" applyBorder="1" applyAlignment="1">
      <alignment horizontal="distributed" vertical="center"/>
    </xf>
    <xf numFmtId="183" fontId="4" fillId="0" borderId="0" xfId="0" applyNumberFormat="1" applyFont="1" applyBorder="1" applyAlignment="1">
      <alignment horizontal="center" vertical="center"/>
    </xf>
    <xf numFmtId="183" fontId="4" fillId="0" borderId="16" xfId="0" applyNumberFormat="1" applyFont="1" applyBorder="1" applyAlignment="1">
      <alignment horizontal="distributed" vertical="center"/>
    </xf>
    <xf numFmtId="183" fontId="69" fillId="0" borderId="0" xfId="62" applyNumberFormat="1" applyFont="1" applyBorder="1" applyAlignment="1">
      <alignment horizontal="center" vertical="center"/>
      <protection/>
    </xf>
    <xf numFmtId="179" fontId="4" fillId="0" borderId="0" xfId="0" applyNumberFormat="1" applyFont="1" applyAlignment="1">
      <alignment horizontal="distributed" vertical="center" wrapText="1"/>
    </xf>
    <xf numFmtId="179" fontId="8" fillId="0" borderId="0" xfId="0" applyNumberFormat="1" applyFont="1" applyBorder="1" applyAlignment="1">
      <alignment horizontal="distributed" vertical="center"/>
    </xf>
    <xf numFmtId="183" fontId="70" fillId="0" borderId="0" xfId="62" applyNumberFormat="1" applyFont="1" applyBorder="1" applyAlignment="1">
      <alignment horizontal="center" vertical="center"/>
      <protection/>
    </xf>
    <xf numFmtId="183" fontId="71" fillId="0" borderId="0" xfId="62" applyNumberFormat="1" applyFont="1" applyBorder="1" applyAlignment="1">
      <alignment vertical="center"/>
      <protection/>
    </xf>
    <xf numFmtId="183" fontId="5" fillId="0" borderId="0" xfId="0" applyNumberFormat="1" applyFont="1" applyBorder="1" applyAlignment="1">
      <alignment horizontal="distributed" vertical="center"/>
    </xf>
    <xf numFmtId="183" fontId="5" fillId="0" borderId="16" xfId="0" applyNumberFormat="1" applyFont="1" applyBorder="1" applyAlignment="1">
      <alignment horizontal="distributed" vertical="center"/>
    </xf>
    <xf numFmtId="179" fontId="4" fillId="0" borderId="17" xfId="0" applyNumberFormat="1" applyFont="1" applyBorder="1" applyAlignment="1">
      <alignment vertical="center"/>
    </xf>
    <xf numFmtId="0" fontId="4" fillId="0" borderId="29" xfId="0" applyNumberFormat="1" applyFont="1" applyBorder="1" applyAlignment="1">
      <alignment/>
    </xf>
    <xf numFmtId="0" fontId="69" fillId="0" borderId="0" xfId="62" applyFont="1">
      <alignment vertical="center"/>
      <protection/>
    </xf>
    <xf numFmtId="0" fontId="73" fillId="0" borderId="0" xfId="43" applyFont="1" applyAlignment="1" applyProtection="1">
      <alignment vertical="center"/>
      <protection/>
    </xf>
    <xf numFmtId="198" fontId="26" fillId="0" borderId="45" xfId="43" applyNumberFormat="1" applyFont="1" applyBorder="1" applyAlignment="1" applyProtection="1">
      <alignment horizontal="center" vertical="center"/>
      <protection/>
    </xf>
    <xf numFmtId="0" fontId="73" fillId="0" borderId="0" xfId="43" applyFont="1" applyAlignment="1" applyProtection="1">
      <alignment horizontal="left"/>
      <protection/>
    </xf>
    <xf numFmtId="0" fontId="25" fillId="0" borderId="10" xfId="0" applyFont="1" applyBorder="1" applyAlignment="1">
      <alignment horizontal="left" vertical="center"/>
    </xf>
    <xf numFmtId="0" fontId="27" fillId="0" borderId="0" xfId="0" applyFont="1" applyBorder="1" applyAlignment="1">
      <alignment horizontal="center" vertical="center" wrapText="1"/>
    </xf>
    <xf numFmtId="0" fontId="74" fillId="0" borderId="10" xfId="43" applyFont="1" applyBorder="1" applyAlignment="1" applyProtection="1">
      <alignment horizontal="left" vertical="center"/>
      <protection/>
    </xf>
    <xf numFmtId="0" fontId="17" fillId="0" borderId="46" xfId="0" applyFont="1" applyFill="1" applyBorder="1" applyAlignment="1">
      <alignment horizontal="center" vertical="center" wrapText="1"/>
    </xf>
    <xf numFmtId="0" fontId="17" fillId="0" borderId="47" xfId="0" applyFont="1" applyFill="1" applyBorder="1" applyAlignment="1">
      <alignment horizontal="center" vertical="center" wrapText="1"/>
    </xf>
    <xf numFmtId="0" fontId="25" fillId="0" borderId="0" xfId="0" applyFont="1" applyBorder="1" applyAlignment="1">
      <alignment horizontal="left" vertical="center"/>
    </xf>
    <xf numFmtId="179" fontId="4" fillId="0" borderId="33" xfId="0" applyNumberFormat="1" applyFont="1" applyFill="1" applyBorder="1" applyAlignment="1">
      <alignment horizontal="center" vertical="center"/>
    </xf>
    <xf numFmtId="179" fontId="6" fillId="0" borderId="33" xfId="0" applyNumberFormat="1" applyFont="1" applyFill="1" applyBorder="1" applyAlignment="1">
      <alignment horizontal="center" vertical="center"/>
    </xf>
    <xf numFmtId="180" fontId="4" fillId="0" borderId="25" xfId="0" applyNumberFormat="1" applyFont="1" applyFill="1" applyBorder="1" applyAlignment="1">
      <alignment horizontal="center" vertical="center"/>
    </xf>
    <xf numFmtId="180" fontId="4" fillId="0" borderId="33" xfId="0" applyNumberFormat="1" applyFont="1" applyFill="1" applyBorder="1" applyAlignment="1">
      <alignment horizontal="center" vertical="center"/>
    </xf>
    <xf numFmtId="179" fontId="4" fillId="0" borderId="15" xfId="0" applyNumberFormat="1" applyFont="1" applyFill="1" applyBorder="1" applyAlignment="1">
      <alignment horizontal="center" vertical="center"/>
    </xf>
    <xf numFmtId="179" fontId="4" fillId="0" borderId="44"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xf>
    <xf numFmtId="0" fontId="0" fillId="0" borderId="13" xfId="0" applyFont="1" applyFill="1" applyBorder="1" applyAlignment="1">
      <alignment/>
    </xf>
    <xf numFmtId="0" fontId="0" fillId="0" borderId="22" xfId="0" applyFont="1" applyFill="1" applyBorder="1" applyAlignment="1">
      <alignment/>
    </xf>
    <xf numFmtId="179" fontId="4" fillId="0" borderId="24" xfId="0" applyNumberFormat="1" applyFont="1" applyFill="1" applyBorder="1" applyAlignment="1">
      <alignment horizontal="center" vertical="center"/>
    </xf>
    <xf numFmtId="179" fontId="4" fillId="0" borderId="31" xfId="0" applyNumberFormat="1"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44" xfId="0" applyNumberFormat="1" applyFont="1" applyFill="1" applyBorder="1" applyAlignment="1">
      <alignment horizontal="center" vertical="center"/>
    </xf>
    <xf numFmtId="176" fontId="4" fillId="0" borderId="44"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6" fontId="4" fillId="0" borderId="33"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176" fontId="6" fillId="0" borderId="22" xfId="0" applyNumberFormat="1" applyFont="1" applyFill="1" applyBorder="1" applyAlignment="1">
      <alignment horizontal="center" vertical="center"/>
    </xf>
    <xf numFmtId="179" fontId="4" fillId="0" borderId="42" xfId="0" applyNumberFormat="1" applyFont="1" applyBorder="1" applyAlignment="1">
      <alignment horizontal="distributed" vertical="center"/>
    </xf>
    <xf numFmtId="179" fontId="6" fillId="0" borderId="16" xfId="0" applyNumberFormat="1" applyFont="1" applyBorder="1" applyAlignment="1">
      <alignment horizontal="distributed" vertical="center"/>
    </xf>
    <xf numFmtId="179" fontId="4" fillId="0" borderId="28" xfId="0" applyNumberFormat="1" applyFont="1" applyFill="1" applyBorder="1" applyAlignment="1">
      <alignment horizontal="center" vertical="center"/>
    </xf>
    <xf numFmtId="179" fontId="4" fillId="0" borderId="19" xfId="0" applyNumberFormat="1" applyFont="1" applyFill="1" applyBorder="1" applyAlignment="1">
      <alignment horizontal="center" vertical="center"/>
    </xf>
    <xf numFmtId="179" fontId="4" fillId="0" borderId="25" xfId="0" applyNumberFormat="1" applyFont="1" applyFill="1" applyBorder="1" applyAlignment="1">
      <alignment horizontal="center" vertical="center"/>
    </xf>
    <xf numFmtId="179" fontId="4" fillId="0" borderId="11" xfId="0" applyNumberFormat="1" applyFont="1" applyFill="1" applyBorder="1" applyAlignment="1">
      <alignment horizontal="center" vertical="center"/>
    </xf>
    <xf numFmtId="179" fontId="4" fillId="0" borderId="42" xfId="0" applyNumberFormat="1" applyFont="1" applyBorder="1" applyAlignment="1">
      <alignment horizontal="center" vertical="center"/>
    </xf>
    <xf numFmtId="0" fontId="0" fillId="0" borderId="44" xfId="0" applyBorder="1" applyAlignment="1">
      <alignment horizontal="center" vertical="center"/>
    </xf>
    <xf numFmtId="179" fontId="4" fillId="0" borderId="29" xfId="0" applyNumberFormat="1" applyFont="1" applyFill="1" applyBorder="1" applyAlignment="1">
      <alignment horizontal="center" vertical="center"/>
    </xf>
    <xf numFmtId="179" fontId="4" fillId="0" borderId="23"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22" xfId="0" applyFont="1" applyFill="1" applyBorder="1" applyAlignment="1">
      <alignment horizontal="center" vertical="center"/>
    </xf>
    <xf numFmtId="179" fontId="4" fillId="0" borderId="23" xfId="0" applyNumberFormat="1" applyFont="1" applyFill="1" applyBorder="1" applyAlignment="1">
      <alignment horizontal="center" vertical="center" wrapText="1"/>
    </xf>
    <xf numFmtId="179" fontId="4" fillId="0" borderId="27" xfId="0" applyNumberFormat="1" applyFont="1" applyFill="1" applyBorder="1" applyAlignment="1">
      <alignment horizontal="center" vertical="center"/>
    </xf>
    <xf numFmtId="179" fontId="4" fillId="0" borderId="23" xfId="0" applyNumberFormat="1" applyFont="1" applyFill="1" applyBorder="1" applyAlignment="1">
      <alignment vertical="center"/>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3"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2"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1" xfId="0" applyFont="1" applyFill="1" applyBorder="1" applyAlignment="1">
      <alignment horizontal="center" vertical="center" wrapText="1"/>
    </xf>
    <xf numFmtId="179" fontId="4" fillId="0" borderId="44" xfId="0" applyNumberFormat="1" applyFont="1" applyBorder="1" applyAlignment="1">
      <alignment horizontal="center" vertical="center"/>
    </xf>
    <xf numFmtId="179" fontId="4" fillId="0" borderId="33" xfId="0" applyNumberFormat="1" applyFont="1" applyBorder="1" applyAlignment="1">
      <alignment horizontal="center" vertical="center"/>
    </xf>
    <xf numFmtId="179" fontId="4" fillId="0" borderId="11" xfId="0" applyNumberFormat="1" applyFont="1" applyBorder="1" applyAlignment="1">
      <alignment horizontal="center" vertical="center"/>
    </xf>
    <xf numFmtId="179" fontId="4" fillId="0" borderId="25" xfId="0" applyNumberFormat="1" applyFont="1" applyBorder="1" applyAlignment="1">
      <alignment horizontal="center" vertical="center"/>
    </xf>
    <xf numFmtId="179" fontId="11" fillId="0" borderId="28" xfId="0" applyNumberFormat="1" applyFont="1" applyBorder="1" applyAlignment="1">
      <alignment horizontal="center" vertical="center" wrapText="1"/>
    </xf>
    <xf numFmtId="179" fontId="11" fillId="0" borderId="21" xfId="0" applyNumberFormat="1" applyFont="1" applyBorder="1" applyAlignment="1">
      <alignment horizontal="center" vertical="center" wrapText="1"/>
    </xf>
    <xf numFmtId="179" fontId="11" fillId="0" borderId="43" xfId="0" applyNumberFormat="1" applyFont="1" applyBorder="1" applyAlignment="1">
      <alignment horizontal="center" vertical="center" wrapText="1"/>
    </xf>
    <xf numFmtId="179" fontId="11" fillId="0" borderId="24" xfId="0" applyNumberFormat="1" applyFont="1" applyBorder="1" applyAlignment="1">
      <alignment horizontal="center" vertical="center" wrapText="1"/>
    </xf>
    <xf numFmtId="179" fontId="4" fillId="0" borderId="28" xfId="0" applyNumberFormat="1" applyFont="1" applyBorder="1" applyAlignment="1">
      <alignment horizontal="center" vertical="center" wrapText="1"/>
    </xf>
    <xf numFmtId="179" fontId="4" fillId="0" borderId="21" xfId="0" applyNumberFormat="1" applyFont="1" applyBorder="1" applyAlignment="1">
      <alignment horizontal="center" vertical="center" wrapText="1"/>
    </xf>
    <xf numFmtId="0" fontId="0" fillId="0" borderId="11" xfId="0" applyBorder="1" applyAlignment="1">
      <alignment horizontal="center" vertical="center"/>
    </xf>
    <xf numFmtId="0" fontId="0" fillId="0" borderId="22" xfId="0" applyBorder="1" applyAlignment="1">
      <alignment horizontal="center" vertical="center"/>
    </xf>
    <xf numFmtId="179" fontId="4" fillId="0" borderId="11" xfId="0" applyNumberFormat="1" applyFont="1" applyBorder="1" applyAlignment="1">
      <alignment horizontal="distributed" vertical="center" wrapText="1"/>
    </xf>
    <xf numFmtId="179" fontId="4" fillId="0" borderId="22" xfId="0" applyNumberFormat="1" applyFont="1" applyBorder="1" applyAlignment="1">
      <alignment horizontal="distributed" vertical="center"/>
    </xf>
    <xf numFmtId="179" fontId="4" fillId="0" borderId="23" xfId="0" applyNumberFormat="1" applyFont="1" applyBorder="1" applyAlignment="1">
      <alignment horizontal="distributed" vertical="center"/>
    </xf>
    <xf numFmtId="179" fontId="4" fillId="0" borderId="28" xfId="0" applyNumberFormat="1" applyFont="1" applyBorder="1" applyAlignment="1">
      <alignment horizontal="center" vertical="center" wrapText="1"/>
    </xf>
    <xf numFmtId="179" fontId="4" fillId="0" borderId="19" xfId="0" applyNumberFormat="1" applyFont="1" applyBorder="1" applyAlignment="1">
      <alignment horizontal="center" vertical="center" wrapText="1"/>
    </xf>
    <xf numFmtId="179" fontId="4" fillId="0" borderId="21" xfId="0" applyNumberFormat="1" applyFont="1" applyBorder="1" applyAlignment="1">
      <alignment horizontal="center" vertical="center" wrapText="1"/>
    </xf>
    <xf numFmtId="179" fontId="4" fillId="0" borderId="12" xfId="0" applyNumberFormat="1" applyFont="1" applyBorder="1" applyAlignment="1">
      <alignment horizontal="center" vertical="center"/>
    </xf>
    <xf numFmtId="179" fontId="4" fillId="0" borderId="27" xfId="0" applyNumberFormat="1" applyFont="1" applyBorder="1" applyAlignment="1">
      <alignment horizontal="distributed" vertical="center"/>
    </xf>
    <xf numFmtId="179" fontId="4" fillId="0" borderId="27" xfId="0" applyNumberFormat="1" applyFont="1" applyFill="1" applyBorder="1" applyAlignment="1">
      <alignment horizontal="center" vertical="center" wrapText="1"/>
    </xf>
    <xf numFmtId="179" fontId="4" fillId="0" borderId="22" xfId="0" applyNumberFormat="1" applyFont="1" applyBorder="1" applyAlignment="1">
      <alignment horizontal="center" vertical="center"/>
    </xf>
    <xf numFmtId="179" fontId="4" fillId="0" borderId="27" xfId="0" applyNumberFormat="1" applyFont="1" applyBorder="1" applyAlignment="1">
      <alignment horizontal="center" vertical="center" wrapText="1"/>
    </xf>
    <xf numFmtId="179" fontId="4" fillId="0" borderId="23" xfId="0" applyNumberFormat="1" applyFont="1" applyBorder="1" applyAlignment="1">
      <alignment horizontal="center" vertical="center"/>
    </xf>
    <xf numFmtId="179" fontId="4" fillId="0" borderId="25" xfId="0" applyNumberFormat="1" applyFont="1" applyBorder="1" applyAlignment="1">
      <alignment horizontal="distributed" vertical="center"/>
    </xf>
    <xf numFmtId="179" fontId="4" fillId="0" borderId="33" xfId="0" applyNumberFormat="1" applyFont="1" applyBorder="1" applyAlignment="1">
      <alignment horizontal="distributed" vertical="center"/>
    </xf>
    <xf numFmtId="179" fontId="4" fillId="0" borderId="11" xfId="0" applyNumberFormat="1" applyFont="1" applyBorder="1" applyAlignment="1">
      <alignment horizontal="distributed" vertical="center"/>
    </xf>
    <xf numFmtId="179" fontId="4" fillId="0" borderId="10" xfId="0" applyNumberFormat="1" applyFont="1" applyBorder="1" applyAlignment="1">
      <alignment horizontal="distributed" vertical="center"/>
    </xf>
    <xf numFmtId="0" fontId="0" fillId="0" borderId="10" xfId="0" applyBorder="1" applyAlignment="1">
      <alignment horizontal="distributed" vertical="center"/>
    </xf>
    <xf numFmtId="179" fontId="5" fillId="0" borderId="0" xfId="0" applyNumberFormat="1" applyFont="1" applyBorder="1" applyAlignment="1">
      <alignment horizontal="distributed" vertical="center"/>
    </xf>
    <xf numFmtId="179" fontId="4" fillId="0" borderId="0" xfId="0" applyNumberFormat="1" applyFont="1" applyBorder="1" applyAlignment="1">
      <alignment horizontal="distributed" vertical="center"/>
    </xf>
    <xf numFmtId="0" fontId="0" fillId="0" borderId="0" xfId="0" applyBorder="1" applyAlignment="1">
      <alignment horizontal="distributed" vertical="center"/>
    </xf>
    <xf numFmtId="0" fontId="0" fillId="0" borderId="0" xfId="0" applyAlignment="1">
      <alignment horizontal="distributed" vertical="center"/>
    </xf>
    <xf numFmtId="0" fontId="4" fillId="0" borderId="29" xfId="0" applyFont="1" applyBorder="1" applyAlignment="1">
      <alignment horizontal="distributed" vertical="center"/>
    </xf>
    <xf numFmtId="0" fontId="4" fillId="0" borderId="42" xfId="0" applyFont="1" applyBorder="1" applyAlignment="1">
      <alignment horizontal="distributed" vertical="center"/>
    </xf>
    <xf numFmtId="0" fontId="4" fillId="0" borderId="0" xfId="0" applyFont="1" applyBorder="1" applyAlignment="1">
      <alignment horizontal="distributed" vertical="center"/>
    </xf>
    <xf numFmtId="0" fontId="4" fillId="0" borderId="16" xfId="0" applyFont="1" applyBorder="1" applyAlignment="1">
      <alignment horizontal="distributed" vertical="center"/>
    </xf>
    <xf numFmtId="179" fontId="4" fillId="0" borderId="0" xfId="0" applyNumberFormat="1" applyFont="1" applyFill="1" applyBorder="1" applyAlignment="1">
      <alignment horizontal="distributed" vertical="center"/>
    </xf>
    <xf numFmtId="179" fontId="4" fillId="0" borderId="16" xfId="0" applyNumberFormat="1" applyFont="1" applyFill="1" applyBorder="1" applyAlignment="1">
      <alignment horizontal="distributed" vertical="center"/>
    </xf>
    <xf numFmtId="179" fontId="4" fillId="0" borderId="10" xfId="0" applyNumberFormat="1" applyFont="1" applyFill="1" applyBorder="1" applyAlignment="1">
      <alignment horizontal="distributed" vertical="center"/>
    </xf>
    <xf numFmtId="179" fontId="4" fillId="0" borderId="17" xfId="0" applyNumberFormat="1" applyFont="1" applyFill="1" applyBorder="1" applyAlignment="1">
      <alignment horizontal="distributed" vertical="center"/>
    </xf>
    <xf numFmtId="179" fontId="5" fillId="0" borderId="0" xfId="0" applyNumberFormat="1" applyFont="1" applyFill="1" applyBorder="1" applyAlignment="1">
      <alignment horizontal="distributed" vertical="center"/>
    </xf>
    <xf numFmtId="179" fontId="5" fillId="0" borderId="16" xfId="0" applyNumberFormat="1" applyFont="1" applyFill="1" applyBorder="1" applyAlignment="1">
      <alignment horizontal="distributed" vertical="center"/>
    </xf>
    <xf numFmtId="179" fontId="4" fillId="0" borderId="27" xfId="0" applyNumberFormat="1" applyFont="1" applyFill="1" applyBorder="1" applyAlignment="1">
      <alignment horizontal="distributed" vertical="center"/>
    </xf>
    <xf numFmtId="179" fontId="4" fillId="0" borderId="25" xfId="0" applyNumberFormat="1" applyFont="1" applyFill="1" applyBorder="1" applyAlignment="1">
      <alignment horizontal="distributed" vertical="center"/>
    </xf>
    <xf numFmtId="179" fontId="4" fillId="0" borderId="12" xfId="0" applyNumberFormat="1" applyFont="1" applyFill="1" applyBorder="1" applyAlignment="1">
      <alignment horizontal="distributed" vertical="center"/>
    </xf>
    <xf numFmtId="179" fontId="4" fillId="0" borderId="11" xfId="0" applyNumberFormat="1" applyFont="1" applyFill="1" applyBorder="1" applyAlignment="1">
      <alignment horizontal="distributed" vertical="center"/>
    </xf>
    <xf numFmtId="0" fontId="0" fillId="0" borderId="27" xfId="0" applyFill="1" applyBorder="1" applyAlignment="1">
      <alignment horizontal="distributed" vertical="center"/>
    </xf>
    <xf numFmtId="0" fontId="0" fillId="0" borderId="22" xfId="0" applyFill="1" applyBorder="1" applyAlignment="1">
      <alignment horizontal="distributed" vertical="center"/>
    </xf>
    <xf numFmtId="0" fontId="0" fillId="0" borderId="23" xfId="0" applyFill="1" applyBorder="1" applyAlignment="1">
      <alignment horizontal="distributed" vertical="center"/>
    </xf>
    <xf numFmtId="179" fontId="4" fillId="0" borderId="22" xfId="0" applyNumberFormat="1" applyFont="1" applyFill="1" applyBorder="1" applyAlignment="1">
      <alignment horizontal="distributed" vertical="center"/>
    </xf>
    <xf numFmtId="179" fontId="4" fillId="0" borderId="23" xfId="0" applyNumberFormat="1" applyFont="1" applyFill="1" applyBorder="1" applyAlignment="1">
      <alignment horizontal="distributed" vertical="center"/>
    </xf>
    <xf numFmtId="179" fontId="4" fillId="0" borderId="17" xfId="0" applyNumberFormat="1" applyFont="1" applyBorder="1" applyAlignment="1">
      <alignment horizontal="distributed" vertical="center"/>
    </xf>
    <xf numFmtId="179" fontId="4" fillId="0" borderId="27" xfId="0" applyNumberFormat="1" applyFont="1" applyBorder="1" applyAlignment="1">
      <alignment horizontal="center" vertical="center"/>
    </xf>
    <xf numFmtId="179" fontId="5" fillId="0" borderId="16" xfId="0" applyNumberFormat="1" applyFont="1" applyBorder="1" applyAlignment="1">
      <alignment horizontal="distributed" vertical="center"/>
    </xf>
    <xf numFmtId="179" fontId="4" fillId="0" borderId="16" xfId="0" applyNumberFormat="1" applyFont="1" applyBorder="1" applyAlignment="1">
      <alignment horizontal="distributed" vertical="center"/>
    </xf>
    <xf numFmtId="179" fontId="4" fillId="0" borderId="18" xfId="0" applyNumberFormat="1" applyFont="1" applyBorder="1" applyAlignment="1">
      <alignment horizontal="center" vertical="center" wrapText="1"/>
    </xf>
    <xf numFmtId="179" fontId="4" fillId="0" borderId="21" xfId="0" applyNumberFormat="1" applyFont="1" applyBorder="1" applyAlignment="1">
      <alignment horizontal="center" vertical="center"/>
    </xf>
    <xf numFmtId="179" fontId="4" fillId="0" borderId="29" xfId="0" applyNumberFormat="1" applyFont="1" applyBorder="1" applyAlignment="1">
      <alignment horizontal="center" vertical="center"/>
    </xf>
    <xf numFmtId="179" fontId="4" fillId="0" borderId="0" xfId="0" applyNumberFormat="1" applyFont="1" applyBorder="1" applyAlignment="1">
      <alignment horizontal="center" vertical="center"/>
    </xf>
    <xf numFmtId="179" fontId="4" fillId="0" borderId="16" xfId="0" applyNumberFormat="1" applyFont="1" applyBorder="1" applyAlignment="1">
      <alignment horizontal="center" vertical="center"/>
    </xf>
    <xf numFmtId="179" fontId="4" fillId="0" borderId="31" xfId="0" applyNumberFormat="1" applyFont="1" applyBorder="1" applyAlignment="1">
      <alignment horizontal="center" vertical="center"/>
    </xf>
    <xf numFmtId="179" fontId="5" fillId="0" borderId="0" xfId="0" applyNumberFormat="1" applyFont="1" applyBorder="1" applyAlignment="1">
      <alignment horizontal="distributed" vertical="center"/>
    </xf>
    <xf numFmtId="179" fontId="5" fillId="0" borderId="16" xfId="0" applyNumberFormat="1" applyFont="1" applyBorder="1" applyAlignment="1">
      <alignment horizontal="distributed" vertical="center"/>
    </xf>
    <xf numFmtId="179" fontId="7" fillId="0" borderId="0" xfId="0" applyNumberFormat="1" applyFont="1" applyAlignment="1">
      <alignment vertical="center" wrapText="1"/>
    </xf>
    <xf numFmtId="179" fontId="7" fillId="0" borderId="0" xfId="0" applyNumberFormat="1" applyFont="1" applyAlignment="1">
      <alignment vertical="center"/>
    </xf>
    <xf numFmtId="0" fontId="4" fillId="0" borderId="33" xfId="0" applyFont="1" applyBorder="1" applyAlignment="1">
      <alignment horizontal="distributed" vertical="center"/>
    </xf>
    <xf numFmtId="0" fontId="4" fillId="0" borderId="11" xfId="0" applyFont="1" applyBorder="1" applyAlignment="1">
      <alignment horizontal="distributed" vertical="center"/>
    </xf>
    <xf numFmtId="179" fontId="5" fillId="0" borderId="14" xfId="0" applyNumberFormat="1" applyFont="1" applyBorder="1" applyAlignment="1">
      <alignment horizontal="distributed" vertical="center" shrinkToFit="1"/>
    </xf>
    <xf numFmtId="0" fontId="6" fillId="0" borderId="14" xfId="0" applyFont="1" applyBorder="1" applyAlignment="1">
      <alignment horizontal="distributed" vertical="center" shrinkToFit="1"/>
    </xf>
    <xf numFmtId="0" fontId="0" fillId="0" borderId="27" xfId="0" applyBorder="1" applyAlignment="1">
      <alignment horizontal="distributed" vertical="center"/>
    </xf>
    <xf numFmtId="179" fontId="5" fillId="0" borderId="0" xfId="0" applyNumberFormat="1" applyFont="1" applyBorder="1" applyAlignment="1">
      <alignment horizontal="distributed" vertical="center" wrapText="1"/>
    </xf>
    <xf numFmtId="179" fontId="5" fillId="0" borderId="16" xfId="0" applyNumberFormat="1" applyFont="1" applyBorder="1" applyAlignment="1">
      <alignment horizontal="distributed" vertical="center" wrapText="1"/>
    </xf>
    <xf numFmtId="179" fontId="7" fillId="0" borderId="0" xfId="0" applyNumberFormat="1" applyFont="1" applyAlignment="1">
      <alignment horizontal="center" vertical="center" wrapText="1"/>
    </xf>
    <xf numFmtId="179" fontId="5" fillId="0" borderId="0" xfId="0" applyNumberFormat="1" applyFont="1" applyAlignment="1">
      <alignment horizontal="distributed" vertical="center"/>
    </xf>
    <xf numFmtId="179" fontId="4" fillId="0" borderId="25" xfId="0" applyNumberFormat="1" applyFont="1" applyBorder="1" applyAlignment="1">
      <alignment horizontal="distributed" vertical="center" wrapText="1"/>
    </xf>
    <xf numFmtId="179" fontId="4" fillId="0" borderId="12" xfId="0" applyNumberFormat="1" applyFont="1" applyBorder="1" applyAlignment="1">
      <alignment horizontal="distributed" vertical="center" wrapText="1"/>
    </xf>
    <xf numFmtId="179" fontId="4" fillId="0" borderId="22" xfId="0" applyNumberFormat="1" applyFont="1" applyBorder="1" applyAlignment="1">
      <alignment horizontal="distributed" vertical="center" wrapText="1"/>
    </xf>
    <xf numFmtId="179" fontId="4" fillId="0" borderId="23" xfId="0" applyNumberFormat="1" applyFont="1" applyBorder="1" applyAlignment="1">
      <alignment horizontal="distributed" vertical="center" wrapText="1"/>
    </xf>
    <xf numFmtId="179" fontId="4" fillId="0" borderId="28" xfId="0" applyNumberFormat="1" applyFont="1" applyBorder="1" applyAlignment="1">
      <alignment horizontal="distributed" vertical="center" wrapText="1"/>
    </xf>
    <xf numFmtId="179" fontId="4" fillId="0" borderId="19" xfId="0" applyNumberFormat="1" applyFont="1" applyBorder="1" applyAlignment="1">
      <alignment horizontal="distributed" vertical="center"/>
    </xf>
    <xf numFmtId="179" fontId="4" fillId="0" borderId="21" xfId="0" applyNumberFormat="1" applyFont="1" applyBorder="1" applyAlignment="1">
      <alignment horizontal="distributed" vertical="center"/>
    </xf>
    <xf numFmtId="179" fontId="4" fillId="0" borderId="12" xfId="0" applyNumberFormat="1" applyFont="1" applyBorder="1" applyAlignment="1">
      <alignment horizontal="distributed" vertical="center"/>
    </xf>
    <xf numFmtId="179" fontId="4" fillId="0" borderId="33" xfId="0" applyNumberFormat="1" applyFont="1" applyBorder="1" applyAlignment="1">
      <alignment horizontal="distributed" vertical="center" wrapText="1"/>
    </xf>
    <xf numFmtId="179" fontId="4" fillId="0" borderId="29" xfId="0" applyNumberFormat="1" applyFont="1" applyBorder="1" applyAlignment="1">
      <alignment horizontal="distributed" vertical="center" wrapText="1"/>
    </xf>
    <xf numFmtId="0" fontId="0" fillId="0" borderId="0" xfId="0" applyAlignment="1">
      <alignment horizontal="distributed" vertical="center" wrapText="1"/>
    </xf>
    <xf numFmtId="0" fontId="0" fillId="0" borderId="31" xfId="0" applyBorder="1" applyAlignment="1">
      <alignment horizontal="distributed" vertical="center" wrapText="1"/>
    </xf>
    <xf numFmtId="197" fontId="4" fillId="0" borderId="11" xfId="0" applyNumberFormat="1" applyFont="1" applyBorder="1" applyAlignment="1">
      <alignment horizontal="center" vertical="center"/>
    </xf>
    <xf numFmtId="197" fontId="4" fillId="0" borderId="22" xfId="0" applyNumberFormat="1" applyFont="1" applyBorder="1" applyAlignment="1">
      <alignment horizontal="center" vertical="center"/>
    </xf>
    <xf numFmtId="197" fontId="4" fillId="0" borderId="25" xfId="0" applyNumberFormat="1" applyFont="1" applyBorder="1" applyAlignment="1">
      <alignment horizontal="center" vertical="center"/>
    </xf>
    <xf numFmtId="197" fontId="4" fillId="0" borderId="33" xfId="0" applyNumberFormat="1" applyFont="1" applyBorder="1" applyAlignment="1">
      <alignment horizontal="center" vertical="center"/>
    </xf>
    <xf numFmtId="197" fontId="4" fillId="0" borderId="27" xfId="0" applyNumberFormat="1" applyFont="1" applyBorder="1" applyAlignment="1">
      <alignment horizontal="center" vertical="center"/>
    </xf>
    <xf numFmtId="197" fontId="4" fillId="0" borderId="23" xfId="0" applyNumberFormat="1" applyFont="1" applyBorder="1" applyAlignment="1">
      <alignment horizontal="center" vertical="center" wrapText="1"/>
    </xf>
    <xf numFmtId="197" fontId="4" fillId="0" borderId="23" xfId="0" applyNumberFormat="1" applyFont="1" applyBorder="1" applyAlignment="1">
      <alignment horizontal="center" vertical="center"/>
    </xf>
    <xf numFmtId="179" fontId="4" fillId="0" borderId="23" xfId="0" applyNumberFormat="1" applyFont="1" applyBorder="1" applyAlignment="1">
      <alignment horizontal="center" vertical="center" wrapText="1"/>
    </xf>
    <xf numFmtId="179" fontId="4" fillId="0" borderId="12" xfId="0" applyNumberFormat="1" applyFont="1" applyBorder="1" applyAlignment="1">
      <alignment horizontal="center" vertical="center" wrapText="1"/>
    </xf>
    <xf numFmtId="179" fontId="4" fillId="0" borderId="43" xfId="0" applyNumberFormat="1" applyFont="1" applyBorder="1" applyAlignment="1">
      <alignment horizontal="distributed" vertical="center" wrapText="1"/>
    </xf>
    <xf numFmtId="179" fontId="4" fillId="0" borderId="24" xfId="0" applyNumberFormat="1" applyFont="1" applyBorder="1" applyAlignment="1">
      <alignment horizontal="distributed" vertical="center" wrapText="1"/>
    </xf>
    <xf numFmtId="179" fontId="4" fillId="0" borderId="42" xfId="0" applyNumberFormat="1" applyFont="1" applyBorder="1" applyAlignment="1">
      <alignment horizontal="distributed" vertical="center"/>
    </xf>
    <xf numFmtId="179" fontId="4" fillId="0" borderId="44" xfId="0" applyNumberFormat="1" applyFont="1" applyBorder="1" applyAlignment="1">
      <alignment horizontal="distributed" vertical="center"/>
    </xf>
    <xf numFmtId="197" fontId="4" fillId="0" borderId="29" xfId="0" applyNumberFormat="1" applyFont="1" applyBorder="1" applyAlignment="1">
      <alignment horizontal="center" vertical="center"/>
    </xf>
    <xf numFmtId="197" fontId="4" fillId="0" borderId="0" xfId="0" applyNumberFormat="1" applyFont="1" applyBorder="1" applyAlignment="1">
      <alignment horizontal="center" vertical="center"/>
    </xf>
    <xf numFmtId="197" fontId="4" fillId="0" borderId="31" xfId="0" applyNumberFormat="1" applyFont="1" applyBorder="1" applyAlignment="1">
      <alignment horizontal="center" vertical="center"/>
    </xf>
    <xf numFmtId="197" fontId="4" fillId="0" borderId="43" xfId="0" applyNumberFormat="1" applyFont="1" applyBorder="1" applyAlignment="1">
      <alignment horizontal="center" vertical="center"/>
    </xf>
    <xf numFmtId="197" fontId="4" fillId="0" borderId="26" xfId="0" applyNumberFormat="1" applyFont="1" applyBorder="1" applyAlignment="1">
      <alignment horizontal="center" vertical="center"/>
    </xf>
    <xf numFmtId="197" fontId="4" fillId="0" borderId="24" xfId="0" applyNumberFormat="1" applyFont="1" applyBorder="1" applyAlignment="1">
      <alignment horizontal="center" vertical="center"/>
    </xf>
    <xf numFmtId="197" fontId="4" fillId="0" borderId="18" xfId="0" applyNumberFormat="1" applyFont="1" applyBorder="1" applyAlignment="1">
      <alignment horizontal="center" vertical="center"/>
    </xf>
    <xf numFmtId="197" fontId="4" fillId="0" borderId="21" xfId="0" applyNumberFormat="1" applyFont="1" applyBorder="1" applyAlignment="1">
      <alignment horizontal="center" vertical="center"/>
    </xf>
    <xf numFmtId="197" fontId="4" fillId="0" borderId="20" xfId="0" applyNumberFormat="1" applyFont="1" applyBorder="1" applyAlignment="1">
      <alignment horizontal="center" vertical="center"/>
    </xf>
    <xf numFmtId="197" fontId="4" fillId="0" borderId="12" xfId="0" applyNumberFormat="1" applyFont="1" applyBorder="1" applyAlignment="1">
      <alignment horizontal="center" vertical="center"/>
    </xf>
    <xf numFmtId="197" fontId="4" fillId="0" borderId="13" xfId="0" applyNumberFormat="1" applyFont="1" applyBorder="1" applyAlignment="1">
      <alignment horizontal="center" vertical="center"/>
    </xf>
    <xf numFmtId="197" fontId="4" fillId="0" borderId="28" xfId="0" applyNumberFormat="1" applyFont="1" applyBorder="1" applyAlignment="1">
      <alignment horizontal="center" vertical="center"/>
    </xf>
    <xf numFmtId="197" fontId="0" fillId="0" borderId="19" xfId="0" applyNumberFormat="1" applyBorder="1" applyAlignment="1">
      <alignment horizontal="center" vertical="center"/>
    </xf>
    <xf numFmtId="197" fontId="4" fillId="0" borderId="33" xfId="0" applyNumberFormat="1" applyFont="1" applyBorder="1" applyAlignment="1">
      <alignment horizontal="center" vertical="center" wrapText="1"/>
    </xf>
    <xf numFmtId="197" fontId="4" fillId="0" borderId="11" xfId="0" applyNumberFormat="1" applyFont="1" applyBorder="1" applyAlignment="1">
      <alignment horizontal="center" vertical="center" wrapText="1"/>
    </xf>
    <xf numFmtId="197" fontId="4" fillId="0" borderId="18" xfId="0" applyNumberFormat="1" applyFont="1" applyBorder="1" applyAlignment="1">
      <alignment horizontal="center" vertical="center" wrapText="1"/>
    </xf>
    <xf numFmtId="197" fontId="4" fillId="0" borderId="21" xfId="0" applyNumberFormat="1" applyFont="1" applyBorder="1" applyAlignment="1">
      <alignment horizontal="center" vertical="center" wrapText="1"/>
    </xf>
    <xf numFmtId="197" fontId="4" fillId="0" borderId="29" xfId="0" applyNumberFormat="1" applyFont="1" applyBorder="1" applyAlignment="1">
      <alignment horizontal="center" vertical="center" wrapText="1"/>
    </xf>
    <xf numFmtId="197" fontId="4" fillId="0" borderId="42" xfId="0" applyNumberFormat="1" applyFont="1" applyBorder="1" applyAlignment="1">
      <alignment horizontal="center" vertical="center" wrapText="1"/>
    </xf>
    <xf numFmtId="197" fontId="4" fillId="0" borderId="0" xfId="0" applyNumberFormat="1" applyFont="1" applyBorder="1" applyAlignment="1">
      <alignment horizontal="center" vertical="center" wrapText="1"/>
    </xf>
    <xf numFmtId="197" fontId="4" fillId="0" borderId="16" xfId="0" applyNumberFormat="1" applyFont="1" applyBorder="1" applyAlignment="1">
      <alignment horizontal="center" vertical="center" wrapText="1"/>
    </xf>
    <xf numFmtId="197" fontId="4" fillId="0" borderId="31" xfId="0" applyNumberFormat="1" applyFont="1" applyBorder="1" applyAlignment="1">
      <alignment horizontal="center" vertical="center" wrapText="1"/>
    </xf>
    <xf numFmtId="197" fontId="4" fillId="0" borderId="44" xfId="0" applyNumberFormat="1" applyFont="1" applyBorder="1" applyAlignment="1">
      <alignment horizontal="center" vertical="center" wrapText="1"/>
    </xf>
    <xf numFmtId="197" fontId="4" fillId="0" borderId="12" xfId="0" applyNumberFormat="1" applyFont="1" applyBorder="1" applyAlignment="1">
      <alignment horizontal="center" vertical="center" wrapText="1"/>
    </xf>
    <xf numFmtId="183" fontId="69" fillId="0" borderId="26" xfId="62" applyNumberFormat="1" applyFont="1" applyBorder="1" applyAlignment="1">
      <alignment horizontal="center" vertical="center"/>
      <protection/>
    </xf>
    <xf numFmtId="183" fontId="69" fillId="0" borderId="0" xfId="62" applyNumberFormat="1" applyFont="1" applyBorder="1" applyAlignment="1">
      <alignment horizontal="center" vertical="center"/>
      <protection/>
    </xf>
    <xf numFmtId="183" fontId="69" fillId="0" borderId="0" xfId="62" applyNumberFormat="1" applyFont="1" applyAlignment="1">
      <alignment horizontal="center" vertical="center"/>
      <protection/>
    </xf>
    <xf numFmtId="183" fontId="69" fillId="0" borderId="16" xfId="62" applyNumberFormat="1" applyFont="1" applyBorder="1" applyAlignment="1">
      <alignment horizontal="center" vertical="center"/>
      <protection/>
    </xf>
    <xf numFmtId="179" fontId="34" fillId="0" borderId="0" xfId="0" applyNumberFormat="1" applyFont="1" applyAlignment="1">
      <alignment horizontal="right" vertical="center"/>
    </xf>
    <xf numFmtId="183" fontId="71" fillId="0" borderId="26" xfId="62" applyNumberFormat="1" applyFont="1" applyBorder="1" applyAlignment="1">
      <alignment horizontal="center" vertical="center"/>
      <protection/>
    </xf>
    <xf numFmtId="183" fontId="71" fillId="0" borderId="0" xfId="62" applyNumberFormat="1" applyFont="1" applyBorder="1" applyAlignment="1">
      <alignment horizontal="center" vertical="center"/>
      <protection/>
    </xf>
    <xf numFmtId="49" fontId="5" fillId="0" borderId="0" xfId="0" applyNumberFormat="1" applyFont="1" applyAlignment="1">
      <alignment horizontal="center" vertical="center"/>
    </xf>
    <xf numFmtId="183" fontId="4" fillId="0" borderId="0" xfId="0" applyNumberFormat="1" applyFont="1" applyAlignment="1">
      <alignment horizontal="center" vertical="center"/>
    </xf>
    <xf numFmtId="183" fontId="4" fillId="0" borderId="16" xfId="0" applyNumberFormat="1" applyFont="1" applyBorder="1" applyAlignment="1">
      <alignment horizontal="center" vertical="center"/>
    </xf>
    <xf numFmtId="183" fontId="4" fillId="0" borderId="26" xfId="0" applyNumberFormat="1" applyFont="1" applyBorder="1" applyAlignment="1">
      <alignment horizontal="center" vertical="center"/>
    </xf>
    <xf numFmtId="183" fontId="4" fillId="0" borderId="0" xfId="0" applyNumberFormat="1" applyFont="1" applyBorder="1" applyAlignment="1">
      <alignment horizontal="center" vertical="center"/>
    </xf>
    <xf numFmtId="183" fontId="70" fillId="0" borderId="0" xfId="62" applyNumberFormat="1" applyFont="1" applyAlignment="1">
      <alignment horizontal="center" vertical="center"/>
      <protection/>
    </xf>
    <xf numFmtId="183" fontId="70" fillId="0" borderId="16" xfId="62" applyNumberFormat="1" applyFont="1" applyBorder="1" applyAlignment="1">
      <alignment horizontal="center" vertical="center"/>
      <protection/>
    </xf>
    <xf numFmtId="179" fontId="10" fillId="0" borderId="0" xfId="0" applyNumberFormat="1" applyFont="1" applyBorder="1" applyAlignment="1">
      <alignment horizontal="distributed" vertical="center"/>
    </xf>
    <xf numFmtId="183" fontId="5" fillId="0" borderId="26" xfId="0" applyNumberFormat="1" applyFont="1" applyBorder="1" applyAlignment="1">
      <alignment horizontal="center" vertical="center"/>
    </xf>
    <xf numFmtId="183" fontId="5" fillId="0" borderId="0" xfId="0" applyNumberFormat="1" applyFont="1" applyBorder="1" applyAlignment="1">
      <alignment horizontal="center" vertical="center"/>
    </xf>
    <xf numFmtId="183" fontId="5" fillId="0" borderId="0" xfId="0" applyNumberFormat="1" applyFont="1" applyAlignment="1">
      <alignment horizontal="center" vertical="center"/>
    </xf>
    <xf numFmtId="183" fontId="5" fillId="0" borderId="16" xfId="0" applyNumberFormat="1" applyFont="1" applyBorder="1" applyAlignment="1">
      <alignment horizontal="center" vertical="center"/>
    </xf>
    <xf numFmtId="183" fontId="5" fillId="0" borderId="26" xfId="0" applyNumberFormat="1" applyFont="1" applyBorder="1" applyAlignment="1">
      <alignment vertical="center"/>
    </xf>
    <xf numFmtId="183" fontId="5" fillId="0" borderId="0" xfId="0" applyNumberFormat="1" applyFont="1" applyBorder="1" applyAlignment="1">
      <alignment vertical="center"/>
    </xf>
    <xf numFmtId="183" fontId="70" fillId="0" borderId="26" xfId="62" applyNumberFormat="1" applyFont="1" applyBorder="1" applyAlignment="1">
      <alignment horizontal="center" vertical="center"/>
      <protection/>
    </xf>
    <xf numFmtId="183" fontId="70" fillId="0" borderId="0" xfId="62" applyNumberFormat="1" applyFont="1" applyBorder="1" applyAlignment="1">
      <alignment horizontal="center" vertical="center"/>
      <protection/>
    </xf>
    <xf numFmtId="179" fontId="4" fillId="0" borderId="13" xfId="0" applyNumberFormat="1" applyFont="1" applyBorder="1" applyAlignment="1">
      <alignment horizontal="center" vertical="center"/>
    </xf>
    <xf numFmtId="179" fontId="4" fillId="0" borderId="14" xfId="0" applyNumberFormat="1" applyFont="1" applyBorder="1" applyAlignment="1">
      <alignment vertical="center"/>
    </xf>
    <xf numFmtId="179" fontId="4" fillId="0" borderId="15" xfId="0" applyNumberFormat="1" applyFont="1" applyBorder="1" applyAlignment="1">
      <alignment vertical="center"/>
    </xf>
    <xf numFmtId="179" fontId="73" fillId="0" borderId="0" xfId="43" applyNumberFormat="1" applyFont="1" applyAlignment="1" applyProtection="1">
      <alignment vertical="center"/>
      <protection/>
    </xf>
    <xf numFmtId="179" fontId="75" fillId="0" borderId="0" xfId="0" applyNumberFormat="1" applyFont="1" applyAlignment="1">
      <alignment vertical="center"/>
    </xf>
    <xf numFmtId="179" fontId="4" fillId="0" borderId="29" xfId="0" applyNumberFormat="1" applyFont="1" applyBorder="1" applyAlignment="1">
      <alignment horizontal="distributed" vertical="center"/>
    </xf>
    <xf numFmtId="179" fontId="4" fillId="0" borderId="43" xfId="0" applyNumberFormat="1" applyFont="1" applyBorder="1" applyAlignment="1">
      <alignment horizontal="center" vertical="center"/>
    </xf>
    <xf numFmtId="179" fontId="4" fillId="0" borderId="24" xfId="0" applyNumberFormat="1" applyFont="1" applyBorder="1" applyAlignment="1">
      <alignment horizontal="center" vertical="center"/>
    </xf>
    <xf numFmtId="179" fontId="4" fillId="0" borderId="33" xfId="0" applyNumberFormat="1" applyFont="1" applyBorder="1" applyAlignment="1">
      <alignment vertical="center"/>
    </xf>
    <xf numFmtId="179" fontId="4" fillId="0" borderId="11" xfId="0" applyNumberFormat="1" applyFont="1" applyBorder="1" applyAlignment="1">
      <alignment vertical="center"/>
    </xf>
    <xf numFmtId="179" fontId="4" fillId="0" borderId="25" xfId="0" applyNumberFormat="1" applyFont="1" applyBorder="1" applyAlignment="1">
      <alignment horizontal="center" vertical="center"/>
    </xf>
    <xf numFmtId="179" fontId="4" fillId="0" borderId="33" xfId="0" applyNumberFormat="1" applyFont="1" applyBorder="1" applyAlignment="1">
      <alignment horizontal="center" vertical="center"/>
    </xf>
    <xf numFmtId="179" fontId="4" fillId="0" borderId="29" xfId="0" applyNumberFormat="1" applyFont="1" applyBorder="1" applyAlignment="1">
      <alignment horizontal="center" vertical="center"/>
    </xf>
    <xf numFmtId="179" fontId="4" fillId="0" borderId="31" xfId="0" applyNumberFormat="1" applyFont="1" applyBorder="1" applyAlignment="1">
      <alignment horizontal="distributed"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総合２"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_JB16"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48</xdr:row>
      <xdr:rowOff>19050</xdr:rowOff>
    </xdr:from>
    <xdr:to>
      <xdr:col>2</xdr:col>
      <xdr:colOff>0</xdr:colOff>
      <xdr:row>48</xdr:row>
      <xdr:rowOff>19050</xdr:rowOff>
    </xdr:to>
    <xdr:sp>
      <xdr:nvSpPr>
        <xdr:cNvPr id="1" name="Line 1"/>
        <xdr:cNvSpPr>
          <a:spLocks/>
        </xdr:cNvSpPr>
      </xdr:nvSpPr>
      <xdr:spPr>
        <a:xfrm>
          <a:off x="7096125" y="103346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48</xdr:row>
      <xdr:rowOff>95250</xdr:rowOff>
    </xdr:from>
    <xdr:to>
      <xdr:col>2</xdr:col>
      <xdr:colOff>0</xdr:colOff>
      <xdr:row>48</xdr:row>
      <xdr:rowOff>95250</xdr:rowOff>
    </xdr:to>
    <xdr:sp>
      <xdr:nvSpPr>
        <xdr:cNvPr id="2" name="Line 9"/>
        <xdr:cNvSpPr>
          <a:spLocks/>
        </xdr:cNvSpPr>
      </xdr:nvSpPr>
      <xdr:spPr>
        <a:xfrm>
          <a:off x="7096125" y="104108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1266825</xdr:colOff>
      <xdr:row>47</xdr:row>
      <xdr:rowOff>104775</xdr:rowOff>
    </xdr:from>
    <xdr:to>
      <xdr:col>0</xdr:col>
      <xdr:colOff>1485900</xdr:colOff>
      <xdr:row>47</xdr:row>
      <xdr:rowOff>114300</xdr:rowOff>
    </xdr:to>
    <xdr:sp>
      <xdr:nvSpPr>
        <xdr:cNvPr id="3" name="Line 10"/>
        <xdr:cNvSpPr>
          <a:spLocks/>
        </xdr:cNvSpPr>
      </xdr:nvSpPr>
      <xdr:spPr>
        <a:xfrm>
          <a:off x="1266825" y="10229850"/>
          <a:ext cx="2190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1485900</xdr:colOff>
      <xdr:row>45</xdr:row>
      <xdr:rowOff>133350</xdr:rowOff>
    </xdr:from>
    <xdr:to>
      <xdr:col>0</xdr:col>
      <xdr:colOff>1485900</xdr:colOff>
      <xdr:row>48</xdr:row>
      <xdr:rowOff>133350</xdr:rowOff>
    </xdr:to>
    <xdr:sp>
      <xdr:nvSpPr>
        <xdr:cNvPr id="4" name="Line 11"/>
        <xdr:cNvSpPr>
          <a:spLocks/>
        </xdr:cNvSpPr>
      </xdr:nvSpPr>
      <xdr:spPr>
        <a:xfrm>
          <a:off x="1485900" y="9877425"/>
          <a:ext cx="0" cy="571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1495425</xdr:colOff>
      <xdr:row>45</xdr:row>
      <xdr:rowOff>142875</xdr:rowOff>
    </xdr:from>
    <xdr:to>
      <xdr:col>0</xdr:col>
      <xdr:colOff>1657350</xdr:colOff>
      <xdr:row>45</xdr:row>
      <xdr:rowOff>142875</xdr:rowOff>
    </xdr:to>
    <xdr:sp>
      <xdr:nvSpPr>
        <xdr:cNvPr id="5" name="Line 12"/>
        <xdr:cNvSpPr>
          <a:spLocks/>
        </xdr:cNvSpPr>
      </xdr:nvSpPr>
      <xdr:spPr>
        <a:xfrm>
          <a:off x="1495425" y="988695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1485900</xdr:colOff>
      <xdr:row>48</xdr:row>
      <xdr:rowOff>123825</xdr:rowOff>
    </xdr:from>
    <xdr:to>
      <xdr:col>0</xdr:col>
      <xdr:colOff>1628775</xdr:colOff>
      <xdr:row>48</xdr:row>
      <xdr:rowOff>123825</xdr:rowOff>
    </xdr:to>
    <xdr:sp>
      <xdr:nvSpPr>
        <xdr:cNvPr id="6" name="Line 13"/>
        <xdr:cNvSpPr>
          <a:spLocks/>
        </xdr:cNvSpPr>
      </xdr:nvSpPr>
      <xdr:spPr>
        <a:xfrm>
          <a:off x="1485900" y="10439400"/>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2305050</xdr:colOff>
      <xdr:row>45</xdr:row>
      <xdr:rowOff>114300</xdr:rowOff>
    </xdr:from>
    <xdr:to>
      <xdr:col>0</xdr:col>
      <xdr:colOff>2619375</xdr:colOff>
      <xdr:row>45</xdr:row>
      <xdr:rowOff>114300</xdr:rowOff>
    </xdr:to>
    <xdr:sp>
      <xdr:nvSpPr>
        <xdr:cNvPr id="7" name="Line 14"/>
        <xdr:cNvSpPr>
          <a:spLocks/>
        </xdr:cNvSpPr>
      </xdr:nvSpPr>
      <xdr:spPr>
        <a:xfrm>
          <a:off x="2305050" y="9858375"/>
          <a:ext cx="314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44</xdr:row>
      <xdr:rowOff>123825</xdr:rowOff>
    </xdr:from>
    <xdr:to>
      <xdr:col>0</xdr:col>
      <xdr:colOff>2609850</xdr:colOff>
      <xdr:row>46</xdr:row>
      <xdr:rowOff>133350</xdr:rowOff>
    </xdr:to>
    <xdr:sp>
      <xdr:nvSpPr>
        <xdr:cNvPr id="8" name="Line 15"/>
        <xdr:cNvSpPr>
          <a:spLocks/>
        </xdr:cNvSpPr>
      </xdr:nvSpPr>
      <xdr:spPr>
        <a:xfrm>
          <a:off x="2609850" y="9677400"/>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44</xdr:row>
      <xdr:rowOff>133350</xdr:rowOff>
    </xdr:from>
    <xdr:to>
      <xdr:col>0</xdr:col>
      <xdr:colOff>2695575</xdr:colOff>
      <xdr:row>44</xdr:row>
      <xdr:rowOff>133350</xdr:rowOff>
    </xdr:to>
    <xdr:sp>
      <xdr:nvSpPr>
        <xdr:cNvPr id="9" name="Line 16"/>
        <xdr:cNvSpPr>
          <a:spLocks/>
        </xdr:cNvSpPr>
      </xdr:nvSpPr>
      <xdr:spPr>
        <a:xfrm>
          <a:off x="2609850" y="9686925"/>
          <a:ext cx="85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2609850</xdr:colOff>
      <xdr:row>46</xdr:row>
      <xdr:rowOff>123825</xdr:rowOff>
    </xdr:from>
    <xdr:to>
      <xdr:col>0</xdr:col>
      <xdr:colOff>2705100</xdr:colOff>
      <xdr:row>46</xdr:row>
      <xdr:rowOff>123825</xdr:rowOff>
    </xdr:to>
    <xdr:sp>
      <xdr:nvSpPr>
        <xdr:cNvPr id="10" name="Line 17"/>
        <xdr:cNvSpPr>
          <a:spLocks/>
        </xdr:cNvSpPr>
      </xdr:nvSpPr>
      <xdr:spPr>
        <a:xfrm>
          <a:off x="2609850" y="10058400"/>
          <a:ext cx="9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2419350</xdr:colOff>
      <xdr:row>48</xdr:row>
      <xdr:rowOff>123825</xdr:rowOff>
    </xdr:from>
    <xdr:to>
      <xdr:col>0</xdr:col>
      <xdr:colOff>2705100</xdr:colOff>
      <xdr:row>48</xdr:row>
      <xdr:rowOff>123825</xdr:rowOff>
    </xdr:to>
    <xdr:sp>
      <xdr:nvSpPr>
        <xdr:cNvPr id="11" name="Line 18"/>
        <xdr:cNvSpPr>
          <a:spLocks/>
        </xdr:cNvSpPr>
      </xdr:nvSpPr>
      <xdr:spPr>
        <a:xfrm>
          <a:off x="2419350" y="104394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2619375</xdr:colOff>
      <xdr:row>47</xdr:row>
      <xdr:rowOff>114300</xdr:rowOff>
    </xdr:from>
    <xdr:to>
      <xdr:col>0</xdr:col>
      <xdr:colOff>2619375</xdr:colOff>
      <xdr:row>49</xdr:row>
      <xdr:rowOff>123825</xdr:rowOff>
    </xdr:to>
    <xdr:sp>
      <xdr:nvSpPr>
        <xdr:cNvPr id="12" name="Line 19"/>
        <xdr:cNvSpPr>
          <a:spLocks/>
        </xdr:cNvSpPr>
      </xdr:nvSpPr>
      <xdr:spPr>
        <a:xfrm>
          <a:off x="2619375" y="10239375"/>
          <a:ext cx="0" cy="390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2619375</xdr:colOff>
      <xdr:row>47</xdr:row>
      <xdr:rowOff>133350</xdr:rowOff>
    </xdr:from>
    <xdr:to>
      <xdr:col>0</xdr:col>
      <xdr:colOff>2743200</xdr:colOff>
      <xdr:row>47</xdr:row>
      <xdr:rowOff>133350</xdr:rowOff>
    </xdr:to>
    <xdr:sp>
      <xdr:nvSpPr>
        <xdr:cNvPr id="13" name="Line 20"/>
        <xdr:cNvSpPr>
          <a:spLocks/>
        </xdr:cNvSpPr>
      </xdr:nvSpPr>
      <xdr:spPr>
        <a:xfrm flipV="1">
          <a:off x="2619375" y="102584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2628900</xdr:colOff>
      <xdr:row>49</xdr:row>
      <xdr:rowOff>123825</xdr:rowOff>
    </xdr:from>
    <xdr:to>
      <xdr:col>0</xdr:col>
      <xdr:colOff>2695575</xdr:colOff>
      <xdr:row>49</xdr:row>
      <xdr:rowOff>123825</xdr:rowOff>
    </xdr:to>
    <xdr:sp>
      <xdr:nvSpPr>
        <xdr:cNvPr id="14" name="Line 21"/>
        <xdr:cNvSpPr>
          <a:spLocks/>
        </xdr:cNvSpPr>
      </xdr:nvSpPr>
      <xdr:spPr>
        <a:xfrm>
          <a:off x="2628900" y="10629900"/>
          <a:ext cx="66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3143250</xdr:colOff>
      <xdr:row>44</xdr:row>
      <xdr:rowOff>104775</xdr:rowOff>
    </xdr:from>
    <xdr:to>
      <xdr:col>0</xdr:col>
      <xdr:colOff>3895725</xdr:colOff>
      <xdr:row>44</xdr:row>
      <xdr:rowOff>104775</xdr:rowOff>
    </xdr:to>
    <xdr:sp>
      <xdr:nvSpPr>
        <xdr:cNvPr id="15" name="Line 22"/>
        <xdr:cNvSpPr>
          <a:spLocks/>
        </xdr:cNvSpPr>
      </xdr:nvSpPr>
      <xdr:spPr>
        <a:xfrm>
          <a:off x="3143250" y="9658350"/>
          <a:ext cx="752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43</xdr:row>
      <xdr:rowOff>95250</xdr:rowOff>
    </xdr:from>
    <xdr:to>
      <xdr:col>0</xdr:col>
      <xdr:colOff>3724275</xdr:colOff>
      <xdr:row>46</xdr:row>
      <xdr:rowOff>133350</xdr:rowOff>
    </xdr:to>
    <xdr:sp>
      <xdr:nvSpPr>
        <xdr:cNvPr id="16" name="Line 23"/>
        <xdr:cNvSpPr>
          <a:spLocks/>
        </xdr:cNvSpPr>
      </xdr:nvSpPr>
      <xdr:spPr>
        <a:xfrm>
          <a:off x="3724275" y="9458325"/>
          <a:ext cx="0"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45</xdr:row>
      <xdr:rowOff>85725</xdr:rowOff>
    </xdr:from>
    <xdr:to>
      <xdr:col>0</xdr:col>
      <xdr:colOff>3924300</xdr:colOff>
      <xdr:row>45</xdr:row>
      <xdr:rowOff>85725</xdr:rowOff>
    </xdr:to>
    <xdr:sp>
      <xdr:nvSpPr>
        <xdr:cNvPr id="17" name="Line 24"/>
        <xdr:cNvSpPr>
          <a:spLocks/>
        </xdr:cNvSpPr>
      </xdr:nvSpPr>
      <xdr:spPr>
        <a:xfrm>
          <a:off x="3724275" y="9829800"/>
          <a:ext cx="200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3733800</xdr:colOff>
      <xdr:row>43</xdr:row>
      <xdr:rowOff>104775</xdr:rowOff>
    </xdr:from>
    <xdr:to>
      <xdr:col>0</xdr:col>
      <xdr:colOff>3895725</xdr:colOff>
      <xdr:row>43</xdr:row>
      <xdr:rowOff>104775</xdr:rowOff>
    </xdr:to>
    <xdr:sp>
      <xdr:nvSpPr>
        <xdr:cNvPr id="18" name="Line 25"/>
        <xdr:cNvSpPr>
          <a:spLocks/>
        </xdr:cNvSpPr>
      </xdr:nvSpPr>
      <xdr:spPr>
        <a:xfrm>
          <a:off x="3733800" y="9467850"/>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3724275</xdr:colOff>
      <xdr:row>46</xdr:row>
      <xdr:rowOff>114300</xdr:rowOff>
    </xdr:from>
    <xdr:to>
      <xdr:col>0</xdr:col>
      <xdr:colOff>3895725</xdr:colOff>
      <xdr:row>46</xdr:row>
      <xdr:rowOff>114300</xdr:rowOff>
    </xdr:to>
    <xdr:sp>
      <xdr:nvSpPr>
        <xdr:cNvPr id="19" name="Line 26"/>
        <xdr:cNvSpPr>
          <a:spLocks/>
        </xdr:cNvSpPr>
      </xdr:nvSpPr>
      <xdr:spPr>
        <a:xfrm>
          <a:off x="3724275" y="10048875"/>
          <a:ext cx="17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D40"/>
  <sheetViews>
    <sheetView showGridLines="0" tabSelected="1" zoomScalePageLayoutView="0" workbookViewId="0" topLeftCell="A1">
      <selection activeCell="A1" sqref="A1:B1"/>
    </sheetView>
  </sheetViews>
  <sheetFormatPr defaultColWidth="9.00390625" defaultRowHeight="48" customHeight="1"/>
  <cols>
    <col min="1" max="1" width="7.50390625" style="345" customWidth="1"/>
    <col min="2" max="2" width="97.50390625" style="157" customWidth="1"/>
    <col min="3" max="3" width="9.50390625" style="346" bestFit="1" customWidth="1"/>
    <col min="4" max="4" width="9.00390625" style="349" customWidth="1"/>
  </cols>
  <sheetData>
    <row r="1" spans="1:4" ht="27.75" customHeight="1">
      <c r="A1" s="518" t="s">
        <v>1341</v>
      </c>
      <c r="B1" s="518"/>
      <c r="C1" s="514"/>
      <c r="D1" s="348"/>
    </row>
    <row r="2" spans="1:4" ht="27.75" customHeight="1" thickBot="1">
      <c r="A2" s="515" t="s">
        <v>1340</v>
      </c>
      <c r="B2" s="513"/>
      <c r="C2" s="347"/>
      <c r="D2" s="348"/>
    </row>
    <row r="3" spans="1:3" ht="27.75" customHeight="1" thickBot="1">
      <c r="A3" s="344" t="s">
        <v>711</v>
      </c>
      <c r="B3" s="516" t="s">
        <v>712</v>
      </c>
      <c r="C3" s="517"/>
    </row>
    <row r="4" spans="1:3" ht="48" customHeight="1">
      <c r="A4" s="353">
        <v>23</v>
      </c>
      <c r="B4" s="361" t="s">
        <v>1294</v>
      </c>
      <c r="C4" s="408">
        <f>HYPERLINK("#23！A１",)</f>
        <v>0</v>
      </c>
    </row>
    <row r="5" spans="1:3" ht="48" customHeight="1">
      <c r="A5" s="353">
        <v>24</v>
      </c>
      <c r="B5" s="354" t="s">
        <v>1295</v>
      </c>
      <c r="C5" s="350">
        <f>HYPERLINK("#24！A１",)</f>
        <v>0</v>
      </c>
    </row>
    <row r="6" spans="1:3" ht="48" customHeight="1">
      <c r="A6" s="353">
        <v>25</v>
      </c>
      <c r="B6" s="354" t="s">
        <v>1296</v>
      </c>
      <c r="C6" s="350">
        <f>HYPERLINK("#25！A１",)</f>
        <v>0</v>
      </c>
    </row>
    <row r="7" spans="1:3" ht="48" customHeight="1">
      <c r="A7" s="353">
        <v>26</v>
      </c>
      <c r="B7" s="354" t="s">
        <v>1297</v>
      </c>
      <c r="C7" s="350">
        <f>HYPERLINK("#26！A１",)</f>
        <v>0</v>
      </c>
    </row>
    <row r="8" spans="1:3" ht="48" customHeight="1">
      <c r="A8" s="353">
        <v>27</v>
      </c>
      <c r="B8" s="354" t="s">
        <v>1298</v>
      </c>
      <c r="C8" s="350">
        <f>HYPERLINK("#27！A１",)</f>
        <v>0</v>
      </c>
    </row>
    <row r="9" spans="1:3" ht="48" customHeight="1">
      <c r="A9" s="353">
        <v>28</v>
      </c>
      <c r="B9" s="354" t="s">
        <v>1299</v>
      </c>
      <c r="C9" s="350">
        <f>HYPERLINK("#28！A１",)</f>
        <v>0</v>
      </c>
    </row>
    <row r="10" spans="1:3" ht="48" customHeight="1">
      <c r="A10" s="353">
        <v>29</v>
      </c>
      <c r="B10" s="354" t="s">
        <v>1300</v>
      </c>
      <c r="C10" s="350">
        <f>HYPERLINK("#29！A１",)</f>
        <v>0</v>
      </c>
    </row>
    <row r="11" spans="1:3" ht="48" customHeight="1">
      <c r="A11" s="353">
        <v>30</v>
      </c>
      <c r="B11" s="354" t="s">
        <v>1301</v>
      </c>
      <c r="C11" s="350">
        <f>HYPERLINK("#30！A１",)</f>
        <v>0</v>
      </c>
    </row>
    <row r="12" spans="1:3" ht="48" customHeight="1">
      <c r="A12" s="353">
        <v>31</v>
      </c>
      <c r="B12" s="354" t="s">
        <v>1322</v>
      </c>
      <c r="C12" s="350">
        <f>HYPERLINK("#31！A１",)</f>
        <v>0</v>
      </c>
    </row>
    <row r="13" spans="1:3" ht="48" customHeight="1">
      <c r="A13" s="353">
        <v>32</v>
      </c>
      <c r="B13" s="354" t="s">
        <v>1302</v>
      </c>
      <c r="C13" s="350">
        <f>HYPERLINK("#32！A１",)</f>
        <v>0</v>
      </c>
    </row>
    <row r="14" spans="1:3" ht="48" customHeight="1">
      <c r="A14" s="353">
        <v>33</v>
      </c>
      <c r="B14" s="354" t="s">
        <v>1303</v>
      </c>
      <c r="C14" s="350">
        <f>HYPERLINK("#33！A１",)</f>
        <v>0</v>
      </c>
    </row>
    <row r="15" spans="1:3" ht="48" customHeight="1">
      <c r="A15" s="353">
        <v>34</v>
      </c>
      <c r="B15" s="354" t="s">
        <v>1323</v>
      </c>
      <c r="C15" s="350">
        <f>HYPERLINK("#34！A１",)</f>
        <v>0</v>
      </c>
    </row>
    <row r="16" spans="1:3" ht="48" customHeight="1">
      <c r="A16" s="353">
        <v>35</v>
      </c>
      <c r="B16" s="354" t="s">
        <v>1324</v>
      </c>
      <c r="C16" s="350">
        <f>HYPERLINK("#35！A１",)</f>
        <v>0</v>
      </c>
    </row>
    <row r="17" spans="1:3" ht="48" customHeight="1">
      <c r="A17" s="353">
        <v>36</v>
      </c>
      <c r="B17" s="354" t="s">
        <v>1325</v>
      </c>
      <c r="C17" s="350">
        <f>HYPERLINK("#36！A１",)</f>
        <v>0</v>
      </c>
    </row>
    <row r="18" spans="1:3" ht="48" customHeight="1">
      <c r="A18" s="353">
        <v>37</v>
      </c>
      <c r="B18" s="354" t="s">
        <v>1326</v>
      </c>
      <c r="C18" s="350">
        <f>HYPERLINK("#37！A１",)</f>
        <v>0</v>
      </c>
    </row>
    <row r="19" spans="1:3" ht="48" customHeight="1">
      <c r="A19" s="353">
        <v>38</v>
      </c>
      <c r="B19" s="354" t="s">
        <v>1327</v>
      </c>
      <c r="C19" s="350">
        <f>HYPERLINK("#38！A１",)</f>
        <v>0</v>
      </c>
    </row>
    <row r="20" spans="1:3" ht="48" customHeight="1">
      <c r="A20" s="353">
        <v>39</v>
      </c>
      <c r="B20" s="354" t="s">
        <v>1328</v>
      </c>
      <c r="C20" s="350">
        <f>HYPERLINK("#39！A１",)</f>
        <v>0</v>
      </c>
    </row>
    <row r="21" spans="1:3" ht="48" customHeight="1">
      <c r="A21" s="353">
        <v>40</v>
      </c>
      <c r="B21" s="354" t="s">
        <v>1329</v>
      </c>
      <c r="C21" s="350">
        <f>HYPERLINK("#40！A１",)</f>
        <v>0</v>
      </c>
    </row>
    <row r="22" spans="1:3" ht="48" customHeight="1">
      <c r="A22" s="353">
        <v>41</v>
      </c>
      <c r="B22" s="354" t="s">
        <v>1330</v>
      </c>
      <c r="C22" s="350">
        <f>HYPERLINK("#41！A１",)</f>
        <v>0</v>
      </c>
    </row>
    <row r="23" spans="1:3" ht="48" customHeight="1">
      <c r="A23" s="353">
        <v>42</v>
      </c>
      <c r="B23" s="354" t="s">
        <v>1331</v>
      </c>
      <c r="C23" s="350">
        <f>HYPERLINK("#42！A１",)</f>
        <v>0</v>
      </c>
    </row>
    <row r="24" spans="1:3" ht="48" customHeight="1">
      <c r="A24" s="355">
        <v>43</v>
      </c>
      <c r="B24" s="354" t="s">
        <v>1332</v>
      </c>
      <c r="C24" s="351">
        <f>HYPERLINK("#43！A１",)</f>
        <v>0</v>
      </c>
    </row>
    <row r="25" spans="1:3" ht="48" customHeight="1">
      <c r="A25" s="357">
        <v>44</v>
      </c>
      <c r="B25" s="356" t="s">
        <v>1333</v>
      </c>
      <c r="C25" s="352">
        <f>HYPERLINK("#44！A１",)</f>
        <v>0</v>
      </c>
    </row>
    <row r="26" spans="1:3" ht="48" customHeight="1">
      <c r="A26" s="357">
        <v>45</v>
      </c>
      <c r="B26" s="358" t="s">
        <v>1334</v>
      </c>
      <c r="C26" s="352">
        <f>HYPERLINK("#45！A１",)</f>
        <v>0</v>
      </c>
    </row>
    <row r="27" spans="1:3" ht="48" customHeight="1">
      <c r="A27" s="357">
        <v>46</v>
      </c>
      <c r="B27" s="358" t="s">
        <v>1335</v>
      </c>
      <c r="C27" s="352">
        <f>HYPERLINK("#46！A１",)</f>
        <v>0</v>
      </c>
    </row>
    <row r="28" spans="1:3" ht="48" customHeight="1">
      <c r="A28" s="357">
        <v>47</v>
      </c>
      <c r="B28" s="358" t="s">
        <v>1336</v>
      </c>
      <c r="C28" s="352">
        <f>HYPERLINK("#47！A１",)</f>
        <v>0</v>
      </c>
    </row>
    <row r="29" spans="1:3" ht="48" customHeight="1">
      <c r="A29" s="357">
        <v>48</v>
      </c>
      <c r="B29" s="358" t="s">
        <v>1337</v>
      </c>
      <c r="C29" s="352">
        <f>HYPERLINK("#48！A１",)</f>
        <v>0</v>
      </c>
    </row>
    <row r="30" spans="1:3" ht="48" customHeight="1">
      <c r="A30" s="357">
        <v>49</v>
      </c>
      <c r="B30" s="358" t="s">
        <v>683</v>
      </c>
      <c r="C30" s="352">
        <f>HYPERLINK("#49！A１",)</f>
        <v>0</v>
      </c>
    </row>
    <row r="31" spans="1:3" ht="48" customHeight="1">
      <c r="A31" s="357">
        <v>50</v>
      </c>
      <c r="B31" s="358" t="s">
        <v>684</v>
      </c>
      <c r="C31" s="352">
        <f>HYPERLINK("#50！A１",)</f>
        <v>0</v>
      </c>
    </row>
    <row r="32" spans="1:3" ht="48" customHeight="1">
      <c r="A32" s="357">
        <v>51</v>
      </c>
      <c r="B32" s="358" t="s">
        <v>944</v>
      </c>
      <c r="C32" s="352">
        <f>HYPERLINK("#51！A１",)</f>
        <v>0</v>
      </c>
    </row>
    <row r="33" spans="1:3" ht="48" customHeight="1">
      <c r="A33" s="357">
        <v>52</v>
      </c>
      <c r="B33" s="358" t="s">
        <v>945</v>
      </c>
      <c r="C33" s="352">
        <f>HYPERLINK("#52！A１",)</f>
        <v>0</v>
      </c>
    </row>
    <row r="34" spans="1:3" ht="48" customHeight="1">
      <c r="A34" s="357">
        <v>53</v>
      </c>
      <c r="B34" s="358" t="s">
        <v>946</v>
      </c>
      <c r="C34" s="351">
        <f>HYPERLINK("#53！A１",)</f>
        <v>0</v>
      </c>
    </row>
    <row r="35" spans="1:3" ht="48" customHeight="1">
      <c r="A35" s="357">
        <v>54</v>
      </c>
      <c r="B35" s="358" t="s">
        <v>685</v>
      </c>
      <c r="C35" s="351">
        <f>HYPERLINK("#54！A１",)</f>
        <v>0</v>
      </c>
    </row>
    <row r="36" spans="1:3" ht="48" customHeight="1">
      <c r="A36" s="357">
        <v>55</v>
      </c>
      <c r="B36" s="358" t="s">
        <v>947</v>
      </c>
      <c r="C36" s="351">
        <f>HYPERLINK("#55！A１",)</f>
        <v>0</v>
      </c>
    </row>
    <row r="37" spans="1:3" ht="48" customHeight="1">
      <c r="A37" s="357">
        <v>56</v>
      </c>
      <c r="B37" s="358" t="s">
        <v>686</v>
      </c>
      <c r="C37" s="351">
        <f>HYPERLINK("#56！A１",)</f>
        <v>0</v>
      </c>
    </row>
    <row r="38" spans="1:3" ht="48" customHeight="1">
      <c r="A38" s="357">
        <v>57</v>
      </c>
      <c r="B38" s="358" t="s">
        <v>687</v>
      </c>
      <c r="C38" s="351">
        <f>HYPERLINK("#57！A１",)</f>
        <v>0</v>
      </c>
    </row>
    <row r="39" spans="1:3" ht="48" customHeight="1">
      <c r="A39" s="407">
        <v>58</v>
      </c>
      <c r="B39" s="358" t="s">
        <v>688</v>
      </c>
      <c r="C39" s="351">
        <f>HYPERLINK("#58！A１",)</f>
        <v>0</v>
      </c>
    </row>
    <row r="40" spans="1:3" ht="48" customHeight="1" thickBot="1">
      <c r="A40" s="359">
        <v>59</v>
      </c>
      <c r="B40" s="360" t="s">
        <v>1338</v>
      </c>
      <c r="C40" s="511">
        <f>HYPERLINK("#59！A１",)</f>
        <v>0</v>
      </c>
    </row>
  </sheetData>
  <sheetProtection/>
  <mergeCells count="2">
    <mergeCell ref="B3:C3"/>
    <mergeCell ref="A1:B1"/>
  </mergeCells>
  <hyperlinks>
    <hyperlink ref="A2" location="概要!A1" display="概要はこちら"/>
  </hyperlinks>
  <printOptions/>
  <pageMargins left="0.787" right="0.787" top="0.984" bottom="0.984"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2"/>
  </sheetPr>
  <dimension ref="A1:S12"/>
  <sheetViews>
    <sheetView zoomScalePageLayoutView="0" workbookViewId="0" topLeftCell="A1">
      <selection activeCell="A2" sqref="A2"/>
    </sheetView>
  </sheetViews>
  <sheetFormatPr defaultColWidth="9.00390625" defaultRowHeight="16.5" customHeight="1"/>
  <cols>
    <col min="1" max="1" width="17.125" style="1" customWidth="1"/>
    <col min="2" max="19" width="9.00390625" style="1" customWidth="1"/>
  </cols>
  <sheetData>
    <row r="1" ht="16.5" customHeight="1">
      <c r="A1" s="5" t="s">
        <v>1190</v>
      </c>
    </row>
    <row r="2" ht="16.5" customHeight="1" thickBot="1">
      <c r="A2" s="510" t="str">
        <f>HYPERLINK("#目次!A11","目次に戻る")</f>
        <v>目次に戻る</v>
      </c>
    </row>
    <row r="3" spans="1:17" ht="16.5" customHeight="1">
      <c r="A3" s="546" t="s">
        <v>543</v>
      </c>
      <c r="B3" s="565" t="s">
        <v>544</v>
      </c>
      <c r="C3" s="565"/>
      <c r="D3" s="565"/>
      <c r="E3" s="565"/>
      <c r="F3" s="566"/>
      <c r="G3" s="567" t="s">
        <v>542</v>
      </c>
      <c r="H3" s="565"/>
      <c r="I3" s="565"/>
      <c r="J3" s="565"/>
      <c r="K3" s="565"/>
      <c r="L3" s="95"/>
      <c r="M3" s="95"/>
      <c r="N3" s="95"/>
      <c r="O3" s="95"/>
      <c r="P3" s="95"/>
      <c r="Q3" s="95"/>
    </row>
    <row r="4" spans="1:17" ht="33" customHeight="1">
      <c r="A4" s="564"/>
      <c r="B4" s="9" t="s">
        <v>552</v>
      </c>
      <c r="C4" s="174" t="s">
        <v>556</v>
      </c>
      <c r="D4" s="8" t="s">
        <v>553</v>
      </c>
      <c r="E4" s="8" t="s">
        <v>554</v>
      </c>
      <c r="F4" s="8" t="s">
        <v>555</v>
      </c>
      <c r="G4" s="8" t="s">
        <v>552</v>
      </c>
      <c r="H4" s="174" t="s">
        <v>556</v>
      </c>
      <c r="I4" s="8" t="s">
        <v>553</v>
      </c>
      <c r="J4" s="8" t="s">
        <v>554</v>
      </c>
      <c r="K4" s="8" t="s">
        <v>555</v>
      </c>
      <c r="L4" s="95"/>
      <c r="M4" s="95"/>
      <c r="N4" s="95"/>
      <c r="O4" s="95"/>
      <c r="P4" s="95"/>
      <c r="Q4" s="95"/>
    </row>
    <row r="5" spans="1:19" ht="16.5" customHeight="1">
      <c r="A5" s="12" t="s">
        <v>545</v>
      </c>
      <c r="B5" s="173">
        <v>144</v>
      </c>
      <c r="C5" s="173">
        <v>102</v>
      </c>
      <c r="D5" s="173">
        <v>19</v>
      </c>
      <c r="E5" s="173">
        <v>8</v>
      </c>
      <c r="F5" s="173">
        <v>15</v>
      </c>
      <c r="G5" s="173">
        <v>2078</v>
      </c>
      <c r="H5" s="173">
        <v>107</v>
      </c>
      <c r="I5" s="173">
        <v>297</v>
      </c>
      <c r="J5" s="173">
        <v>327</v>
      </c>
      <c r="K5" s="173">
        <v>1347</v>
      </c>
      <c r="L5" s="171"/>
      <c r="M5" s="171"/>
      <c r="N5" s="171"/>
      <c r="O5" s="171"/>
      <c r="P5" s="171"/>
      <c r="Q5" s="168"/>
      <c r="R5" s="168"/>
      <c r="S5"/>
    </row>
    <row r="6" spans="1:19" ht="16.5" customHeight="1">
      <c r="A6" s="176" t="s">
        <v>546</v>
      </c>
      <c r="B6" s="158">
        <v>69</v>
      </c>
      <c r="C6" s="158">
        <v>65</v>
      </c>
      <c r="D6" s="158">
        <v>1</v>
      </c>
      <c r="E6" s="158">
        <v>1</v>
      </c>
      <c r="F6" s="158">
        <v>2</v>
      </c>
      <c r="G6" s="158">
        <v>265</v>
      </c>
      <c r="H6" s="158">
        <v>66</v>
      </c>
      <c r="I6" s="158">
        <v>25</v>
      </c>
      <c r="J6" s="158">
        <v>38</v>
      </c>
      <c r="K6" s="158">
        <v>136</v>
      </c>
      <c r="L6" s="172"/>
      <c r="M6" s="172"/>
      <c r="N6" s="172"/>
      <c r="O6" s="172"/>
      <c r="P6" s="172"/>
      <c r="S6"/>
    </row>
    <row r="7" spans="1:19" ht="16.5" customHeight="1">
      <c r="A7" s="176" t="s">
        <v>547</v>
      </c>
      <c r="B7" s="158">
        <v>9</v>
      </c>
      <c r="C7" s="158">
        <v>1</v>
      </c>
      <c r="D7" s="158">
        <v>2</v>
      </c>
      <c r="E7" s="158">
        <v>3</v>
      </c>
      <c r="F7" s="158">
        <v>3</v>
      </c>
      <c r="G7" s="158">
        <v>486</v>
      </c>
      <c r="H7" s="158">
        <v>2</v>
      </c>
      <c r="I7" s="158">
        <v>36</v>
      </c>
      <c r="J7" s="158">
        <v>131</v>
      </c>
      <c r="K7" s="158">
        <v>317</v>
      </c>
      <c r="L7" s="172"/>
      <c r="M7" s="172"/>
      <c r="N7" s="172"/>
      <c r="O7" s="172"/>
      <c r="P7" s="172"/>
      <c r="S7"/>
    </row>
    <row r="8" spans="1:19" ht="16.5" customHeight="1">
      <c r="A8" s="176" t="s">
        <v>548</v>
      </c>
      <c r="B8" s="158">
        <v>42</v>
      </c>
      <c r="C8" s="158">
        <v>12</v>
      </c>
      <c r="D8" s="158">
        <v>16</v>
      </c>
      <c r="E8" s="158">
        <v>4</v>
      </c>
      <c r="F8" s="158">
        <v>10</v>
      </c>
      <c r="G8" s="158">
        <v>1303</v>
      </c>
      <c r="H8" s="158">
        <v>15</v>
      </c>
      <c r="I8" s="158">
        <v>236</v>
      </c>
      <c r="J8" s="158">
        <v>158</v>
      </c>
      <c r="K8" s="158">
        <v>894</v>
      </c>
      <c r="L8" s="172"/>
      <c r="M8" s="172"/>
      <c r="N8" s="172"/>
      <c r="O8" s="172"/>
      <c r="P8" s="172"/>
      <c r="S8"/>
    </row>
    <row r="9" spans="1:19" ht="16.5" customHeight="1">
      <c r="A9" s="176" t="s">
        <v>549</v>
      </c>
      <c r="B9" s="158" t="s">
        <v>483</v>
      </c>
      <c r="C9" s="158" t="s">
        <v>483</v>
      </c>
      <c r="D9" s="158" t="s">
        <v>483</v>
      </c>
      <c r="E9" s="158" t="s">
        <v>483</v>
      </c>
      <c r="F9" s="158" t="s">
        <v>483</v>
      </c>
      <c r="G9" s="158" t="s">
        <v>483</v>
      </c>
      <c r="H9" s="158" t="s">
        <v>483</v>
      </c>
      <c r="I9" s="158" t="s">
        <v>483</v>
      </c>
      <c r="J9" s="158" t="s">
        <v>483</v>
      </c>
      <c r="K9" s="158" t="s">
        <v>483</v>
      </c>
      <c r="L9" s="172"/>
      <c r="M9" s="172"/>
      <c r="N9" s="172"/>
      <c r="O9" s="172"/>
      <c r="P9" s="172"/>
      <c r="S9"/>
    </row>
    <row r="10" spans="1:19" ht="16.5" customHeight="1">
      <c r="A10" s="176" t="s">
        <v>550</v>
      </c>
      <c r="B10" s="158" t="s">
        <v>483</v>
      </c>
      <c r="C10" s="158" t="s">
        <v>483</v>
      </c>
      <c r="D10" s="158" t="s">
        <v>483</v>
      </c>
      <c r="E10" s="158" t="s">
        <v>483</v>
      </c>
      <c r="F10" s="158" t="s">
        <v>483</v>
      </c>
      <c r="G10" s="158" t="s">
        <v>483</v>
      </c>
      <c r="H10" s="158" t="s">
        <v>483</v>
      </c>
      <c r="I10" s="158" t="s">
        <v>483</v>
      </c>
      <c r="J10" s="158" t="s">
        <v>483</v>
      </c>
      <c r="K10" s="158" t="s">
        <v>483</v>
      </c>
      <c r="L10" s="172"/>
      <c r="M10" s="172"/>
      <c r="N10" s="172"/>
      <c r="O10" s="172"/>
      <c r="P10" s="172"/>
      <c r="S10"/>
    </row>
    <row r="11" spans="1:19" ht="16.5" customHeight="1" thickBot="1">
      <c r="A11" s="177" t="s">
        <v>551</v>
      </c>
      <c r="B11" s="175">
        <v>24</v>
      </c>
      <c r="C11" s="175">
        <v>24</v>
      </c>
      <c r="D11" s="175" t="s">
        <v>483</v>
      </c>
      <c r="E11" s="175" t="s">
        <v>483</v>
      </c>
      <c r="F11" s="175" t="s">
        <v>483</v>
      </c>
      <c r="G11" s="175">
        <v>24</v>
      </c>
      <c r="H11" s="175">
        <v>24</v>
      </c>
      <c r="I11" s="175" t="s">
        <v>483</v>
      </c>
      <c r="J11" s="175" t="s">
        <v>483</v>
      </c>
      <c r="K11" s="175" t="s">
        <v>483</v>
      </c>
      <c r="L11" s="172"/>
      <c r="M11" s="172"/>
      <c r="N11" s="172"/>
      <c r="O11" s="172"/>
      <c r="P11" s="172"/>
      <c r="S11"/>
    </row>
    <row r="12" spans="1:17" ht="16.5" customHeight="1">
      <c r="A12" s="1" t="s">
        <v>1187</v>
      </c>
      <c r="G12" s="2"/>
      <c r="H12" s="2"/>
      <c r="I12" s="2"/>
      <c r="J12" s="2"/>
      <c r="K12" s="2"/>
      <c r="L12" s="2"/>
      <c r="M12" s="2"/>
      <c r="N12" s="2"/>
      <c r="O12" s="2"/>
      <c r="P12" s="2"/>
      <c r="Q12" s="2"/>
    </row>
  </sheetData>
  <sheetProtection/>
  <mergeCells count="3">
    <mergeCell ref="B3:F3"/>
    <mergeCell ref="G3:K3"/>
    <mergeCell ref="A3:A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12"/>
  </sheetPr>
  <dimension ref="A1:U23"/>
  <sheetViews>
    <sheetView zoomScalePageLayoutView="0" workbookViewId="0" topLeftCell="A1">
      <selection activeCell="A2" sqref="A2"/>
    </sheetView>
  </sheetViews>
  <sheetFormatPr defaultColWidth="8.00390625" defaultRowHeight="16.5" customHeight="1"/>
  <cols>
    <col min="1" max="1" width="23.375" style="1" customWidth="1"/>
    <col min="2" max="21" width="8.00390625" style="1" customWidth="1"/>
    <col min="22" max="16384" width="8.00390625" style="157" customWidth="1"/>
  </cols>
  <sheetData>
    <row r="1" ht="16.5" customHeight="1">
      <c r="A1" s="5" t="s">
        <v>1191</v>
      </c>
    </row>
    <row r="2" ht="16.5" customHeight="1" thickBot="1">
      <c r="A2" s="510" t="str">
        <f>HYPERLINK("#目次!A12","目次に戻る")</f>
        <v>目次に戻る</v>
      </c>
    </row>
    <row r="3" spans="1:21" ht="16.5" customHeight="1">
      <c r="A3" s="574"/>
      <c r="B3" s="576" t="s">
        <v>1199</v>
      </c>
      <c r="C3" s="583" t="s">
        <v>1192</v>
      </c>
      <c r="D3" s="583"/>
      <c r="E3" s="583"/>
      <c r="F3" s="583"/>
      <c r="G3" s="583"/>
      <c r="H3" s="583"/>
      <c r="I3" s="583"/>
      <c r="J3" s="583"/>
      <c r="K3" s="583"/>
      <c r="L3" s="583"/>
      <c r="M3" s="583"/>
      <c r="N3" s="583"/>
      <c r="O3" s="583"/>
      <c r="P3" s="583"/>
      <c r="Q3" s="583"/>
      <c r="R3" s="583"/>
      <c r="S3" s="583"/>
      <c r="T3" s="579" t="s">
        <v>1193</v>
      </c>
      <c r="U3" s="567" t="s">
        <v>571</v>
      </c>
    </row>
    <row r="4" spans="1:21" ht="16.5" customHeight="1">
      <c r="A4" s="575"/>
      <c r="B4" s="577"/>
      <c r="C4" s="578" t="s">
        <v>552</v>
      </c>
      <c r="D4" s="578" t="s">
        <v>573</v>
      </c>
      <c r="E4" s="578"/>
      <c r="F4" s="578"/>
      <c r="G4" s="578"/>
      <c r="H4" s="578"/>
      <c r="I4" s="578" t="s">
        <v>1209</v>
      </c>
      <c r="J4" s="578"/>
      <c r="K4" s="578"/>
      <c r="L4" s="578"/>
      <c r="M4" s="578"/>
      <c r="N4" s="578"/>
      <c r="O4" s="578"/>
      <c r="P4" s="578"/>
      <c r="Q4" s="578"/>
      <c r="R4" s="578"/>
      <c r="S4" s="578"/>
      <c r="T4" s="580"/>
      <c r="U4" s="582"/>
    </row>
    <row r="5" spans="1:21" ht="33" customHeight="1">
      <c r="A5" s="575"/>
      <c r="B5" s="577"/>
      <c r="C5" s="578"/>
      <c r="D5" s="195" t="s">
        <v>552</v>
      </c>
      <c r="E5" s="196" t="s">
        <v>562</v>
      </c>
      <c r="F5" s="196" t="s">
        <v>574</v>
      </c>
      <c r="G5" s="196" t="s">
        <v>575</v>
      </c>
      <c r="H5" s="196" t="s">
        <v>576</v>
      </c>
      <c r="I5" s="196" t="s">
        <v>552</v>
      </c>
      <c r="J5" s="196" t="s">
        <v>577</v>
      </c>
      <c r="K5" s="196" t="s">
        <v>578</v>
      </c>
      <c r="L5" s="196" t="s">
        <v>579</v>
      </c>
      <c r="M5" s="197" t="s">
        <v>563</v>
      </c>
      <c r="N5" s="198" t="s">
        <v>558</v>
      </c>
      <c r="O5" s="198" t="s">
        <v>564</v>
      </c>
      <c r="P5" s="198" t="s">
        <v>588</v>
      </c>
      <c r="Q5" s="197" t="s">
        <v>559</v>
      </c>
      <c r="R5" s="196" t="s">
        <v>560</v>
      </c>
      <c r="S5" s="196" t="s">
        <v>561</v>
      </c>
      <c r="T5" s="581"/>
      <c r="U5" s="582"/>
    </row>
    <row r="6" spans="1:21" ht="16.5" customHeight="1">
      <c r="A6" s="170" t="s">
        <v>565</v>
      </c>
      <c r="B6" s="219">
        <v>184123</v>
      </c>
      <c r="C6" s="419">
        <v>69865</v>
      </c>
      <c r="D6" s="419">
        <v>63753</v>
      </c>
      <c r="E6" s="419">
        <v>25820</v>
      </c>
      <c r="F6" s="419">
        <v>27801</v>
      </c>
      <c r="G6" s="419">
        <v>1441</v>
      </c>
      <c r="H6" s="419">
        <v>8691</v>
      </c>
      <c r="I6" s="419">
        <v>6112</v>
      </c>
      <c r="J6" s="425">
        <v>111</v>
      </c>
      <c r="K6" s="425">
        <v>705</v>
      </c>
      <c r="L6" s="425">
        <v>241</v>
      </c>
      <c r="M6" s="425">
        <v>1338</v>
      </c>
      <c r="N6" s="425">
        <v>207</v>
      </c>
      <c r="O6" s="425">
        <v>408</v>
      </c>
      <c r="P6" s="425">
        <v>76</v>
      </c>
      <c r="Q6" s="427">
        <v>103</v>
      </c>
      <c r="R6" s="425">
        <v>1944</v>
      </c>
      <c r="S6" s="425">
        <v>979</v>
      </c>
      <c r="T6" s="179">
        <v>3442</v>
      </c>
      <c r="U6" s="425">
        <v>110807</v>
      </c>
    </row>
    <row r="7" spans="1:21" ht="16.5" customHeight="1">
      <c r="A7" s="170" t="s">
        <v>566</v>
      </c>
      <c r="B7" s="219">
        <v>312672</v>
      </c>
      <c r="C7" s="419">
        <v>194245</v>
      </c>
      <c r="D7" s="419">
        <v>173660</v>
      </c>
      <c r="E7" s="419">
        <v>51640</v>
      </c>
      <c r="F7" s="419">
        <v>98732</v>
      </c>
      <c r="G7" s="419">
        <v>3255</v>
      </c>
      <c r="H7" s="419">
        <v>20033</v>
      </c>
      <c r="I7" s="419">
        <v>20585</v>
      </c>
      <c r="J7" s="425">
        <v>444</v>
      </c>
      <c r="K7" s="425">
        <v>2115</v>
      </c>
      <c r="L7" s="425">
        <v>1401</v>
      </c>
      <c r="M7" s="425">
        <v>6144</v>
      </c>
      <c r="N7" s="425">
        <v>650</v>
      </c>
      <c r="O7" s="425">
        <v>1837</v>
      </c>
      <c r="P7" s="425">
        <v>356</v>
      </c>
      <c r="Q7" s="427">
        <v>653</v>
      </c>
      <c r="R7" s="425">
        <v>4026</v>
      </c>
      <c r="S7" s="425">
        <v>2959</v>
      </c>
      <c r="T7" s="179">
        <v>7598</v>
      </c>
      <c r="U7" s="425">
        <v>110807</v>
      </c>
    </row>
    <row r="8" spans="1:21" ht="16.5" customHeight="1">
      <c r="A8" s="167"/>
      <c r="B8" s="188"/>
      <c r="C8" s="420"/>
      <c r="D8" s="420"/>
      <c r="E8" s="420"/>
      <c r="F8" s="420"/>
      <c r="G8" s="420"/>
      <c r="H8" s="420"/>
      <c r="I8" s="420"/>
      <c r="J8" s="426"/>
      <c r="K8" s="425"/>
      <c r="L8" s="425"/>
      <c r="M8" s="425"/>
      <c r="N8" s="425"/>
      <c r="O8" s="425"/>
      <c r="P8" s="425"/>
      <c r="Q8" s="427"/>
      <c r="R8" s="425"/>
      <c r="S8" s="425"/>
      <c r="T8" s="192"/>
      <c r="U8" s="425"/>
    </row>
    <row r="9" spans="1:21" ht="16.5" customHeight="1">
      <c r="A9" s="163"/>
      <c r="B9" s="217"/>
      <c r="C9" s="2"/>
      <c r="D9" s="2"/>
      <c r="E9" s="2"/>
      <c r="F9" s="2"/>
      <c r="G9" s="2"/>
      <c r="H9" s="2"/>
      <c r="I9" s="2"/>
      <c r="J9" s="2"/>
      <c r="K9" s="2"/>
      <c r="L9" s="2"/>
      <c r="M9" s="2"/>
      <c r="T9" s="183"/>
      <c r="U9" s="183"/>
    </row>
    <row r="10" spans="1:21" ht="16.5" customHeight="1">
      <c r="A10" s="167" t="s">
        <v>1194</v>
      </c>
      <c r="C10" s="2"/>
      <c r="K10" s="182"/>
      <c r="L10" s="182"/>
      <c r="M10" s="182"/>
      <c r="N10" s="183"/>
      <c r="O10" s="183"/>
      <c r="P10" s="183"/>
      <c r="Q10" s="183"/>
      <c r="R10" s="183"/>
      <c r="S10" s="183"/>
      <c r="T10" s="187"/>
      <c r="U10" s="183"/>
    </row>
    <row r="11" spans="1:21" ht="16.5" customHeight="1">
      <c r="A11" s="167" t="s">
        <v>569</v>
      </c>
      <c r="B11" s="217">
        <v>7084</v>
      </c>
      <c r="C11" s="421">
        <v>7057</v>
      </c>
      <c r="D11" s="421">
        <v>6652</v>
      </c>
      <c r="E11" s="422" t="s">
        <v>233</v>
      </c>
      <c r="F11" s="421">
        <v>6381</v>
      </c>
      <c r="G11" s="421">
        <v>12</v>
      </c>
      <c r="H11" s="421">
        <v>259</v>
      </c>
      <c r="I11" s="421">
        <v>405</v>
      </c>
      <c r="J11" s="422" t="s">
        <v>233</v>
      </c>
      <c r="K11" s="422" t="s">
        <v>233</v>
      </c>
      <c r="L11" s="421">
        <v>66</v>
      </c>
      <c r="M11" s="421">
        <v>134</v>
      </c>
      <c r="N11" s="421">
        <v>3</v>
      </c>
      <c r="O11" s="421">
        <v>99</v>
      </c>
      <c r="P11" s="421">
        <v>6</v>
      </c>
      <c r="Q11" s="1">
        <v>44</v>
      </c>
      <c r="R11" s="422" t="s">
        <v>233</v>
      </c>
      <c r="S11" s="421">
        <v>53</v>
      </c>
      <c r="T11" s="158">
        <v>27</v>
      </c>
      <c r="U11" s="422" t="s">
        <v>233</v>
      </c>
    </row>
    <row r="12" spans="1:21" ht="16.5" customHeight="1">
      <c r="A12" s="167" t="s">
        <v>570</v>
      </c>
      <c r="B12" s="217">
        <v>25612</v>
      </c>
      <c r="C12" s="421">
        <v>25486</v>
      </c>
      <c r="D12" s="421">
        <v>23495</v>
      </c>
      <c r="E12" s="422" t="s">
        <v>233</v>
      </c>
      <c r="F12" s="421">
        <v>22837</v>
      </c>
      <c r="G12" s="421">
        <v>27</v>
      </c>
      <c r="H12" s="421">
        <v>631</v>
      </c>
      <c r="I12" s="421">
        <v>1991</v>
      </c>
      <c r="J12" s="422" t="s">
        <v>233</v>
      </c>
      <c r="K12" s="422" t="s">
        <v>233</v>
      </c>
      <c r="L12" s="421">
        <v>369</v>
      </c>
      <c r="M12" s="421">
        <v>610</v>
      </c>
      <c r="N12" s="421">
        <v>15</v>
      </c>
      <c r="O12" s="421">
        <v>464</v>
      </c>
      <c r="P12" s="421">
        <v>39</v>
      </c>
      <c r="Q12" s="1">
        <v>290</v>
      </c>
      <c r="R12" s="422" t="s">
        <v>233</v>
      </c>
      <c r="S12" s="421">
        <v>204</v>
      </c>
      <c r="T12" s="158">
        <v>126</v>
      </c>
      <c r="U12" s="422" t="s">
        <v>233</v>
      </c>
    </row>
    <row r="13" spans="1:21" ht="16.5" customHeight="1">
      <c r="A13" s="167" t="s">
        <v>1195</v>
      </c>
      <c r="B13" s="217">
        <v>8670</v>
      </c>
      <c r="C13" s="421">
        <v>8636</v>
      </c>
      <c r="D13" s="421">
        <v>8168</v>
      </c>
      <c r="E13" s="422" t="s">
        <v>233</v>
      </c>
      <c r="F13" s="421">
        <v>7863</v>
      </c>
      <c r="G13" s="421">
        <v>12</v>
      </c>
      <c r="H13" s="421">
        <v>293</v>
      </c>
      <c r="I13" s="421">
        <v>468</v>
      </c>
      <c r="J13" s="422" t="s">
        <v>233</v>
      </c>
      <c r="K13" s="422" t="s">
        <v>233</v>
      </c>
      <c r="L13" s="421">
        <v>80</v>
      </c>
      <c r="M13" s="421">
        <v>152</v>
      </c>
      <c r="N13" s="421">
        <v>4</v>
      </c>
      <c r="O13" s="421">
        <v>115</v>
      </c>
      <c r="P13" s="421">
        <v>7</v>
      </c>
      <c r="Q13" s="1">
        <v>54</v>
      </c>
      <c r="R13" s="422" t="s">
        <v>233</v>
      </c>
      <c r="S13" s="421">
        <v>56</v>
      </c>
      <c r="T13" s="158">
        <v>34</v>
      </c>
      <c r="U13" s="422" t="s">
        <v>233</v>
      </c>
    </row>
    <row r="14" spans="1:21" ht="16.5" customHeight="1">
      <c r="A14" s="167"/>
      <c r="B14" s="217"/>
      <c r="C14" s="416"/>
      <c r="D14" s="416"/>
      <c r="E14" s="422"/>
      <c r="F14" s="416"/>
      <c r="G14" s="416"/>
      <c r="H14" s="416"/>
      <c r="I14" s="416"/>
      <c r="J14" s="422"/>
      <c r="K14" s="422"/>
      <c r="L14" s="421"/>
      <c r="M14" s="421"/>
      <c r="N14" s="421"/>
      <c r="O14" s="421"/>
      <c r="P14" s="421"/>
      <c r="R14" s="421"/>
      <c r="S14" s="421"/>
      <c r="T14" s="158"/>
      <c r="U14" s="421"/>
    </row>
    <row r="15" spans="1:20" ht="16.5" customHeight="1">
      <c r="A15" s="167" t="s">
        <v>1196</v>
      </c>
      <c r="B15" s="157"/>
      <c r="C15" s="2"/>
      <c r="E15" s="158"/>
      <c r="J15" s="158"/>
      <c r="K15" s="172"/>
      <c r="L15" s="2"/>
      <c r="M15" s="2"/>
      <c r="T15" s="181"/>
    </row>
    <row r="16" spans="1:21" ht="16.5" customHeight="1">
      <c r="A16" s="167" t="s">
        <v>569</v>
      </c>
      <c r="B16" s="217">
        <v>18724</v>
      </c>
      <c r="C16" s="421">
        <v>18346</v>
      </c>
      <c r="D16" s="421">
        <v>16983</v>
      </c>
      <c r="E16" s="422" t="s">
        <v>233</v>
      </c>
      <c r="F16" s="421">
        <v>14956</v>
      </c>
      <c r="G16" s="421">
        <v>208</v>
      </c>
      <c r="H16" s="421">
        <v>1819</v>
      </c>
      <c r="I16" s="421">
        <v>1363</v>
      </c>
      <c r="J16" s="422" t="s">
        <v>233</v>
      </c>
      <c r="K16" s="422" t="s">
        <v>233</v>
      </c>
      <c r="L16" s="421">
        <v>175</v>
      </c>
      <c r="M16" s="421">
        <v>556</v>
      </c>
      <c r="N16" s="421">
        <v>24</v>
      </c>
      <c r="O16" s="421">
        <v>266</v>
      </c>
      <c r="P16" s="421">
        <v>7</v>
      </c>
      <c r="Q16" s="1">
        <v>75</v>
      </c>
      <c r="R16" s="421">
        <v>14</v>
      </c>
      <c r="S16" s="421">
        <v>246</v>
      </c>
      <c r="T16" s="181">
        <v>115</v>
      </c>
      <c r="U16" s="421">
        <v>263</v>
      </c>
    </row>
    <row r="17" spans="1:21" ht="16.5" customHeight="1">
      <c r="A17" s="167" t="s">
        <v>570</v>
      </c>
      <c r="B17" s="417">
        <v>67807</v>
      </c>
      <c r="C17" s="421">
        <v>67069</v>
      </c>
      <c r="D17" s="421">
        <v>60642</v>
      </c>
      <c r="E17" s="422" t="s">
        <v>233</v>
      </c>
      <c r="F17" s="421">
        <v>55395</v>
      </c>
      <c r="G17" s="421">
        <v>531</v>
      </c>
      <c r="H17" s="421">
        <v>4716</v>
      </c>
      <c r="I17" s="421">
        <v>6427</v>
      </c>
      <c r="J17" s="422" t="s">
        <v>233</v>
      </c>
      <c r="K17" s="422" t="s">
        <v>233</v>
      </c>
      <c r="L17" s="421">
        <v>1036</v>
      </c>
      <c r="M17" s="421">
        <v>2666</v>
      </c>
      <c r="N17" s="421">
        <v>85</v>
      </c>
      <c r="O17" s="421">
        <v>1207</v>
      </c>
      <c r="P17" s="421">
        <v>45</v>
      </c>
      <c r="Q17" s="1">
        <v>488</v>
      </c>
      <c r="R17" s="421">
        <v>32</v>
      </c>
      <c r="S17" s="421">
        <v>868</v>
      </c>
      <c r="T17" s="181">
        <v>475</v>
      </c>
      <c r="U17" s="421">
        <v>263</v>
      </c>
    </row>
    <row r="18" spans="1:21" ht="16.5" customHeight="1">
      <c r="A18" s="167" t="s">
        <v>1197</v>
      </c>
      <c r="B18" s="417">
        <v>28392</v>
      </c>
      <c r="C18" s="421">
        <v>27961</v>
      </c>
      <c r="D18" s="421">
        <v>25985</v>
      </c>
      <c r="E18" s="422" t="s">
        <v>233</v>
      </c>
      <c r="F18" s="421">
        <v>23217</v>
      </c>
      <c r="G18" s="421">
        <v>271</v>
      </c>
      <c r="H18" s="421">
        <v>2497</v>
      </c>
      <c r="I18" s="421">
        <v>1976</v>
      </c>
      <c r="J18" s="422" t="s">
        <v>233</v>
      </c>
      <c r="K18" s="422" t="s">
        <v>233</v>
      </c>
      <c r="L18" s="421">
        <v>286</v>
      </c>
      <c r="M18" s="421">
        <v>849</v>
      </c>
      <c r="N18" s="421">
        <v>28</v>
      </c>
      <c r="O18" s="421">
        <v>340</v>
      </c>
      <c r="P18" s="421">
        <v>12</v>
      </c>
      <c r="Q18" s="1">
        <v>132</v>
      </c>
      <c r="R18" s="421">
        <v>15</v>
      </c>
      <c r="S18" s="421">
        <v>314</v>
      </c>
      <c r="T18" s="181">
        <v>168</v>
      </c>
      <c r="U18" s="421">
        <v>263</v>
      </c>
    </row>
    <row r="19" spans="1:20" ht="16.5" customHeight="1">
      <c r="A19" s="167"/>
      <c r="J19" s="158"/>
      <c r="K19" s="158"/>
      <c r="T19" s="181"/>
    </row>
    <row r="20" spans="1:21" ht="16.5" customHeight="1">
      <c r="A20" s="167" t="s">
        <v>1198</v>
      </c>
      <c r="B20" s="184"/>
      <c r="C20" s="172"/>
      <c r="E20" s="158"/>
      <c r="F20" s="158"/>
      <c r="G20" s="158"/>
      <c r="H20" s="158"/>
      <c r="I20" s="158"/>
      <c r="J20" s="158"/>
      <c r="K20" s="172"/>
      <c r="L20" s="166"/>
      <c r="M20" s="166"/>
      <c r="N20" s="158"/>
      <c r="O20" s="158"/>
      <c r="P20" s="158"/>
      <c r="Q20" s="158"/>
      <c r="R20" s="158"/>
      <c r="S20" s="158"/>
      <c r="T20" s="181"/>
      <c r="U20" s="158"/>
    </row>
    <row r="21" spans="1:21" ht="16.5" customHeight="1">
      <c r="A21" s="167" t="s">
        <v>569</v>
      </c>
      <c r="B21" s="417">
        <v>2550</v>
      </c>
      <c r="C21" s="421">
        <v>2536</v>
      </c>
      <c r="D21" s="422" t="s">
        <v>233</v>
      </c>
      <c r="E21" s="422" t="s">
        <v>233</v>
      </c>
      <c r="F21" s="422" t="s">
        <v>233</v>
      </c>
      <c r="G21" s="422" t="s">
        <v>233</v>
      </c>
      <c r="H21" s="422" t="s">
        <v>233</v>
      </c>
      <c r="I21" s="421">
        <v>2536</v>
      </c>
      <c r="J21" s="422" t="s">
        <v>233</v>
      </c>
      <c r="K21" s="422" t="s">
        <v>233</v>
      </c>
      <c r="L21" s="421">
        <v>241</v>
      </c>
      <c r="M21" s="421">
        <v>1338</v>
      </c>
      <c r="N21" s="422" t="s">
        <v>233</v>
      </c>
      <c r="O21" s="421">
        <v>297</v>
      </c>
      <c r="P21" s="421">
        <v>14</v>
      </c>
      <c r="Q21" s="1">
        <v>103</v>
      </c>
      <c r="R21" s="422" t="s">
        <v>233</v>
      </c>
      <c r="S21" s="421">
        <v>543</v>
      </c>
      <c r="T21" s="158">
        <v>14</v>
      </c>
      <c r="U21" s="422" t="s">
        <v>233</v>
      </c>
    </row>
    <row r="22" spans="1:21" ht="16.5" customHeight="1" thickBot="1">
      <c r="A22" s="199" t="s">
        <v>570</v>
      </c>
      <c r="B22" s="418">
        <v>11551</v>
      </c>
      <c r="C22" s="423">
        <v>11474</v>
      </c>
      <c r="D22" s="424" t="s">
        <v>233</v>
      </c>
      <c r="E22" s="424" t="s">
        <v>233</v>
      </c>
      <c r="F22" s="424" t="s">
        <v>233</v>
      </c>
      <c r="G22" s="424" t="s">
        <v>233</v>
      </c>
      <c r="H22" s="424" t="s">
        <v>233</v>
      </c>
      <c r="I22" s="423">
        <v>11474</v>
      </c>
      <c r="J22" s="424" t="s">
        <v>233</v>
      </c>
      <c r="K22" s="424" t="s">
        <v>233</v>
      </c>
      <c r="L22" s="423">
        <v>1401</v>
      </c>
      <c r="M22" s="423">
        <v>6144</v>
      </c>
      <c r="N22" s="424" t="s">
        <v>233</v>
      </c>
      <c r="O22" s="423">
        <v>1329</v>
      </c>
      <c r="P22" s="423">
        <v>77</v>
      </c>
      <c r="Q22" s="3">
        <v>653</v>
      </c>
      <c r="R22" s="424" t="s">
        <v>233</v>
      </c>
      <c r="S22" s="423">
        <v>1870</v>
      </c>
      <c r="T22" s="175">
        <v>77</v>
      </c>
      <c r="U22" s="424" t="s">
        <v>233</v>
      </c>
    </row>
    <row r="23" ht="16.5" customHeight="1">
      <c r="A23" s="1" t="s">
        <v>1200</v>
      </c>
    </row>
  </sheetData>
  <sheetProtection/>
  <mergeCells count="8">
    <mergeCell ref="A3:A5"/>
    <mergeCell ref="B3:B5"/>
    <mergeCell ref="C4:C5"/>
    <mergeCell ref="T3:T5"/>
    <mergeCell ref="U3:U5"/>
    <mergeCell ref="D4:H4"/>
    <mergeCell ref="C3:S3"/>
    <mergeCell ref="I4:S4"/>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2"/>
  </sheetPr>
  <dimension ref="A1:I17"/>
  <sheetViews>
    <sheetView zoomScalePageLayoutView="0" workbookViewId="0" topLeftCell="A1">
      <selection activeCell="A2" sqref="A2"/>
    </sheetView>
  </sheetViews>
  <sheetFormatPr defaultColWidth="4.50390625" defaultRowHeight="16.5" customHeight="1"/>
  <cols>
    <col min="1" max="1" width="21.625" style="1" customWidth="1"/>
    <col min="2" max="9" width="8.625" style="1" customWidth="1"/>
  </cols>
  <sheetData>
    <row r="1" ht="16.5" customHeight="1">
      <c r="A1" s="5" t="s">
        <v>1201</v>
      </c>
    </row>
    <row r="2" spans="1:9" ht="16.5" customHeight="1" thickBot="1">
      <c r="A2" s="510" t="str">
        <f>HYPERLINK("#目次!A13","目次に戻る")</f>
        <v>目次に戻る</v>
      </c>
      <c r="B2" s="200"/>
      <c r="C2" s="200"/>
      <c r="D2" s="200"/>
      <c r="E2" s="200"/>
      <c r="F2" s="201"/>
      <c r="G2" s="201"/>
      <c r="H2" s="201"/>
      <c r="I2" s="201"/>
    </row>
    <row r="3" spans="1:9" ht="33" customHeight="1">
      <c r="A3" s="6"/>
      <c r="B3" s="178" t="s">
        <v>580</v>
      </c>
      <c r="C3" s="206" t="s">
        <v>1202</v>
      </c>
      <c r="D3" s="207" t="s">
        <v>583</v>
      </c>
      <c r="E3" s="207" t="s">
        <v>584</v>
      </c>
      <c r="F3" s="207" t="s">
        <v>585</v>
      </c>
      <c r="G3" s="207" t="s">
        <v>586</v>
      </c>
      <c r="H3" s="207" t="s">
        <v>587</v>
      </c>
      <c r="I3" s="208" t="s">
        <v>581</v>
      </c>
    </row>
    <row r="4" spans="1:9" ht="16.5" customHeight="1">
      <c r="A4" s="7" t="s">
        <v>582</v>
      </c>
      <c r="B4" s="429">
        <v>184123</v>
      </c>
      <c r="C4" s="428">
        <v>110807</v>
      </c>
      <c r="D4" s="204">
        <v>38446</v>
      </c>
      <c r="E4" s="204">
        <v>18912</v>
      </c>
      <c r="F4" s="204">
        <v>12477</v>
      </c>
      <c r="G4" s="204">
        <v>2779</v>
      </c>
      <c r="H4" s="204">
        <v>544</v>
      </c>
      <c r="I4" s="204">
        <v>158</v>
      </c>
    </row>
    <row r="5" spans="1:9" ht="16.5" customHeight="1">
      <c r="A5" s="7" t="s">
        <v>537</v>
      </c>
      <c r="B5" s="203">
        <v>312672</v>
      </c>
      <c r="C5" s="204">
        <v>110807</v>
      </c>
      <c r="D5" s="204">
        <v>76892</v>
      </c>
      <c r="E5" s="204">
        <v>56736</v>
      </c>
      <c r="F5" s="204">
        <v>49908</v>
      </c>
      <c r="G5" s="204">
        <v>13895</v>
      </c>
      <c r="H5" s="204">
        <v>3264</v>
      </c>
      <c r="I5" s="204">
        <v>1170</v>
      </c>
    </row>
    <row r="6" spans="1:9" ht="16.5" customHeight="1">
      <c r="A6" s="2"/>
      <c r="B6" s="205"/>
      <c r="C6" s="182"/>
      <c r="D6" s="182"/>
      <c r="E6" s="182"/>
      <c r="F6" s="183"/>
      <c r="G6" s="183"/>
      <c r="H6" s="183"/>
      <c r="I6" s="183"/>
    </row>
    <row r="7" spans="1:9" ht="16.5" customHeight="1">
      <c r="A7" s="2"/>
      <c r="B7" s="211"/>
      <c r="C7" s="191"/>
      <c r="D7" s="191"/>
      <c r="E7" s="191"/>
      <c r="F7" s="181"/>
      <c r="G7" s="181"/>
      <c r="H7" s="181"/>
      <c r="I7" s="181"/>
    </row>
    <row r="8" spans="1:9" ht="16.5" customHeight="1">
      <c r="A8" s="166" t="s">
        <v>1194</v>
      </c>
      <c r="B8" s="205"/>
      <c r="C8" s="182"/>
      <c r="D8" s="182"/>
      <c r="E8" s="182"/>
      <c r="F8" s="183"/>
      <c r="G8" s="183"/>
      <c r="H8" s="183"/>
      <c r="I8" s="183"/>
    </row>
    <row r="9" spans="1:9" ht="16.5" customHeight="1">
      <c r="A9" s="166" t="s">
        <v>569</v>
      </c>
      <c r="B9" s="205">
        <v>7084</v>
      </c>
      <c r="C9" s="191" t="s">
        <v>1203</v>
      </c>
      <c r="D9" s="182">
        <v>175</v>
      </c>
      <c r="E9" s="182">
        <v>3503</v>
      </c>
      <c r="F9" s="183">
        <v>2557</v>
      </c>
      <c r="G9" s="183">
        <v>651</v>
      </c>
      <c r="H9" s="183">
        <v>142</v>
      </c>
      <c r="I9" s="183">
        <v>56</v>
      </c>
    </row>
    <row r="10" spans="1:9" ht="16.5" customHeight="1">
      <c r="A10" s="166" t="s">
        <v>570</v>
      </c>
      <c r="B10" s="205">
        <v>25612</v>
      </c>
      <c r="C10" s="191" t="s">
        <v>1203</v>
      </c>
      <c r="D10" s="182">
        <v>350</v>
      </c>
      <c r="E10" s="182">
        <v>10509</v>
      </c>
      <c r="F10" s="183">
        <v>10228</v>
      </c>
      <c r="G10" s="183">
        <v>3255</v>
      </c>
      <c r="H10" s="183">
        <v>852</v>
      </c>
      <c r="I10" s="183">
        <v>418</v>
      </c>
    </row>
    <row r="11" spans="1:9" ht="16.5" customHeight="1">
      <c r="A11" s="166" t="s">
        <v>1195</v>
      </c>
      <c r="B11" s="205">
        <v>8670</v>
      </c>
      <c r="C11" s="191" t="s">
        <v>1203</v>
      </c>
      <c r="D11" s="182">
        <v>175</v>
      </c>
      <c r="E11" s="182">
        <v>3530</v>
      </c>
      <c r="F11" s="183">
        <v>3704</v>
      </c>
      <c r="G11" s="183">
        <v>968</v>
      </c>
      <c r="H11" s="183">
        <v>205</v>
      </c>
      <c r="I11" s="183">
        <v>88</v>
      </c>
    </row>
    <row r="12" spans="1:9" ht="16.5" customHeight="1">
      <c r="A12" s="2"/>
      <c r="B12" s="205"/>
      <c r="C12" s="182"/>
      <c r="D12" s="182"/>
      <c r="E12" s="182"/>
      <c r="F12" s="183"/>
      <c r="G12" s="183"/>
      <c r="H12" s="183"/>
      <c r="I12" s="183"/>
    </row>
    <row r="13" spans="1:2" ht="16.5" customHeight="1">
      <c r="A13" s="166" t="s">
        <v>1196</v>
      </c>
      <c r="B13" s="217"/>
    </row>
    <row r="14" spans="1:9" ht="16.5" customHeight="1">
      <c r="A14" s="166" t="s">
        <v>569</v>
      </c>
      <c r="B14" s="205">
        <v>18724</v>
      </c>
      <c r="C14" s="182">
        <v>263</v>
      </c>
      <c r="D14" s="182">
        <v>1086</v>
      </c>
      <c r="E14" s="182">
        <v>7393</v>
      </c>
      <c r="F14" s="183">
        <v>7452</v>
      </c>
      <c r="G14" s="183">
        <v>1988</v>
      </c>
      <c r="H14" s="183">
        <v>403</v>
      </c>
      <c r="I14" s="183">
        <v>139</v>
      </c>
    </row>
    <row r="15" spans="1:9" ht="16.5" customHeight="1">
      <c r="A15" s="166" t="s">
        <v>570</v>
      </c>
      <c r="B15" s="205">
        <v>67807</v>
      </c>
      <c r="C15" s="182">
        <v>263</v>
      </c>
      <c r="D15" s="182">
        <v>2172</v>
      </c>
      <c r="E15" s="182">
        <v>22179</v>
      </c>
      <c r="F15" s="183">
        <v>29808</v>
      </c>
      <c r="G15" s="183">
        <v>9940</v>
      </c>
      <c r="H15" s="183">
        <v>2418</v>
      </c>
      <c r="I15" s="183">
        <v>1027</v>
      </c>
    </row>
    <row r="16" spans="1:9" ht="16.5" customHeight="1" thickBot="1">
      <c r="A16" s="162" t="s">
        <v>1197</v>
      </c>
      <c r="B16" s="209">
        <v>28392</v>
      </c>
      <c r="C16" s="202">
        <v>263</v>
      </c>
      <c r="D16" s="202">
        <v>1087</v>
      </c>
      <c r="E16" s="202">
        <v>7918</v>
      </c>
      <c r="F16" s="202">
        <v>13235</v>
      </c>
      <c r="G16" s="202">
        <v>4518</v>
      </c>
      <c r="H16" s="202">
        <v>974</v>
      </c>
      <c r="I16" s="202">
        <v>397</v>
      </c>
    </row>
    <row r="17" ht="16.5" customHeight="1">
      <c r="A17" s="1" t="s">
        <v>1204</v>
      </c>
    </row>
  </sheetData>
  <sheetProtection/>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U15"/>
  <sheetViews>
    <sheetView zoomScalePageLayoutView="0" workbookViewId="0" topLeftCell="A1">
      <selection activeCell="A2" sqref="A2"/>
    </sheetView>
  </sheetViews>
  <sheetFormatPr defaultColWidth="3.75390625" defaultRowHeight="16.5" customHeight="1"/>
  <cols>
    <col min="1" max="1" width="13.75390625" style="1" customWidth="1"/>
    <col min="2" max="10" width="7.75390625" style="1" customWidth="1"/>
    <col min="11" max="21" width="7.75390625" style="18" customWidth="1"/>
    <col min="22" max="16384" width="3.75390625" style="1" customWidth="1"/>
  </cols>
  <sheetData>
    <row r="1" ht="16.5" customHeight="1">
      <c r="A1" s="5" t="s">
        <v>1212</v>
      </c>
    </row>
    <row r="2" ht="16.5" customHeight="1" thickBot="1">
      <c r="A2" s="510" t="str">
        <f>HYPERLINK("#目次!A14","目次に戻る")</f>
        <v>目次に戻る</v>
      </c>
    </row>
    <row r="3" spans="1:21" ht="16.5" customHeight="1">
      <c r="A3" s="566" t="s">
        <v>567</v>
      </c>
      <c r="B3" s="586" t="s">
        <v>1206</v>
      </c>
      <c r="C3" s="588" t="s">
        <v>1208</v>
      </c>
      <c r="D3" s="589"/>
      <c r="E3" s="589"/>
      <c r="F3" s="589"/>
      <c r="G3" s="589"/>
      <c r="H3" s="589"/>
      <c r="I3" s="589"/>
      <c r="J3" s="589"/>
      <c r="K3" s="589"/>
      <c r="L3" s="589"/>
      <c r="M3" s="589"/>
      <c r="N3" s="589"/>
      <c r="O3" s="589"/>
      <c r="P3" s="589"/>
      <c r="Q3" s="589"/>
      <c r="R3" s="589"/>
      <c r="S3" s="590"/>
      <c r="T3" s="584" t="s">
        <v>1193</v>
      </c>
      <c r="U3" s="544" t="s">
        <v>571</v>
      </c>
    </row>
    <row r="4" spans="1:21" ht="16.5" customHeight="1">
      <c r="A4" s="585"/>
      <c r="B4" s="587"/>
      <c r="C4" s="587" t="s">
        <v>580</v>
      </c>
      <c r="D4" s="587" t="s">
        <v>594</v>
      </c>
      <c r="E4" s="587"/>
      <c r="F4" s="587"/>
      <c r="G4" s="587"/>
      <c r="H4" s="587"/>
      <c r="I4" s="549" t="s">
        <v>1210</v>
      </c>
      <c r="J4" s="549"/>
      <c r="K4" s="549"/>
      <c r="L4" s="549"/>
      <c r="M4" s="549"/>
      <c r="N4" s="549"/>
      <c r="O4" s="549"/>
      <c r="P4" s="549"/>
      <c r="Q4" s="549"/>
      <c r="R4" s="549"/>
      <c r="S4" s="549"/>
      <c r="T4" s="549"/>
      <c r="U4" s="525"/>
    </row>
    <row r="5" spans="1:21" ht="33" customHeight="1">
      <c r="A5" s="585"/>
      <c r="B5" s="587"/>
      <c r="C5" s="587"/>
      <c r="D5" s="196" t="s">
        <v>552</v>
      </c>
      <c r="E5" s="189" t="s">
        <v>589</v>
      </c>
      <c r="F5" s="189" t="s">
        <v>602</v>
      </c>
      <c r="G5" s="189" t="s">
        <v>603</v>
      </c>
      <c r="H5" s="189" t="s">
        <v>604</v>
      </c>
      <c r="I5" s="196" t="s">
        <v>552</v>
      </c>
      <c r="J5" s="189" t="s">
        <v>605</v>
      </c>
      <c r="K5" s="220" t="s">
        <v>606</v>
      </c>
      <c r="L5" s="220" t="s">
        <v>607</v>
      </c>
      <c r="M5" s="221" t="s">
        <v>595</v>
      </c>
      <c r="N5" s="222" t="s">
        <v>596</v>
      </c>
      <c r="O5" s="222" t="s">
        <v>597</v>
      </c>
      <c r="P5" s="222" t="s">
        <v>588</v>
      </c>
      <c r="Q5" s="222" t="s">
        <v>608</v>
      </c>
      <c r="R5" s="220" t="s">
        <v>560</v>
      </c>
      <c r="S5" s="220" t="s">
        <v>1211</v>
      </c>
      <c r="T5" s="549"/>
      <c r="U5" s="525"/>
    </row>
    <row r="6" spans="1:21" s="168" customFormat="1" ht="16.5" customHeight="1">
      <c r="A6" s="169" t="s">
        <v>582</v>
      </c>
      <c r="B6" s="430">
        <v>184123</v>
      </c>
      <c r="C6" s="428">
        <v>69865</v>
      </c>
      <c r="D6" s="428">
        <v>63753</v>
      </c>
      <c r="E6" s="428">
        <v>25820</v>
      </c>
      <c r="F6" s="428">
        <v>27801</v>
      </c>
      <c r="G6" s="428">
        <v>1441</v>
      </c>
      <c r="H6" s="428">
        <v>8691</v>
      </c>
      <c r="I6" s="428">
        <v>6112</v>
      </c>
      <c r="J6" s="428">
        <v>111</v>
      </c>
      <c r="K6" s="428">
        <v>705</v>
      </c>
      <c r="L6" s="428">
        <v>241</v>
      </c>
      <c r="M6" s="428">
        <v>1338</v>
      </c>
      <c r="N6" s="428">
        <v>207</v>
      </c>
      <c r="O6" s="428">
        <v>408</v>
      </c>
      <c r="P6" s="428">
        <v>76</v>
      </c>
      <c r="Q6" s="428">
        <v>103</v>
      </c>
      <c r="R6" s="428">
        <v>1944</v>
      </c>
      <c r="S6" s="428">
        <v>979</v>
      </c>
      <c r="T6" s="428">
        <v>3442</v>
      </c>
      <c r="U6" s="428">
        <v>110807</v>
      </c>
    </row>
    <row r="7" spans="1:21" ht="16.5" customHeight="1">
      <c r="A7" s="218" t="s">
        <v>1205</v>
      </c>
      <c r="B7" s="431">
        <v>110807</v>
      </c>
      <c r="C7" s="215" t="s">
        <v>1207</v>
      </c>
      <c r="D7" s="215" t="s">
        <v>1207</v>
      </c>
      <c r="E7" s="215" t="s">
        <v>1207</v>
      </c>
      <c r="F7" s="215" t="s">
        <v>1207</v>
      </c>
      <c r="G7" s="215" t="s">
        <v>1207</v>
      </c>
      <c r="H7" s="215" t="s">
        <v>1207</v>
      </c>
      <c r="I7" s="215" t="s">
        <v>1207</v>
      </c>
      <c r="J7" s="215" t="s">
        <v>1207</v>
      </c>
      <c r="K7" s="215" t="s">
        <v>1207</v>
      </c>
      <c r="L7" s="215" t="s">
        <v>1207</v>
      </c>
      <c r="M7" s="215" t="s">
        <v>1207</v>
      </c>
      <c r="N7" s="215" t="s">
        <v>1207</v>
      </c>
      <c r="O7" s="215" t="s">
        <v>1207</v>
      </c>
      <c r="P7" s="215" t="s">
        <v>1207</v>
      </c>
      <c r="Q7" s="215" t="s">
        <v>1207</v>
      </c>
      <c r="R7" s="215" t="s">
        <v>1207</v>
      </c>
      <c r="S7" s="215" t="s">
        <v>1207</v>
      </c>
      <c r="T7" s="215" t="s">
        <v>1207</v>
      </c>
      <c r="U7" s="432">
        <v>110807</v>
      </c>
    </row>
    <row r="8" spans="1:21" ht="16.5" customHeight="1">
      <c r="A8" s="218" t="s">
        <v>598</v>
      </c>
      <c r="B8" s="431">
        <v>38446</v>
      </c>
      <c r="C8" s="432">
        <v>35414</v>
      </c>
      <c r="D8" s="432">
        <v>33328</v>
      </c>
      <c r="E8" s="432">
        <v>25820</v>
      </c>
      <c r="F8" s="215" t="s">
        <v>1207</v>
      </c>
      <c r="G8" s="432">
        <v>1115</v>
      </c>
      <c r="H8" s="432">
        <v>6393</v>
      </c>
      <c r="I8" s="432">
        <v>2086</v>
      </c>
      <c r="J8" s="215" t="s">
        <v>1207</v>
      </c>
      <c r="K8" s="215" t="s">
        <v>1207</v>
      </c>
      <c r="L8" s="215" t="s">
        <v>1207</v>
      </c>
      <c r="M8" s="215" t="s">
        <v>1207</v>
      </c>
      <c r="N8" s="215" t="s">
        <v>1207</v>
      </c>
      <c r="O8" s="215" t="s">
        <v>1207</v>
      </c>
      <c r="P8" s="215" t="s">
        <v>1207</v>
      </c>
      <c r="Q8" s="215" t="s">
        <v>1207</v>
      </c>
      <c r="R8" s="432">
        <v>1817</v>
      </c>
      <c r="S8" s="432">
        <v>269</v>
      </c>
      <c r="T8" s="432">
        <v>3026</v>
      </c>
      <c r="U8" s="215" t="s">
        <v>235</v>
      </c>
    </row>
    <row r="9" spans="1:21" ht="16.5" customHeight="1">
      <c r="A9" s="218" t="s">
        <v>590</v>
      </c>
      <c r="B9" s="431">
        <v>18912</v>
      </c>
      <c r="C9" s="432">
        <v>18673</v>
      </c>
      <c r="D9" s="432">
        <v>17197</v>
      </c>
      <c r="E9" s="215" t="s">
        <v>1207</v>
      </c>
      <c r="F9" s="432">
        <v>14942</v>
      </c>
      <c r="G9" s="432">
        <v>285</v>
      </c>
      <c r="H9" s="432">
        <v>1970</v>
      </c>
      <c r="I9" s="432">
        <v>1476</v>
      </c>
      <c r="J9" s="215" t="s">
        <v>1207</v>
      </c>
      <c r="K9" s="432">
        <v>705</v>
      </c>
      <c r="L9" s="215" t="s">
        <v>1207</v>
      </c>
      <c r="M9" s="215" t="s">
        <v>1207</v>
      </c>
      <c r="N9" s="432">
        <v>182</v>
      </c>
      <c r="O9" s="215" t="s">
        <v>1207</v>
      </c>
      <c r="P9" s="215" t="s">
        <v>1207</v>
      </c>
      <c r="Q9" s="215" t="s">
        <v>1207</v>
      </c>
      <c r="R9" s="432">
        <v>116</v>
      </c>
      <c r="S9" s="432">
        <v>473</v>
      </c>
      <c r="T9" s="432">
        <v>237</v>
      </c>
      <c r="U9" s="215" t="s">
        <v>235</v>
      </c>
    </row>
    <row r="10" spans="1:21" ht="16.5" customHeight="1">
      <c r="A10" s="218" t="s">
        <v>591</v>
      </c>
      <c r="B10" s="431">
        <v>12477</v>
      </c>
      <c r="C10" s="432">
        <v>12359</v>
      </c>
      <c r="D10" s="432">
        <v>11018</v>
      </c>
      <c r="E10" s="215" t="s">
        <v>1207</v>
      </c>
      <c r="F10" s="432">
        <v>10677</v>
      </c>
      <c r="G10" s="432">
        <v>35</v>
      </c>
      <c r="H10" s="432">
        <v>306</v>
      </c>
      <c r="I10" s="432">
        <v>1341</v>
      </c>
      <c r="J10" s="432">
        <v>111</v>
      </c>
      <c r="K10" s="215" t="s">
        <v>1207</v>
      </c>
      <c r="L10" s="215" t="s">
        <v>1207</v>
      </c>
      <c r="M10" s="432">
        <v>706</v>
      </c>
      <c r="N10" s="432">
        <v>22</v>
      </c>
      <c r="O10" s="432">
        <v>254</v>
      </c>
      <c r="P10" s="432">
        <v>41</v>
      </c>
      <c r="Q10" s="215" t="s">
        <v>1207</v>
      </c>
      <c r="R10" s="432">
        <v>11</v>
      </c>
      <c r="S10" s="432">
        <v>196</v>
      </c>
      <c r="T10" s="432">
        <v>117</v>
      </c>
      <c r="U10" s="215" t="s">
        <v>235</v>
      </c>
    </row>
    <row r="11" spans="1:21" ht="16.5" customHeight="1">
      <c r="A11" s="218" t="s">
        <v>592</v>
      </c>
      <c r="B11" s="431">
        <v>2779</v>
      </c>
      <c r="C11" s="432">
        <v>2745</v>
      </c>
      <c r="D11" s="432">
        <v>1967</v>
      </c>
      <c r="E11" s="215" t="s">
        <v>1207</v>
      </c>
      <c r="F11" s="432">
        <v>1942</v>
      </c>
      <c r="G11" s="432">
        <v>6</v>
      </c>
      <c r="H11" s="432">
        <v>19</v>
      </c>
      <c r="I11" s="432">
        <v>778</v>
      </c>
      <c r="J11" s="215" t="s">
        <v>1207</v>
      </c>
      <c r="K11" s="215" t="s">
        <v>1207</v>
      </c>
      <c r="L11" s="432">
        <v>96</v>
      </c>
      <c r="M11" s="432">
        <v>488</v>
      </c>
      <c r="N11" s="432">
        <v>2</v>
      </c>
      <c r="O11" s="432">
        <v>113</v>
      </c>
      <c r="P11" s="432">
        <v>24</v>
      </c>
      <c r="Q11" s="432">
        <v>24</v>
      </c>
      <c r="R11" s="215" t="s">
        <v>1207</v>
      </c>
      <c r="S11" s="432">
        <v>31</v>
      </c>
      <c r="T11" s="432">
        <v>34</v>
      </c>
      <c r="U11" s="215" t="s">
        <v>235</v>
      </c>
    </row>
    <row r="12" spans="1:21" ht="16.5" customHeight="1">
      <c r="A12" s="218" t="s">
        <v>593</v>
      </c>
      <c r="B12" s="431">
        <v>544</v>
      </c>
      <c r="C12" s="432">
        <v>524</v>
      </c>
      <c r="D12" s="432">
        <v>206</v>
      </c>
      <c r="E12" s="215" t="s">
        <v>1207</v>
      </c>
      <c r="F12" s="432">
        <v>203</v>
      </c>
      <c r="G12" s="215" t="s">
        <v>1207</v>
      </c>
      <c r="H12" s="432">
        <v>3</v>
      </c>
      <c r="I12" s="432">
        <v>318</v>
      </c>
      <c r="J12" s="215" t="s">
        <v>1207</v>
      </c>
      <c r="K12" s="215" t="s">
        <v>1207</v>
      </c>
      <c r="L12" s="432">
        <v>104</v>
      </c>
      <c r="M12" s="432">
        <v>130</v>
      </c>
      <c r="N12" s="432">
        <v>1</v>
      </c>
      <c r="O12" s="432">
        <v>33</v>
      </c>
      <c r="P12" s="432">
        <v>6</v>
      </c>
      <c r="Q12" s="432">
        <v>37</v>
      </c>
      <c r="R12" s="215" t="s">
        <v>1207</v>
      </c>
      <c r="S12" s="432">
        <v>7</v>
      </c>
      <c r="T12" s="432">
        <v>20</v>
      </c>
      <c r="U12" s="215" t="s">
        <v>235</v>
      </c>
    </row>
    <row r="13" spans="1:21" ht="16.5" customHeight="1" thickBot="1">
      <c r="A13" s="223" t="s">
        <v>599</v>
      </c>
      <c r="B13" s="433">
        <v>158</v>
      </c>
      <c r="C13" s="434">
        <v>150</v>
      </c>
      <c r="D13" s="434">
        <v>37</v>
      </c>
      <c r="E13" s="224" t="s">
        <v>1207</v>
      </c>
      <c r="F13" s="434">
        <v>37</v>
      </c>
      <c r="G13" s="224" t="s">
        <v>1207</v>
      </c>
      <c r="H13" s="224" t="s">
        <v>1207</v>
      </c>
      <c r="I13" s="434">
        <v>113</v>
      </c>
      <c r="J13" s="224" t="s">
        <v>1207</v>
      </c>
      <c r="K13" s="224" t="s">
        <v>1207</v>
      </c>
      <c r="L13" s="434">
        <v>41</v>
      </c>
      <c r="M13" s="434">
        <v>14</v>
      </c>
      <c r="N13" s="224" t="s">
        <v>1207</v>
      </c>
      <c r="O13" s="434">
        <v>8</v>
      </c>
      <c r="P13" s="434">
        <v>5</v>
      </c>
      <c r="Q13" s="434">
        <v>42</v>
      </c>
      <c r="R13" s="224" t="s">
        <v>1207</v>
      </c>
      <c r="S13" s="434">
        <v>3</v>
      </c>
      <c r="T13" s="434">
        <v>8</v>
      </c>
      <c r="U13" s="224" t="s">
        <v>235</v>
      </c>
    </row>
    <row r="14" spans="1:21" ht="16.5" customHeight="1">
      <c r="A14" s="1" t="s">
        <v>1213</v>
      </c>
      <c r="K14" s="47"/>
      <c r="L14" s="47"/>
      <c r="M14" s="47"/>
      <c r="N14" s="47"/>
      <c r="O14" s="47"/>
      <c r="P14" s="47"/>
      <c r="Q14" s="47"/>
      <c r="R14" s="47"/>
      <c r="S14" s="47"/>
      <c r="T14" s="47"/>
      <c r="U14" s="47"/>
    </row>
    <row r="15" ht="16.5" customHeight="1">
      <c r="A15" s="4" t="s">
        <v>1214</v>
      </c>
    </row>
  </sheetData>
  <sheetProtection/>
  <mergeCells count="8">
    <mergeCell ref="T3:T5"/>
    <mergeCell ref="U3:U5"/>
    <mergeCell ref="A3:A5"/>
    <mergeCell ref="B3:B5"/>
    <mergeCell ref="C4:C5"/>
    <mergeCell ref="D4:H4"/>
    <mergeCell ref="I4:S4"/>
    <mergeCell ref="C3:S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12"/>
  </sheetPr>
  <dimension ref="A1:W22"/>
  <sheetViews>
    <sheetView zoomScalePageLayoutView="0" workbookViewId="0" topLeftCell="A1">
      <selection activeCell="C2" sqref="C2"/>
    </sheetView>
  </sheetViews>
  <sheetFormatPr defaultColWidth="8.125" defaultRowHeight="16.5" customHeight="1"/>
  <cols>
    <col min="1" max="2" width="1.75390625" style="1" customWidth="1"/>
    <col min="3" max="3" width="17.00390625" style="1" customWidth="1"/>
    <col min="4" max="12" width="7.75390625" style="1" customWidth="1"/>
    <col min="13" max="23" width="7.75390625" style="18" customWidth="1"/>
    <col min="24" max="16384" width="8.125" style="1" customWidth="1"/>
  </cols>
  <sheetData>
    <row r="1" ht="16.5" customHeight="1">
      <c r="A1" s="5" t="s">
        <v>1216</v>
      </c>
    </row>
    <row r="2" ht="16.5" customHeight="1" thickBot="1">
      <c r="C2" s="510" t="str">
        <f>HYPERLINK("#目次!A15","目次に戻る")</f>
        <v>目次に戻る</v>
      </c>
    </row>
    <row r="3" spans="1:23" ht="16.5" customHeight="1">
      <c r="A3" s="597" t="s">
        <v>618</v>
      </c>
      <c r="B3" s="597"/>
      <c r="C3" s="598"/>
      <c r="D3" s="586" t="s">
        <v>1206</v>
      </c>
      <c r="E3" s="588" t="s">
        <v>600</v>
      </c>
      <c r="F3" s="589"/>
      <c r="G3" s="589"/>
      <c r="H3" s="589"/>
      <c r="I3" s="589"/>
      <c r="J3" s="589"/>
      <c r="K3" s="589"/>
      <c r="L3" s="589"/>
      <c r="M3" s="589"/>
      <c r="N3" s="589"/>
      <c r="O3" s="589"/>
      <c r="P3" s="589"/>
      <c r="Q3" s="589"/>
      <c r="R3" s="589"/>
      <c r="S3" s="589"/>
      <c r="T3" s="589"/>
      <c r="U3" s="590"/>
      <c r="V3" s="584" t="s">
        <v>1193</v>
      </c>
      <c r="W3" s="544" t="s">
        <v>571</v>
      </c>
    </row>
    <row r="4" spans="1:23" ht="16.5" customHeight="1">
      <c r="A4" s="599"/>
      <c r="B4" s="599"/>
      <c r="C4" s="600"/>
      <c r="D4" s="587"/>
      <c r="E4" s="587" t="s">
        <v>580</v>
      </c>
      <c r="F4" s="587" t="s">
        <v>594</v>
      </c>
      <c r="G4" s="587"/>
      <c r="H4" s="587"/>
      <c r="I4" s="587"/>
      <c r="J4" s="587"/>
      <c r="K4" s="549" t="s">
        <v>557</v>
      </c>
      <c r="L4" s="549"/>
      <c r="M4" s="549"/>
      <c r="N4" s="549"/>
      <c r="O4" s="549"/>
      <c r="P4" s="549"/>
      <c r="Q4" s="549"/>
      <c r="R4" s="549"/>
      <c r="S4" s="549"/>
      <c r="T4" s="549"/>
      <c r="U4" s="549"/>
      <c r="V4" s="549"/>
      <c r="W4" s="525"/>
    </row>
    <row r="5" spans="1:23" ht="33" customHeight="1">
      <c r="A5" s="599"/>
      <c r="B5" s="599"/>
      <c r="C5" s="600"/>
      <c r="D5" s="587"/>
      <c r="E5" s="587"/>
      <c r="F5" s="196" t="s">
        <v>552</v>
      </c>
      <c r="G5" s="189" t="s">
        <v>589</v>
      </c>
      <c r="H5" s="189" t="s">
        <v>602</v>
      </c>
      <c r="I5" s="189" t="s">
        <v>603</v>
      </c>
      <c r="J5" s="189" t="s">
        <v>604</v>
      </c>
      <c r="K5" s="196" t="s">
        <v>552</v>
      </c>
      <c r="L5" s="189" t="s">
        <v>605</v>
      </c>
      <c r="M5" s="220" t="s">
        <v>606</v>
      </c>
      <c r="N5" s="220" t="s">
        <v>607</v>
      </c>
      <c r="O5" s="221" t="s">
        <v>595</v>
      </c>
      <c r="P5" s="222" t="s">
        <v>596</v>
      </c>
      <c r="Q5" s="222" t="s">
        <v>597</v>
      </c>
      <c r="R5" s="222" t="s">
        <v>588</v>
      </c>
      <c r="S5" s="222" t="s">
        <v>608</v>
      </c>
      <c r="T5" s="220" t="s">
        <v>560</v>
      </c>
      <c r="U5" s="220" t="s">
        <v>1211</v>
      </c>
      <c r="V5" s="549"/>
      <c r="W5" s="525"/>
    </row>
    <row r="6" spans="1:23" ht="16.5" customHeight="1">
      <c r="A6" s="593" t="s">
        <v>611</v>
      </c>
      <c r="B6" s="593"/>
      <c r="C6" s="593"/>
      <c r="D6" s="437">
        <v>183524</v>
      </c>
      <c r="E6" s="438">
        <v>69780</v>
      </c>
      <c r="F6" s="438">
        <v>63674</v>
      </c>
      <c r="G6" s="438">
        <v>25800</v>
      </c>
      <c r="H6" s="438">
        <v>27766</v>
      </c>
      <c r="I6" s="438">
        <v>1439</v>
      </c>
      <c r="J6" s="438">
        <v>8669</v>
      </c>
      <c r="K6" s="438">
        <v>6106</v>
      </c>
      <c r="L6" s="438">
        <v>111</v>
      </c>
      <c r="M6" s="438">
        <v>705</v>
      </c>
      <c r="N6" s="438">
        <v>240</v>
      </c>
      <c r="O6" s="438">
        <v>1337</v>
      </c>
      <c r="P6" s="438">
        <v>207</v>
      </c>
      <c r="Q6" s="438">
        <v>407</v>
      </c>
      <c r="R6" s="438">
        <v>76</v>
      </c>
      <c r="S6" s="438">
        <v>100</v>
      </c>
      <c r="T6" s="438">
        <v>1944</v>
      </c>
      <c r="U6" s="438">
        <v>979</v>
      </c>
      <c r="V6" s="438">
        <v>3431</v>
      </c>
      <c r="W6" s="438">
        <v>110304</v>
      </c>
    </row>
    <row r="7" spans="2:23" ht="16.5" customHeight="1">
      <c r="B7" s="594" t="s">
        <v>612</v>
      </c>
      <c r="C7" s="595"/>
      <c r="D7" s="439">
        <v>178826</v>
      </c>
      <c r="E7" s="436">
        <v>68114</v>
      </c>
      <c r="F7" s="436">
        <v>62077</v>
      </c>
      <c r="G7" s="436">
        <v>25247</v>
      </c>
      <c r="H7" s="436">
        <v>27000</v>
      </c>
      <c r="I7" s="436">
        <v>1412</v>
      </c>
      <c r="J7" s="436">
        <v>8418</v>
      </c>
      <c r="K7" s="436">
        <v>6037</v>
      </c>
      <c r="L7" s="436">
        <v>111</v>
      </c>
      <c r="M7" s="436">
        <v>699</v>
      </c>
      <c r="N7" s="436">
        <v>235</v>
      </c>
      <c r="O7" s="436">
        <v>1328</v>
      </c>
      <c r="P7" s="436">
        <v>203</v>
      </c>
      <c r="Q7" s="436">
        <v>406</v>
      </c>
      <c r="R7" s="436">
        <v>76</v>
      </c>
      <c r="S7" s="436">
        <v>100</v>
      </c>
      <c r="T7" s="436">
        <v>1910</v>
      </c>
      <c r="U7" s="436">
        <v>969</v>
      </c>
      <c r="V7" s="436">
        <v>3403</v>
      </c>
      <c r="W7" s="436">
        <v>107300</v>
      </c>
    </row>
    <row r="8" spans="2:23" ht="16.5" customHeight="1">
      <c r="B8" s="2"/>
      <c r="C8" s="166" t="s">
        <v>613</v>
      </c>
      <c r="D8" s="439">
        <v>62108</v>
      </c>
      <c r="E8" s="436">
        <v>43317</v>
      </c>
      <c r="F8" s="436">
        <v>39163</v>
      </c>
      <c r="G8" s="436">
        <v>14602</v>
      </c>
      <c r="H8" s="436">
        <v>18488</v>
      </c>
      <c r="I8" s="436">
        <v>876</v>
      </c>
      <c r="J8" s="436">
        <v>5197</v>
      </c>
      <c r="K8" s="436">
        <v>4154</v>
      </c>
      <c r="L8" s="436">
        <v>98</v>
      </c>
      <c r="M8" s="436">
        <v>617</v>
      </c>
      <c r="N8" s="436">
        <v>219</v>
      </c>
      <c r="O8" s="436">
        <v>1192</v>
      </c>
      <c r="P8" s="436">
        <v>154</v>
      </c>
      <c r="Q8" s="436">
        <v>330</v>
      </c>
      <c r="R8" s="436">
        <v>72</v>
      </c>
      <c r="S8" s="436">
        <v>96</v>
      </c>
      <c r="T8" s="436">
        <v>670</v>
      </c>
      <c r="U8" s="436">
        <v>706</v>
      </c>
      <c r="V8" s="436">
        <v>599</v>
      </c>
      <c r="W8" s="436">
        <v>18191</v>
      </c>
    </row>
    <row r="9" spans="1:23" ht="16.5" customHeight="1">
      <c r="A9" s="435" t="s">
        <v>1215</v>
      </c>
      <c r="D9" s="439">
        <v>4788</v>
      </c>
      <c r="E9" s="436">
        <v>2844</v>
      </c>
      <c r="F9" s="436">
        <v>2671</v>
      </c>
      <c r="G9" s="436">
        <v>1081</v>
      </c>
      <c r="H9" s="436">
        <v>884</v>
      </c>
      <c r="I9" s="436">
        <v>74</v>
      </c>
      <c r="J9" s="436">
        <v>632</v>
      </c>
      <c r="K9" s="436">
        <v>173</v>
      </c>
      <c r="L9" s="436">
        <v>1</v>
      </c>
      <c r="M9" s="436">
        <v>14</v>
      </c>
      <c r="N9" s="215" t="s">
        <v>1207</v>
      </c>
      <c r="O9" s="436">
        <v>25</v>
      </c>
      <c r="P9" s="436">
        <v>7</v>
      </c>
      <c r="Q9" s="436">
        <v>16</v>
      </c>
      <c r="R9" s="436">
        <v>1</v>
      </c>
      <c r="S9" s="215" t="s">
        <v>1207</v>
      </c>
      <c r="T9" s="436">
        <v>64</v>
      </c>
      <c r="U9" s="436">
        <v>45</v>
      </c>
      <c r="V9" s="436">
        <v>57</v>
      </c>
      <c r="W9" s="436">
        <v>1887</v>
      </c>
    </row>
    <row r="10" spans="2:23" ht="16.5" customHeight="1">
      <c r="B10" s="2"/>
      <c r="C10" s="166" t="s">
        <v>614</v>
      </c>
      <c r="D10" s="439">
        <v>106183</v>
      </c>
      <c r="E10" s="436">
        <v>19053</v>
      </c>
      <c r="F10" s="436">
        <v>17379</v>
      </c>
      <c r="G10" s="436">
        <v>8625</v>
      </c>
      <c r="H10" s="436">
        <v>5866</v>
      </c>
      <c r="I10" s="436">
        <v>424</v>
      </c>
      <c r="J10" s="436">
        <v>2464</v>
      </c>
      <c r="K10" s="436">
        <v>1674</v>
      </c>
      <c r="L10" s="436">
        <v>12</v>
      </c>
      <c r="M10" s="436">
        <v>66</v>
      </c>
      <c r="N10" s="436">
        <v>16</v>
      </c>
      <c r="O10" s="436">
        <v>103</v>
      </c>
      <c r="P10" s="436">
        <v>39</v>
      </c>
      <c r="Q10" s="436">
        <v>56</v>
      </c>
      <c r="R10" s="436">
        <v>3</v>
      </c>
      <c r="S10" s="436">
        <v>3</v>
      </c>
      <c r="T10" s="436">
        <v>1166</v>
      </c>
      <c r="U10" s="436">
        <v>210</v>
      </c>
      <c r="V10" s="436">
        <v>2703</v>
      </c>
      <c r="W10" s="436">
        <v>84424</v>
      </c>
    </row>
    <row r="11" spans="2:23" ht="16.5" customHeight="1">
      <c r="B11" s="2"/>
      <c r="C11" s="166" t="s">
        <v>615</v>
      </c>
      <c r="D11" s="439">
        <v>5747</v>
      </c>
      <c r="E11" s="436">
        <v>2900</v>
      </c>
      <c r="F11" s="436">
        <v>2864</v>
      </c>
      <c r="G11" s="436">
        <v>939</v>
      </c>
      <c r="H11" s="436">
        <v>1762</v>
      </c>
      <c r="I11" s="436">
        <v>38</v>
      </c>
      <c r="J11" s="436">
        <v>125</v>
      </c>
      <c r="K11" s="436">
        <v>36</v>
      </c>
      <c r="L11" s="215" t="s">
        <v>1207</v>
      </c>
      <c r="M11" s="436">
        <v>2</v>
      </c>
      <c r="N11" s="215" t="s">
        <v>1207</v>
      </c>
      <c r="O11" s="436">
        <v>8</v>
      </c>
      <c r="P11" s="436">
        <v>3</v>
      </c>
      <c r="Q11" s="436">
        <v>4</v>
      </c>
      <c r="R11" s="215" t="s">
        <v>235</v>
      </c>
      <c r="S11" s="436">
        <v>1</v>
      </c>
      <c r="T11" s="436">
        <v>10</v>
      </c>
      <c r="U11" s="436">
        <v>8</v>
      </c>
      <c r="V11" s="436">
        <v>44</v>
      </c>
      <c r="W11" s="436">
        <v>2798</v>
      </c>
    </row>
    <row r="12" spans="2:23" ht="16.5" customHeight="1">
      <c r="B12" s="594" t="s">
        <v>616</v>
      </c>
      <c r="C12" s="596"/>
      <c r="D12" s="439">
        <v>4698</v>
      </c>
      <c r="E12" s="436">
        <v>1666</v>
      </c>
      <c r="F12" s="436">
        <v>1597</v>
      </c>
      <c r="G12" s="436">
        <v>553</v>
      </c>
      <c r="H12" s="436">
        <v>766</v>
      </c>
      <c r="I12" s="436">
        <v>27</v>
      </c>
      <c r="J12" s="436">
        <v>251</v>
      </c>
      <c r="K12" s="436">
        <v>69</v>
      </c>
      <c r="L12" s="215" t="s">
        <v>1207</v>
      </c>
      <c r="M12" s="436">
        <v>6</v>
      </c>
      <c r="N12" s="436">
        <v>5</v>
      </c>
      <c r="O12" s="436">
        <v>9</v>
      </c>
      <c r="P12" s="436">
        <v>4</v>
      </c>
      <c r="Q12" s="436">
        <v>1</v>
      </c>
      <c r="R12" s="215" t="s">
        <v>235</v>
      </c>
      <c r="S12" s="215" t="s">
        <v>1207</v>
      </c>
      <c r="T12" s="436">
        <v>34</v>
      </c>
      <c r="U12" s="436">
        <v>10</v>
      </c>
      <c r="V12" s="436">
        <v>28</v>
      </c>
      <c r="W12" s="436">
        <v>3004</v>
      </c>
    </row>
    <row r="13" spans="2:23" ht="16.5" customHeight="1">
      <c r="B13" s="2"/>
      <c r="C13" s="166"/>
      <c r="D13" s="211"/>
      <c r="E13" s="181"/>
      <c r="F13" s="181"/>
      <c r="G13" s="215"/>
      <c r="H13" s="215"/>
      <c r="I13" s="215"/>
      <c r="J13" s="215"/>
      <c r="K13" s="215"/>
      <c r="L13" s="215"/>
      <c r="M13" s="215"/>
      <c r="N13" s="215"/>
      <c r="O13" s="215"/>
      <c r="P13" s="215"/>
      <c r="Q13" s="215"/>
      <c r="R13" s="215"/>
      <c r="S13" s="215"/>
      <c r="T13" s="215"/>
      <c r="U13" s="215"/>
      <c r="V13" s="215"/>
      <c r="W13" s="215"/>
    </row>
    <row r="14" spans="1:23" ht="16.5" customHeight="1">
      <c r="A14" s="593" t="s">
        <v>617</v>
      </c>
      <c r="B14" s="595"/>
      <c r="C14" s="595"/>
      <c r="D14" s="437">
        <v>311867</v>
      </c>
      <c r="E14" s="438">
        <v>193976</v>
      </c>
      <c r="F14" s="438">
        <v>173433</v>
      </c>
      <c r="G14" s="438">
        <v>51600</v>
      </c>
      <c r="H14" s="438">
        <v>98605</v>
      </c>
      <c r="I14" s="438">
        <v>3246</v>
      </c>
      <c r="J14" s="438">
        <v>19982</v>
      </c>
      <c r="K14" s="438">
        <v>20543</v>
      </c>
      <c r="L14" s="438">
        <v>444</v>
      </c>
      <c r="M14" s="440">
        <v>2115</v>
      </c>
      <c r="N14" s="440">
        <v>1394</v>
      </c>
      <c r="O14" s="440">
        <v>6140</v>
      </c>
      <c r="P14" s="440">
        <v>650</v>
      </c>
      <c r="Q14" s="440">
        <v>1833</v>
      </c>
      <c r="R14" s="440">
        <v>356</v>
      </c>
      <c r="S14" s="440">
        <v>626</v>
      </c>
      <c r="T14" s="440">
        <v>4026</v>
      </c>
      <c r="U14" s="440">
        <v>2959</v>
      </c>
      <c r="V14" s="440">
        <v>7565</v>
      </c>
      <c r="W14" s="440">
        <v>110304</v>
      </c>
    </row>
    <row r="15" spans="2:23" ht="16.5" customHeight="1">
      <c r="B15" s="594" t="s">
        <v>612</v>
      </c>
      <c r="C15" s="595"/>
      <c r="D15" s="439">
        <v>304034</v>
      </c>
      <c r="E15" s="436">
        <v>189207</v>
      </c>
      <c r="F15" s="436">
        <v>168865</v>
      </c>
      <c r="G15" s="436">
        <v>50494</v>
      </c>
      <c r="H15" s="436">
        <v>95816</v>
      </c>
      <c r="I15" s="436">
        <v>3184</v>
      </c>
      <c r="J15" s="436">
        <v>19371</v>
      </c>
      <c r="K15" s="436">
        <v>20342</v>
      </c>
      <c r="L15" s="436">
        <v>444</v>
      </c>
      <c r="M15" s="436">
        <v>2097</v>
      </c>
      <c r="N15" s="436">
        <v>1362</v>
      </c>
      <c r="O15" s="436">
        <v>6103</v>
      </c>
      <c r="P15" s="436">
        <v>637</v>
      </c>
      <c r="Q15" s="436">
        <v>1829</v>
      </c>
      <c r="R15" s="436">
        <v>356</v>
      </c>
      <c r="S15" s="436">
        <v>626</v>
      </c>
      <c r="T15" s="436">
        <v>3957</v>
      </c>
      <c r="U15" s="436">
        <v>2931</v>
      </c>
      <c r="V15" s="436">
        <v>7505</v>
      </c>
      <c r="W15" s="436">
        <v>107300</v>
      </c>
    </row>
    <row r="16" spans="2:23" ht="16.5" customHeight="1">
      <c r="B16" s="2"/>
      <c r="C16" s="166" t="s">
        <v>613</v>
      </c>
      <c r="D16" s="439">
        <v>144235</v>
      </c>
      <c r="E16" s="436">
        <v>124520</v>
      </c>
      <c r="F16" s="436">
        <v>108984</v>
      </c>
      <c r="G16" s="436">
        <v>29204</v>
      </c>
      <c r="H16" s="436">
        <v>65844</v>
      </c>
      <c r="I16" s="436">
        <v>2009</v>
      </c>
      <c r="J16" s="436">
        <v>11927</v>
      </c>
      <c r="K16" s="436">
        <v>15536</v>
      </c>
      <c r="L16" s="436">
        <v>392</v>
      </c>
      <c r="M16" s="436">
        <v>1851</v>
      </c>
      <c r="N16" s="436">
        <v>1272</v>
      </c>
      <c r="O16" s="436">
        <v>5488</v>
      </c>
      <c r="P16" s="436">
        <v>487</v>
      </c>
      <c r="Q16" s="436">
        <v>1486</v>
      </c>
      <c r="R16" s="436">
        <v>338</v>
      </c>
      <c r="S16" s="436">
        <v>604</v>
      </c>
      <c r="T16" s="436">
        <v>1423</v>
      </c>
      <c r="U16" s="436">
        <v>2195</v>
      </c>
      <c r="V16" s="436">
        <v>1522</v>
      </c>
      <c r="W16" s="436">
        <v>18191</v>
      </c>
    </row>
    <row r="17" spans="1:23" ht="16.5" customHeight="1">
      <c r="A17" s="435" t="s">
        <v>1215</v>
      </c>
      <c r="B17" s="2"/>
      <c r="C17" s="225"/>
      <c r="D17" s="439">
        <v>9376</v>
      </c>
      <c r="E17" s="436">
        <v>7368</v>
      </c>
      <c r="F17" s="436">
        <v>6846</v>
      </c>
      <c r="G17" s="436">
        <v>2162</v>
      </c>
      <c r="H17" s="436">
        <v>3084</v>
      </c>
      <c r="I17" s="436">
        <v>163</v>
      </c>
      <c r="J17" s="436">
        <v>1437</v>
      </c>
      <c r="K17" s="436">
        <v>522</v>
      </c>
      <c r="L17" s="436">
        <v>4</v>
      </c>
      <c r="M17" s="436">
        <v>42</v>
      </c>
      <c r="N17" s="215" t="s">
        <v>1207</v>
      </c>
      <c r="O17" s="436">
        <v>111</v>
      </c>
      <c r="P17" s="436">
        <v>21</v>
      </c>
      <c r="Q17" s="436">
        <v>77</v>
      </c>
      <c r="R17" s="436">
        <v>5</v>
      </c>
      <c r="S17" s="215" t="s">
        <v>1207</v>
      </c>
      <c r="T17" s="436">
        <v>129</v>
      </c>
      <c r="U17" s="436">
        <v>133</v>
      </c>
      <c r="V17" s="436">
        <v>121</v>
      </c>
      <c r="W17" s="436">
        <v>1887</v>
      </c>
    </row>
    <row r="18" spans="2:23" ht="16.5" customHeight="1">
      <c r="B18" s="2"/>
      <c r="C18" s="166" t="s">
        <v>614</v>
      </c>
      <c r="D18" s="439">
        <v>138588</v>
      </c>
      <c r="E18" s="436">
        <v>48400</v>
      </c>
      <c r="F18" s="436">
        <v>44234</v>
      </c>
      <c r="G18" s="436">
        <v>17250</v>
      </c>
      <c r="H18" s="436">
        <v>20379</v>
      </c>
      <c r="I18" s="436">
        <v>928</v>
      </c>
      <c r="J18" s="436">
        <v>5677</v>
      </c>
      <c r="K18" s="436">
        <v>4166</v>
      </c>
      <c r="L18" s="436">
        <v>48</v>
      </c>
      <c r="M18" s="436">
        <v>198</v>
      </c>
      <c r="N18" s="436">
        <v>90</v>
      </c>
      <c r="O18" s="436">
        <v>469</v>
      </c>
      <c r="P18" s="436">
        <v>120</v>
      </c>
      <c r="Q18" s="436">
        <v>249</v>
      </c>
      <c r="R18" s="436">
        <v>13</v>
      </c>
      <c r="S18" s="436">
        <v>17</v>
      </c>
      <c r="T18" s="436">
        <v>2384</v>
      </c>
      <c r="U18" s="436">
        <v>578</v>
      </c>
      <c r="V18" s="436">
        <v>5757</v>
      </c>
      <c r="W18" s="436">
        <v>84424</v>
      </c>
    </row>
    <row r="19" spans="2:23" ht="16.5" customHeight="1">
      <c r="B19" s="2"/>
      <c r="C19" s="166" t="s">
        <v>615</v>
      </c>
      <c r="D19" s="439">
        <v>11835</v>
      </c>
      <c r="E19" s="436">
        <v>8919</v>
      </c>
      <c r="F19" s="436">
        <v>8801</v>
      </c>
      <c r="G19" s="436">
        <v>1878</v>
      </c>
      <c r="H19" s="436">
        <v>6509</v>
      </c>
      <c r="I19" s="436">
        <v>84</v>
      </c>
      <c r="J19" s="436">
        <v>330</v>
      </c>
      <c r="K19" s="436">
        <v>118</v>
      </c>
      <c r="L19" s="215" t="s">
        <v>1207</v>
      </c>
      <c r="M19" s="436">
        <v>6</v>
      </c>
      <c r="N19" s="215" t="s">
        <v>1207</v>
      </c>
      <c r="O19" s="436">
        <v>35</v>
      </c>
      <c r="P19" s="436">
        <v>9</v>
      </c>
      <c r="Q19" s="436">
        <v>17</v>
      </c>
      <c r="R19" s="215" t="s">
        <v>235</v>
      </c>
      <c r="S19" s="436">
        <v>5</v>
      </c>
      <c r="T19" s="436">
        <v>21</v>
      </c>
      <c r="U19" s="436">
        <v>25</v>
      </c>
      <c r="V19" s="436">
        <v>105</v>
      </c>
      <c r="W19" s="436">
        <v>2798</v>
      </c>
    </row>
    <row r="20" spans="1:23" ht="16.5" customHeight="1" thickBot="1">
      <c r="A20" s="3"/>
      <c r="B20" s="591" t="s">
        <v>616</v>
      </c>
      <c r="C20" s="592"/>
      <c r="D20" s="442">
        <v>7833</v>
      </c>
      <c r="E20" s="441">
        <v>4769</v>
      </c>
      <c r="F20" s="441">
        <v>4568</v>
      </c>
      <c r="G20" s="441">
        <v>1106</v>
      </c>
      <c r="H20" s="441">
        <v>2789</v>
      </c>
      <c r="I20" s="441">
        <v>62</v>
      </c>
      <c r="J20" s="441">
        <v>611</v>
      </c>
      <c r="K20" s="441">
        <v>201</v>
      </c>
      <c r="L20" s="224" t="s">
        <v>1207</v>
      </c>
      <c r="M20" s="436">
        <v>18</v>
      </c>
      <c r="N20" s="436">
        <v>32</v>
      </c>
      <c r="O20" s="436">
        <v>37</v>
      </c>
      <c r="P20" s="436">
        <v>13</v>
      </c>
      <c r="Q20" s="436">
        <v>4</v>
      </c>
      <c r="R20" s="215" t="s">
        <v>235</v>
      </c>
      <c r="S20" s="215" t="s">
        <v>1207</v>
      </c>
      <c r="T20" s="436">
        <v>69</v>
      </c>
      <c r="U20" s="436">
        <v>28</v>
      </c>
      <c r="V20" s="441">
        <v>60</v>
      </c>
      <c r="W20" s="441">
        <v>3004</v>
      </c>
    </row>
    <row r="21" spans="1:23" ht="15" customHeight="1">
      <c r="A21" s="1" t="s">
        <v>1213</v>
      </c>
      <c r="M21" s="214"/>
      <c r="N21" s="214"/>
      <c r="O21" s="214"/>
      <c r="P21" s="214"/>
      <c r="Q21" s="214"/>
      <c r="R21" s="214"/>
      <c r="S21" s="214"/>
      <c r="T21" s="214"/>
      <c r="U21" s="214"/>
      <c r="V21" s="47"/>
      <c r="W21" s="47"/>
    </row>
    <row r="22" ht="16.5" customHeight="1">
      <c r="A22" s="4" t="s">
        <v>1217</v>
      </c>
    </row>
  </sheetData>
  <sheetProtection/>
  <mergeCells count="14">
    <mergeCell ref="E3:U3"/>
    <mergeCell ref="K4:U4"/>
    <mergeCell ref="B15:C15"/>
    <mergeCell ref="W3:W5"/>
    <mergeCell ref="V3:V5"/>
    <mergeCell ref="D3:D5"/>
    <mergeCell ref="E4:E5"/>
    <mergeCell ref="F4:J4"/>
    <mergeCell ref="B20:C20"/>
    <mergeCell ref="A6:C6"/>
    <mergeCell ref="B7:C7"/>
    <mergeCell ref="B12:C12"/>
    <mergeCell ref="A14:C14"/>
    <mergeCell ref="A3:C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12"/>
  </sheetPr>
  <dimension ref="A1:G13"/>
  <sheetViews>
    <sheetView zoomScalePageLayoutView="0" workbookViewId="0" topLeftCell="A1">
      <selection activeCell="D2" sqref="D2"/>
    </sheetView>
  </sheetViews>
  <sheetFormatPr defaultColWidth="8.875" defaultRowHeight="16.5" customHeight="1"/>
  <cols>
    <col min="1" max="3" width="1.75390625" style="1" customWidth="1"/>
    <col min="4" max="4" width="17.125" style="1" customWidth="1"/>
    <col min="5" max="7" width="16.25390625" style="1" customWidth="1"/>
    <col min="8" max="16384" width="8.875" style="1" customWidth="1"/>
  </cols>
  <sheetData>
    <row r="1" ht="16.5" customHeight="1">
      <c r="A1" s="5" t="s">
        <v>1219</v>
      </c>
    </row>
    <row r="2" ht="16.5" customHeight="1" thickBot="1">
      <c r="D2" s="510" t="str">
        <f>HYPERLINK("#目次!A16","目次に戻る")</f>
        <v>目次に戻る</v>
      </c>
    </row>
    <row r="3" spans="1:7" ht="33" customHeight="1">
      <c r="A3" s="545" t="s">
        <v>629</v>
      </c>
      <c r="B3" s="553"/>
      <c r="C3" s="553"/>
      <c r="D3" s="553"/>
      <c r="E3" s="234" t="s">
        <v>620</v>
      </c>
      <c r="F3" s="232" t="s">
        <v>619</v>
      </c>
      <c r="G3" s="233" t="s">
        <v>630</v>
      </c>
    </row>
    <row r="4" spans="1:7" ht="16.5" customHeight="1">
      <c r="A4" s="605" t="s">
        <v>621</v>
      </c>
      <c r="B4" s="605"/>
      <c r="C4" s="605"/>
      <c r="D4" s="606"/>
      <c r="E4" s="334">
        <v>184123</v>
      </c>
      <c r="F4" s="443">
        <v>312672</v>
      </c>
      <c r="G4" s="445">
        <v>1.698</v>
      </c>
    </row>
    <row r="5" spans="1:7" ht="16.5" customHeight="1">
      <c r="A5" s="46"/>
      <c r="B5" s="605" t="s">
        <v>622</v>
      </c>
      <c r="C5" s="605"/>
      <c r="D5" s="606"/>
      <c r="E5" s="334">
        <v>183524</v>
      </c>
      <c r="F5" s="443">
        <v>311867</v>
      </c>
      <c r="G5" s="445">
        <v>1.699</v>
      </c>
    </row>
    <row r="6" spans="1:7" ht="16.5" customHeight="1">
      <c r="A6" s="46"/>
      <c r="B6" s="46"/>
      <c r="C6" s="601" t="s">
        <v>623</v>
      </c>
      <c r="D6" s="602"/>
      <c r="E6" s="182">
        <v>178826</v>
      </c>
      <c r="F6" s="444">
        <v>304034</v>
      </c>
      <c r="G6" s="446">
        <v>1.7</v>
      </c>
    </row>
    <row r="7" spans="1:7" ht="16.5" customHeight="1">
      <c r="A7" s="46"/>
      <c r="B7" s="46"/>
      <c r="C7" s="46"/>
      <c r="D7" s="43" t="s">
        <v>624</v>
      </c>
      <c r="E7" s="182">
        <v>62108</v>
      </c>
      <c r="F7" s="444">
        <v>144235</v>
      </c>
      <c r="G7" s="446">
        <v>2.322</v>
      </c>
    </row>
    <row r="8" spans="1:7" ht="16.5" customHeight="1">
      <c r="A8" s="46"/>
      <c r="B8" s="435" t="s">
        <v>1218</v>
      </c>
      <c r="C8" s="46"/>
      <c r="E8" s="205">
        <v>4788</v>
      </c>
      <c r="F8" s="444">
        <v>9376</v>
      </c>
      <c r="G8" s="446">
        <v>1.958</v>
      </c>
    </row>
    <row r="9" spans="1:7" ht="16.5" customHeight="1">
      <c r="A9" s="46"/>
      <c r="B9" s="46"/>
      <c r="C9" s="46"/>
      <c r="D9" s="43" t="s">
        <v>625</v>
      </c>
      <c r="E9" s="182">
        <v>106183</v>
      </c>
      <c r="F9" s="444">
        <v>138588</v>
      </c>
      <c r="G9" s="446">
        <v>1.305</v>
      </c>
    </row>
    <row r="10" spans="1:7" ht="16.5" customHeight="1">
      <c r="A10" s="46"/>
      <c r="B10" s="46"/>
      <c r="C10" s="46"/>
      <c r="D10" s="43" t="s">
        <v>626</v>
      </c>
      <c r="E10" s="182">
        <v>5747</v>
      </c>
      <c r="F10" s="444">
        <v>11835</v>
      </c>
      <c r="G10" s="446">
        <v>2.059</v>
      </c>
    </row>
    <row r="11" spans="1:7" ht="16.5" customHeight="1">
      <c r="A11" s="46"/>
      <c r="B11" s="46"/>
      <c r="C11" s="601" t="s">
        <v>627</v>
      </c>
      <c r="D11" s="602"/>
      <c r="E11" s="182">
        <v>4698</v>
      </c>
      <c r="F11" s="444">
        <v>7833</v>
      </c>
      <c r="G11" s="446">
        <v>1.667</v>
      </c>
    </row>
    <row r="12" spans="1:7" ht="16.5" customHeight="1" thickBot="1">
      <c r="A12" s="235"/>
      <c r="B12" s="603" t="s">
        <v>628</v>
      </c>
      <c r="C12" s="603"/>
      <c r="D12" s="604"/>
      <c r="E12" s="209">
        <v>599</v>
      </c>
      <c r="F12" s="447">
        <v>805</v>
      </c>
      <c r="G12" s="448">
        <v>1.343</v>
      </c>
    </row>
    <row r="13" spans="1:4" ht="16.5" customHeight="1">
      <c r="A13" s="4" t="s">
        <v>1217</v>
      </c>
      <c r="D13" s="228"/>
    </row>
  </sheetData>
  <sheetProtection/>
  <mergeCells count="6">
    <mergeCell ref="C11:D11"/>
    <mergeCell ref="B12:D12"/>
    <mergeCell ref="A4:D4"/>
    <mergeCell ref="A3:D3"/>
    <mergeCell ref="B5:D5"/>
    <mergeCell ref="C6:D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12"/>
  </sheetPr>
  <dimension ref="A1:L22"/>
  <sheetViews>
    <sheetView zoomScalePageLayoutView="0" workbookViewId="0" topLeftCell="A1">
      <selection activeCell="D2" sqref="D2"/>
    </sheetView>
  </sheetViews>
  <sheetFormatPr defaultColWidth="8.875" defaultRowHeight="16.5" customHeight="1"/>
  <cols>
    <col min="1" max="3" width="2.625" style="1" customWidth="1"/>
    <col min="4" max="4" width="25.00390625" style="1" customWidth="1"/>
    <col min="5" max="12" width="8.00390625" style="1" customWidth="1"/>
    <col min="13" max="16384" width="8.875" style="1" customWidth="1"/>
  </cols>
  <sheetData>
    <row r="1" ht="16.5" customHeight="1">
      <c r="A1" s="5" t="s">
        <v>1221</v>
      </c>
    </row>
    <row r="2" spans="1:12" ht="16.5" customHeight="1" thickBot="1">
      <c r="A2" s="18"/>
      <c r="B2" s="18"/>
      <c r="C2" s="18"/>
      <c r="D2" s="510" t="str">
        <f>HYPERLINK("#目次!A17","目次に戻る")</f>
        <v>目次に戻る</v>
      </c>
      <c r="E2" s="18"/>
      <c r="F2" s="18"/>
      <c r="G2" s="18"/>
      <c r="H2" s="18"/>
      <c r="I2" s="18"/>
      <c r="J2" s="18"/>
      <c r="K2" s="18"/>
      <c r="L2" s="18"/>
    </row>
    <row r="3" spans="1:12" ht="16.5" customHeight="1">
      <c r="A3" s="610" t="s">
        <v>618</v>
      </c>
      <c r="B3" s="611"/>
      <c r="C3" s="611"/>
      <c r="D3" s="611"/>
      <c r="E3" s="610" t="s">
        <v>637</v>
      </c>
      <c r="F3" s="607" t="s">
        <v>638</v>
      </c>
      <c r="G3" s="607" t="s">
        <v>639</v>
      </c>
      <c r="H3" s="607" t="s">
        <v>640</v>
      </c>
      <c r="I3" s="607"/>
      <c r="J3" s="607"/>
      <c r="K3" s="607"/>
      <c r="L3" s="608" t="s">
        <v>551</v>
      </c>
    </row>
    <row r="4" spans="1:12" ht="16.5" customHeight="1">
      <c r="A4" s="612"/>
      <c r="B4" s="613"/>
      <c r="C4" s="613"/>
      <c r="D4" s="613"/>
      <c r="E4" s="614"/>
      <c r="F4" s="615"/>
      <c r="G4" s="615"/>
      <c r="H4" s="240" t="s">
        <v>642</v>
      </c>
      <c r="I4" s="240" t="s">
        <v>633</v>
      </c>
      <c r="J4" s="240" t="s">
        <v>643</v>
      </c>
      <c r="K4" s="240" t="s">
        <v>635</v>
      </c>
      <c r="L4" s="609"/>
    </row>
    <row r="5" spans="1:12" ht="16.5" customHeight="1">
      <c r="A5" s="605" t="s">
        <v>565</v>
      </c>
      <c r="B5" s="605"/>
      <c r="C5" s="605"/>
      <c r="D5" s="606"/>
      <c r="E5" s="237"/>
      <c r="F5" s="238"/>
      <c r="G5" s="238"/>
      <c r="H5" s="238"/>
      <c r="I5" s="238"/>
      <c r="J5" s="238"/>
      <c r="K5" s="238"/>
      <c r="L5" s="238"/>
    </row>
    <row r="6" spans="1:12" ht="16.5" customHeight="1">
      <c r="A6" s="47"/>
      <c r="B6" s="605" t="s">
        <v>636</v>
      </c>
      <c r="C6" s="605"/>
      <c r="D6" s="606"/>
      <c r="E6" s="451">
        <v>183524</v>
      </c>
      <c r="F6" s="239">
        <v>43710</v>
      </c>
      <c r="G6" s="239">
        <v>2954</v>
      </c>
      <c r="H6" s="239">
        <v>136599</v>
      </c>
      <c r="I6" s="239">
        <v>46860</v>
      </c>
      <c r="J6" s="239">
        <v>59182</v>
      </c>
      <c r="K6" s="239">
        <v>30557</v>
      </c>
      <c r="L6" s="239">
        <v>261</v>
      </c>
    </row>
    <row r="7" spans="1:12" ht="16.5" customHeight="1">
      <c r="A7" s="47"/>
      <c r="B7" s="47"/>
      <c r="C7" s="601" t="s">
        <v>612</v>
      </c>
      <c r="D7" s="602"/>
      <c r="E7" s="450">
        <v>178826</v>
      </c>
      <c r="F7" s="19">
        <v>40983</v>
      </c>
      <c r="G7" s="19">
        <v>2859</v>
      </c>
      <c r="H7" s="19">
        <v>134736</v>
      </c>
      <c r="I7" s="19">
        <v>46224</v>
      </c>
      <c r="J7" s="19">
        <v>58363</v>
      </c>
      <c r="K7" s="19">
        <v>30149</v>
      </c>
      <c r="L7" s="19">
        <v>248</v>
      </c>
    </row>
    <row r="8" spans="1:12" ht="16.5" customHeight="1">
      <c r="A8" s="47"/>
      <c r="B8" s="47"/>
      <c r="C8" s="47"/>
      <c r="D8" s="43" t="s">
        <v>613</v>
      </c>
      <c r="E8" s="450">
        <v>62108</v>
      </c>
      <c r="F8" s="19">
        <v>38396</v>
      </c>
      <c r="G8" s="19">
        <v>1128</v>
      </c>
      <c r="H8" s="19">
        <v>22500</v>
      </c>
      <c r="I8" s="19">
        <v>2367</v>
      </c>
      <c r="J8" s="19">
        <v>7983</v>
      </c>
      <c r="K8" s="19">
        <v>12150</v>
      </c>
      <c r="L8" s="19">
        <v>84</v>
      </c>
    </row>
    <row r="9" spans="1:12" ht="16.5" customHeight="1">
      <c r="A9" s="47"/>
      <c r="B9" s="2" t="s">
        <v>1220</v>
      </c>
      <c r="C9" s="2"/>
      <c r="D9" s="163"/>
      <c r="E9" s="450">
        <v>4788</v>
      </c>
      <c r="F9" s="19" t="s">
        <v>1222</v>
      </c>
      <c r="G9" s="19">
        <v>5</v>
      </c>
      <c r="H9" s="19">
        <v>4783</v>
      </c>
      <c r="I9" s="19" t="s">
        <v>1222</v>
      </c>
      <c r="J9" s="19">
        <v>3313</v>
      </c>
      <c r="K9" s="19">
        <v>1470</v>
      </c>
      <c r="L9" s="19" t="s">
        <v>1222</v>
      </c>
    </row>
    <row r="10" spans="1:12" ht="16.5" customHeight="1">
      <c r="A10" s="47"/>
      <c r="B10" s="47"/>
      <c r="C10" s="47"/>
      <c r="D10" s="43" t="s">
        <v>614</v>
      </c>
      <c r="E10" s="450">
        <v>106183</v>
      </c>
      <c r="F10" s="19">
        <v>2389</v>
      </c>
      <c r="G10" s="19">
        <v>1628</v>
      </c>
      <c r="H10" s="19">
        <v>102028</v>
      </c>
      <c r="I10" s="19">
        <v>43304</v>
      </c>
      <c r="J10" s="19">
        <v>43661</v>
      </c>
      <c r="K10" s="19">
        <v>15063</v>
      </c>
      <c r="L10" s="19">
        <v>138</v>
      </c>
    </row>
    <row r="11" spans="1:12" ht="16.5" customHeight="1">
      <c r="A11" s="47"/>
      <c r="B11" s="47"/>
      <c r="C11" s="47"/>
      <c r="D11" s="43" t="s">
        <v>615</v>
      </c>
      <c r="E11" s="450">
        <v>5747</v>
      </c>
      <c r="F11" s="19">
        <v>198</v>
      </c>
      <c r="G11" s="19">
        <v>98</v>
      </c>
      <c r="H11" s="19">
        <v>5425</v>
      </c>
      <c r="I11" s="19">
        <v>553</v>
      </c>
      <c r="J11" s="19">
        <v>3406</v>
      </c>
      <c r="K11" s="19">
        <v>1466</v>
      </c>
      <c r="L11" s="19">
        <v>26</v>
      </c>
    </row>
    <row r="12" spans="1:12" ht="16.5" customHeight="1">
      <c r="A12" s="47"/>
      <c r="B12" s="47"/>
      <c r="C12" s="601" t="s">
        <v>616</v>
      </c>
      <c r="D12" s="602"/>
      <c r="E12" s="450">
        <v>4698</v>
      </c>
      <c r="F12" s="19">
        <v>2727</v>
      </c>
      <c r="G12" s="19">
        <v>95</v>
      </c>
      <c r="H12" s="19">
        <v>1863</v>
      </c>
      <c r="I12" s="19">
        <v>636</v>
      </c>
      <c r="J12" s="19">
        <v>819</v>
      </c>
      <c r="K12" s="19">
        <v>408</v>
      </c>
      <c r="L12" s="19">
        <v>13</v>
      </c>
    </row>
    <row r="13" spans="1:12" ht="16.5" customHeight="1">
      <c r="A13" s="46"/>
      <c r="B13" s="46"/>
      <c r="C13" s="20"/>
      <c r="D13" s="241"/>
      <c r="E13" s="450"/>
      <c r="F13" s="19"/>
      <c r="G13" s="19"/>
      <c r="H13" s="19"/>
      <c r="I13" s="19"/>
      <c r="J13" s="19"/>
      <c r="K13" s="19"/>
      <c r="L13" s="19"/>
    </row>
    <row r="14" spans="1:12" ht="16.5" customHeight="1">
      <c r="A14" s="605" t="s">
        <v>566</v>
      </c>
      <c r="B14" s="605"/>
      <c r="C14" s="605"/>
      <c r="D14" s="606"/>
      <c r="E14" s="450"/>
      <c r="F14" s="19"/>
      <c r="G14" s="19"/>
      <c r="H14" s="19"/>
      <c r="I14" s="19"/>
      <c r="J14" s="19"/>
      <c r="K14" s="19"/>
      <c r="L14" s="19"/>
    </row>
    <row r="15" spans="1:12" ht="16.5" customHeight="1">
      <c r="A15" s="47"/>
      <c r="B15" s="605" t="s">
        <v>636</v>
      </c>
      <c r="C15" s="605"/>
      <c r="D15" s="606"/>
      <c r="E15" s="451">
        <v>311867</v>
      </c>
      <c r="F15" s="239">
        <v>106653</v>
      </c>
      <c r="G15" s="239">
        <v>5347</v>
      </c>
      <c r="H15" s="239">
        <v>199399</v>
      </c>
      <c r="I15" s="239">
        <v>57206</v>
      </c>
      <c r="J15" s="239">
        <v>90189</v>
      </c>
      <c r="K15" s="239">
        <v>52004</v>
      </c>
      <c r="L15" s="239">
        <v>468</v>
      </c>
    </row>
    <row r="16" spans="1:12" ht="16.5" customHeight="1">
      <c r="A16" s="47"/>
      <c r="B16" s="47"/>
      <c r="C16" s="601" t="s">
        <v>612</v>
      </c>
      <c r="D16" s="602"/>
      <c r="E16" s="450">
        <v>304034</v>
      </c>
      <c r="F16" s="19">
        <v>101320</v>
      </c>
      <c r="G16" s="19">
        <v>5197</v>
      </c>
      <c r="H16" s="19">
        <v>197073</v>
      </c>
      <c r="I16" s="19">
        <v>56414</v>
      </c>
      <c r="J16" s="19">
        <v>89161</v>
      </c>
      <c r="K16" s="19">
        <v>51498</v>
      </c>
      <c r="L16" s="19">
        <v>444</v>
      </c>
    </row>
    <row r="17" spans="1:12" ht="16.5" customHeight="1">
      <c r="A17" s="47"/>
      <c r="B17" s="47"/>
      <c r="C17" s="47"/>
      <c r="D17" s="43" t="s">
        <v>613</v>
      </c>
      <c r="E17" s="450">
        <v>144235</v>
      </c>
      <c r="F17" s="19">
        <v>95297</v>
      </c>
      <c r="G17" s="19">
        <v>2437</v>
      </c>
      <c r="H17" s="19">
        <v>46292</v>
      </c>
      <c r="I17" s="19">
        <v>4786</v>
      </c>
      <c r="J17" s="19">
        <v>17826</v>
      </c>
      <c r="K17" s="19">
        <v>23680</v>
      </c>
      <c r="L17" s="19">
        <v>209</v>
      </c>
    </row>
    <row r="18" spans="1:12" ht="16.5" customHeight="1">
      <c r="A18" s="47"/>
      <c r="B18" s="2" t="s">
        <v>1220</v>
      </c>
      <c r="C18" s="47"/>
      <c r="D18" s="43"/>
      <c r="E18" s="450">
        <v>9376</v>
      </c>
      <c r="F18" s="19" t="s">
        <v>1222</v>
      </c>
      <c r="G18" s="19">
        <v>12</v>
      </c>
      <c r="H18" s="19">
        <v>9364</v>
      </c>
      <c r="I18" s="19" t="s">
        <v>1222</v>
      </c>
      <c r="J18" s="19">
        <v>6339</v>
      </c>
      <c r="K18" s="19">
        <v>3025</v>
      </c>
      <c r="L18" s="19" t="s">
        <v>1222</v>
      </c>
    </row>
    <row r="19" spans="1:12" ht="16.5" customHeight="1">
      <c r="A19" s="47"/>
      <c r="B19" s="47"/>
      <c r="C19" s="47"/>
      <c r="D19" s="43" t="s">
        <v>614</v>
      </c>
      <c r="E19" s="450">
        <v>138588</v>
      </c>
      <c r="F19" s="19">
        <v>5444</v>
      </c>
      <c r="G19" s="19">
        <v>2525</v>
      </c>
      <c r="H19" s="19">
        <v>130435</v>
      </c>
      <c r="I19" s="19">
        <v>50823</v>
      </c>
      <c r="J19" s="19">
        <v>58016</v>
      </c>
      <c r="K19" s="19">
        <v>21596</v>
      </c>
      <c r="L19" s="19">
        <v>184</v>
      </c>
    </row>
    <row r="20" spans="1:12" ht="16.5" customHeight="1">
      <c r="A20" s="47"/>
      <c r="B20" s="47"/>
      <c r="C20" s="47"/>
      <c r="D20" s="43" t="s">
        <v>615</v>
      </c>
      <c r="E20" s="450">
        <v>11835</v>
      </c>
      <c r="F20" s="19">
        <v>579</v>
      </c>
      <c r="G20" s="19">
        <v>223</v>
      </c>
      <c r="H20" s="19">
        <v>10982</v>
      </c>
      <c r="I20" s="19">
        <v>805</v>
      </c>
      <c r="J20" s="19">
        <v>6980</v>
      </c>
      <c r="K20" s="19">
        <v>3197</v>
      </c>
      <c r="L20" s="19">
        <v>51</v>
      </c>
    </row>
    <row r="21" spans="1:12" ht="16.5" customHeight="1" thickBot="1">
      <c r="A21" s="213"/>
      <c r="B21" s="213"/>
      <c r="C21" s="603" t="s">
        <v>616</v>
      </c>
      <c r="D21" s="604"/>
      <c r="E21" s="452">
        <v>7833</v>
      </c>
      <c r="F21" s="242">
        <v>5333</v>
      </c>
      <c r="G21" s="242">
        <v>150</v>
      </c>
      <c r="H21" s="242">
        <v>2326</v>
      </c>
      <c r="I21" s="242">
        <v>792</v>
      </c>
      <c r="J21" s="242">
        <v>1028</v>
      </c>
      <c r="K21" s="242">
        <v>506</v>
      </c>
      <c r="L21" s="242">
        <v>24</v>
      </c>
    </row>
    <row r="22" spans="1:12" ht="16.5" customHeight="1">
      <c r="A22" s="4" t="s">
        <v>1217</v>
      </c>
      <c r="B22" s="18"/>
      <c r="C22" s="18"/>
      <c r="D22" s="18"/>
      <c r="E22" s="18"/>
      <c r="F22" s="18"/>
      <c r="G22" s="18"/>
      <c r="H22" s="18"/>
      <c r="I22" s="18"/>
      <c r="J22" s="18"/>
      <c r="K22" s="18"/>
      <c r="L22" s="18"/>
    </row>
  </sheetData>
  <sheetProtection/>
  <mergeCells count="14">
    <mergeCell ref="H3:K3"/>
    <mergeCell ref="L3:L4"/>
    <mergeCell ref="A5:D5"/>
    <mergeCell ref="B6:D6"/>
    <mergeCell ref="A3:D4"/>
    <mergeCell ref="E3:E4"/>
    <mergeCell ref="F3:F4"/>
    <mergeCell ref="G3:G4"/>
    <mergeCell ref="C16:D16"/>
    <mergeCell ref="C21:D21"/>
    <mergeCell ref="C7:D7"/>
    <mergeCell ref="C12:D12"/>
    <mergeCell ref="A14:D14"/>
    <mergeCell ref="B15:D1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12"/>
  </sheetPr>
  <dimension ref="A1:F14"/>
  <sheetViews>
    <sheetView zoomScalePageLayoutView="0" workbookViewId="0" topLeftCell="A1">
      <selection activeCell="C2" sqref="C2"/>
    </sheetView>
  </sheetViews>
  <sheetFormatPr defaultColWidth="8.875" defaultRowHeight="16.5" customHeight="1"/>
  <cols>
    <col min="1" max="1" width="1.625" style="1" customWidth="1"/>
    <col min="2" max="2" width="2.125" style="1" customWidth="1"/>
    <col min="3" max="3" width="16.625" style="1" customWidth="1"/>
    <col min="4" max="6" width="14.75390625" style="1" customWidth="1"/>
    <col min="7" max="16384" width="8.875" style="1" customWidth="1"/>
  </cols>
  <sheetData>
    <row r="1" ht="16.5" customHeight="1">
      <c r="A1" s="5" t="s">
        <v>1223</v>
      </c>
    </row>
    <row r="2" spans="1:6" ht="16.5" customHeight="1" thickBot="1">
      <c r="A2" s="2"/>
      <c r="B2" s="2"/>
      <c r="C2" s="510" t="str">
        <f>HYPERLINK("#目次!A18","目次に戻る")</f>
        <v>目次に戻る</v>
      </c>
      <c r="D2" s="2"/>
      <c r="E2" s="2"/>
      <c r="F2" s="2"/>
    </row>
    <row r="3" spans="1:6" ht="33" customHeight="1">
      <c r="A3" s="566" t="s">
        <v>618</v>
      </c>
      <c r="B3" s="617"/>
      <c r="C3" s="617"/>
      <c r="D3" s="244" t="s">
        <v>652</v>
      </c>
      <c r="E3" s="178" t="s">
        <v>653</v>
      </c>
      <c r="F3" s="243" t="s">
        <v>654</v>
      </c>
    </row>
    <row r="4" spans="1:6" s="168" customFormat="1" ht="16.5" customHeight="1">
      <c r="A4" s="593" t="s">
        <v>545</v>
      </c>
      <c r="B4" s="593"/>
      <c r="C4" s="618"/>
      <c r="D4" s="334">
        <v>178826</v>
      </c>
      <c r="E4" s="204">
        <v>304034</v>
      </c>
      <c r="F4" s="454">
        <v>1.7</v>
      </c>
    </row>
    <row r="5" spans="1:6" ht="16.5" customHeight="1">
      <c r="A5" s="2"/>
      <c r="B5" s="594" t="s">
        <v>645</v>
      </c>
      <c r="C5" s="619"/>
      <c r="D5" s="453">
        <v>40983</v>
      </c>
      <c r="E5" s="183">
        <v>101320</v>
      </c>
      <c r="F5" s="455">
        <v>2.472</v>
      </c>
    </row>
    <row r="6" spans="1:6" ht="16.5" customHeight="1">
      <c r="A6" s="2"/>
      <c r="B6" s="594" t="s">
        <v>646</v>
      </c>
      <c r="C6" s="619"/>
      <c r="D6" s="453">
        <v>2859</v>
      </c>
      <c r="E6" s="183">
        <v>5197</v>
      </c>
      <c r="F6" s="455">
        <v>1.817</v>
      </c>
    </row>
    <row r="7" spans="1:6" ht="16.5" customHeight="1">
      <c r="A7" s="2"/>
      <c r="B7" s="594" t="s">
        <v>647</v>
      </c>
      <c r="C7" s="619"/>
      <c r="D7" s="453">
        <v>134736</v>
      </c>
      <c r="E7" s="183">
        <v>197073</v>
      </c>
      <c r="F7" s="456">
        <v>1.462</v>
      </c>
    </row>
    <row r="8" spans="1:6" ht="16.5" customHeight="1">
      <c r="A8" s="2"/>
      <c r="B8" s="2"/>
      <c r="C8" s="167" t="s">
        <v>633</v>
      </c>
      <c r="D8" s="453">
        <v>46224</v>
      </c>
      <c r="E8" s="183">
        <v>56414</v>
      </c>
      <c r="F8" s="455">
        <v>1.22</v>
      </c>
    </row>
    <row r="9" spans="1:6" ht="16.5" customHeight="1">
      <c r="A9" s="2"/>
      <c r="B9" s="2"/>
      <c r="C9" s="167" t="s">
        <v>648</v>
      </c>
      <c r="D9" s="453">
        <v>58363</v>
      </c>
      <c r="E9" s="183">
        <v>89161</v>
      </c>
      <c r="F9" s="455">
        <v>1.527</v>
      </c>
    </row>
    <row r="10" spans="1:6" ht="16.5" customHeight="1">
      <c r="A10" s="2"/>
      <c r="B10" s="2"/>
      <c r="C10" s="167" t="s">
        <v>649</v>
      </c>
      <c r="D10" s="453">
        <v>22867</v>
      </c>
      <c r="E10" s="183">
        <v>38495</v>
      </c>
      <c r="F10" s="455">
        <v>1.683</v>
      </c>
    </row>
    <row r="11" spans="1:6" ht="16.5" customHeight="1">
      <c r="A11" s="2"/>
      <c r="B11" s="2"/>
      <c r="C11" s="167" t="s">
        <v>650</v>
      </c>
      <c r="D11" s="453">
        <v>6184</v>
      </c>
      <c r="E11" s="183">
        <v>11110</v>
      </c>
      <c r="F11" s="456">
        <v>1.796</v>
      </c>
    </row>
    <row r="12" spans="1:6" ht="16.5" customHeight="1">
      <c r="A12" s="2"/>
      <c r="B12" s="2"/>
      <c r="C12" s="167" t="s">
        <v>651</v>
      </c>
      <c r="D12" s="453">
        <v>1098</v>
      </c>
      <c r="E12" s="183">
        <v>1893</v>
      </c>
      <c r="F12" s="455">
        <v>1.724</v>
      </c>
    </row>
    <row r="13" spans="1:6" ht="16.5" customHeight="1" thickBot="1">
      <c r="A13" s="2"/>
      <c r="B13" s="591" t="s">
        <v>551</v>
      </c>
      <c r="C13" s="616"/>
      <c r="D13" s="457">
        <v>248</v>
      </c>
      <c r="E13" s="202">
        <v>444</v>
      </c>
      <c r="F13" s="458">
        <v>1.79</v>
      </c>
    </row>
    <row r="14" ht="16.5" customHeight="1">
      <c r="A14" s="4" t="s">
        <v>1224</v>
      </c>
    </row>
  </sheetData>
  <sheetProtection/>
  <mergeCells count="6">
    <mergeCell ref="B13:C13"/>
    <mergeCell ref="A3:C3"/>
    <mergeCell ref="A4:C4"/>
    <mergeCell ref="B5:C5"/>
    <mergeCell ref="B6:C6"/>
    <mergeCell ref="B7:C7"/>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12"/>
  </sheetPr>
  <dimension ref="A1:I41"/>
  <sheetViews>
    <sheetView zoomScalePageLayoutView="0" workbookViewId="0" topLeftCell="A1">
      <selection activeCell="B2" sqref="B2"/>
    </sheetView>
  </sheetViews>
  <sheetFormatPr defaultColWidth="8.875" defaultRowHeight="16.5" customHeight="1"/>
  <cols>
    <col min="1" max="1" width="4.125" style="1" customWidth="1"/>
    <col min="2" max="2" width="17.125" style="1" customWidth="1"/>
    <col min="3" max="9" width="10.00390625" style="1" customWidth="1"/>
    <col min="10" max="16384" width="8.875" style="1" customWidth="1"/>
  </cols>
  <sheetData>
    <row r="1" ht="16.5" customHeight="1">
      <c r="A1" s="5" t="s">
        <v>1227</v>
      </c>
    </row>
    <row r="2" ht="16.5" customHeight="1" thickBot="1">
      <c r="B2" s="510" t="str">
        <f>HYPERLINK("#目次!A19","目次に戻る")</f>
        <v>目次に戻る</v>
      </c>
    </row>
    <row r="3" spans="1:9" ht="16.5" customHeight="1">
      <c r="A3" s="622" t="s">
        <v>663</v>
      </c>
      <c r="B3" s="546"/>
      <c r="C3" s="622" t="s">
        <v>631</v>
      </c>
      <c r="D3" s="617" t="s">
        <v>655</v>
      </c>
      <c r="E3" s="617"/>
      <c r="F3" s="617"/>
      <c r="G3" s="617"/>
      <c r="H3" s="617"/>
      <c r="I3" s="622" t="s">
        <v>656</v>
      </c>
    </row>
    <row r="4" spans="1:9" ht="16.5" customHeight="1">
      <c r="A4" s="623"/>
      <c r="B4" s="624"/>
      <c r="C4" s="623"/>
      <c r="D4" s="587"/>
      <c r="E4" s="587"/>
      <c r="F4" s="587"/>
      <c r="G4" s="587"/>
      <c r="H4" s="587"/>
      <c r="I4" s="623"/>
    </row>
    <row r="5" spans="1:9" ht="16.5" customHeight="1">
      <c r="A5" s="623"/>
      <c r="B5" s="624"/>
      <c r="C5" s="623"/>
      <c r="D5" s="587" t="s">
        <v>631</v>
      </c>
      <c r="E5" s="587" t="s">
        <v>657</v>
      </c>
      <c r="F5" s="620" t="s">
        <v>1225</v>
      </c>
      <c r="G5" s="578" t="s">
        <v>614</v>
      </c>
      <c r="H5" s="578" t="s">
        <v>658</v>
      </c>
      <c r="I5" s="623"/>
    </row>
    <row r="6" spans="1:9" ht="16.5" customHeight="1">
      <c r="A6" s="625"/>
      <c r="B6" s="564"/>
      <c r="C6" s="625"/>
      <c r="D6" s="587"/>
      <c r="E6" s="587"/>
      <c r="F6" s="621"/>
      <c r="G6" s="578"/>
      <c r="H6" s="578"/>
      <c r="I6" s="625"/>
    </row>
    <row r="7" spans="1:9" s="168" customFormat="1" ht="16.5" customHeight="1">
      <c r="A7" s="593" t="s">
        <v>659</v>
      </c>
      <c r="B7" s="618"/>
      <c r="C7" s="459">
        <v>183524</v>
      </c>
      <c r="D7" s="179">
        <v>178826</v>
      </c>
      <c r="E7" s="179">
        <v>62108</v>
      </c>
      <c r="F7" s="179">
        <v>4788</v>
      </c>
      <c r="G7" s="179">
        <v>106183</v>
      </c>
      <c r="H7" s="179">
        <v>5747</v>
      </c>
      <c r="I7" s="179">
        <v>4698</v>
      </c>
    </row>
    <row r="8" spans="1:9" ht="16.5" customHeight="1">
      <c r="A8" s="2"/>
      <c r="B8" s="69" t="s">
        <v>664</v>
      </c>
      <c r="C8" s="211">
        <v>28235</v>
      </c>
      <c r="D8" s="215">
        <v>26974</v>
      </c>
      <c r="E8" s="215">
        <v>311</v>
      </c>
      <c r="F8" s="215">
        <v>24</v>
      </c>
      <c r="G8" s="215">
        <v>25815</v>
      </c>
      <c r="H8" s="215">
        <v>824</v>
      </c>
      <c r="I8" s="215">
        <v>1261</v>
      </c>
    </row>
    <row r="9" spans="1:9" ht="16.5" customHeight="1">
      <c r="A9" s="2"/>
      <c r="B9" s="69" t="s">
        <v>665</v>
      </c>
      <c r="C9" s="211">
        <v>47636</v>
      </c>
      <c r="D9" s="215">
        <v>46816</v>
      </c>
      <c r="E9" s="215">
        <v>1455</v>
      </c>
      <c r="F9" s="215">
        <v>465</v>
      </c>
      <c r="G9" s="215">
        <v>43677</v>
      </c>
      <c r="H9" s="215">
        <v>1219</v>
      </c>
      <c r="I9" s="215">
        <v>820</v>
      </c>
    </row>
    <row r="10" spans="1:9" ht="16.5" customHeight="1">
      <c r="A10" s="2"/>
      <c r="B10" s="69" t="s">
        <v>666</v>
      </c>
      <c r="C10" s="211">
        <v>22485</v>
      </c>
      <c r="D10" s="215">
        <v>21807</v>
      </c>
      <c r="E10" s="215">
        <v>3391</v>
      </c>
      <c r="F10" s="215">
        <v>1403</v>
      </c>
      <c r="G10" s="215">
        <v>16317</v>
      </c>
      <c r="H10" s="215">
        <v>696</v>
      </c>
      <c r="I10" s="215">
        <v>678</v>
      </c>
    </row>
    <row r="11" spans="1:9" ht="16.5" customHeight="1">
      <c r="A11" s="2"/>
      <c r="B11" s="69" t="s">
        <v>667</v>
      </c>
      <c r="C11" s="211">
        <v>15871</v>
      </c>
      <c r="D11" s="215">
        <v>15371</v>
      </c>
      <c r="E11" s="215">
        <v>5052</v>
      </c>
      <c r="F11" s="215">
        <v>828</v>
      </c>
      <c r="G11" s="215">
        <v>9052</v>
      </c>
      <c r="H11" s="215">
        <v>439</v>
      </c>
      <c r="I11" s="215">
        <v>500</v>
      </c>
    </row>
    <row r="12" spans="1:9" ht="16.5" customHeight="1">
      <c r="A12" s="2" t="s">
        <v>660</v>
      </c>
      <c r="B12" s="69" t="s">
        <v>668</v>
      </c>
      <c r="C12" s="211">
        <v>15097</v>
      </c>
      <c r="D12" s="215">
        <v>14611</v>
      </c>
      <c r="E12" s="215">
        <v>7389</v>
      </c>
      <c r="F12" s="215">
        <v>1262</v>
      </c>
      <c r="G12" s="215">
        <v>5312</v>
      </c>
      <c r="H12" s="215">
        <v>648</v>
      </c>
      <c r="I12" s="215">
        <v>486</v>
      </c>
    </row>
    <row r="13" spans="1:9" ht="16.5" customHeight="1">
      <c r="A13" s="2"/>
      <c r="B13" s="69" t="s">
        <v>669</v>
      </c>
      <c r="C13" s="211">
        <v>11067</v>
      </c>
      <c r="D13" s="215">
        <v>10738</v>
      </c>
      <c r="E13" s="215">
        <v>6741</v>
      </c>
      <c r="F13" s="215">
        <v>609</v>
      </c>
      <c r="G13" s="215">
        <v>2482</v>
      </c>
      <c r="H13" s="215">
        <v>906</v>
      </c>
      <c r="I13" s="215">
        <v>329</v>
      </c>
    </row>
    <row r="14" spans="1:9" ht="16.5" customHeight="1">
      <c r="A14" s="2"/>
      <c r="B14" s="69" t="s">
        <v>670</v>
      </c>
      <c r="C14" s="211">
        <v>10409</v>
      </c>
      <c r="D14" s="215">
        <v>10158</v>
      </c>
      <c r="E14" s="215">
        <v>7960</v>
      </c>
      <c r="F14" s="215">
        <v>161</v>
      </c>
      <c r="G14" s="215">
        <v>1512</v>
      </c>
      <c r="H14" s="215">
        <v>525</v>
      </c>
      <c r="I14" s="215">
        <v>251</v>
      </c>
    </row>
    <row r="15" spans="1:9" ht="16.5" customHeight="1">
      <c r="A15" s="2"/>
      <c r="B15" s="69" t="s">
        <v>671</v>
      </c>
      <c r="C15" s="211">
        <v>6934</v>
      </c>
      <c r="D15" s="215">
        <v>6767</v>
      </c>
      <c r="E15" s="215">
        <v>5868</v>
      </c>
      <c r="F15" s="215">
        <v>26</v>
      </c>
      <c r="G15" s="215">
        <v>700</v>
      </c>
      <c r="H15" s="215">
        <v>173</v>
      </c>
      <c r="I15" s="215">
        <v>167</v>
      </c>
    </row>
    <row r="16" spans="1:9" ht="16.5" customHeight="1">
      <c r="A16" s="2"/>
      <c r="B16" s="69" t="s">
        <v>672</v>
      </c>
      <c r="C16" s="211">
        <v>6897</v>
      </c>
      <c r="D16" s="215">
        <v>6754</v>
      </c>
      <c r="E16" s="215">
        <v>6088</v>
      </c>
      <c r="F16" s="215">
        <v>3</v>
      </c>
      <c r="G16" s="215">
        <v>495</v>
      </c>
      <c r="H16" s="215">
        <v>168</v>
      </c>
      <c r="I16" s="215">
        <v>143</v>
      </c>
    </row>
    <row r="17" spans="1:9" ht="16.5" customHeight="1">
      <c r="A17" s="2"/>
      <c r="B17" s="69" t="s">
        <v>673</v>
      </c>
      <c r="C17" s="211">
        <v>6829</v>
      </c>
      <c r="D17" s="215">
        <v>6792</v>
      </c>
      <c r="E17" s="215">
        <v>6307</v>
      </c>
      <c r="F17" s="215">
        <v>5</v>
      </c>
      <c r="G17" s="215">
        <v>412</v>
      </c>
      <c r="H17" s="215">
        <v>68</v>
      </c>
      <c r="I17" s="215">
        <v>37</v>
      </c>
    </row>
    <row r="18" spans="1:9" ht="16.5" customHeight="1">
      <c r="A18" s="2"/>
      <c r="B18" s="69" t="s">
        <v>674</v>
      </c>
      <c r="C18" s="211">
        <v>6207</v>
      </c>
      <c r="D18" s="215">
        <v>6193</v>
      </c>
      <c r="E18" s="215">
        <v>5911</v>
      </c>
      <c r="F18" s="215">
        <v>1</v>
      </c>
      <c r="G18" s="215">
        <v>241</v>
      </c>
      <c r="H18" s="215">
        <v>40</v>
      </c>
      <c r="I18" s="215">
        <v>14</v>
      </c>
    </row>
    <row r="19" spans="1:9" ht="16.5" customHeight="1">
      <c r="A19" s="2"/>
      <c r="B19" s="69" t="s">
        <v>675</v>
      </c>
      <c r="C19" s="211">
        <v>3904</v>
      </c>
      <c r="D19" s="215">
        <v>3895</v>
      </c>
      <c r="E19" s="215">
        <v>3754</v>
      </c>
      <c r="F19" s="215">
        <v>1</v>
      </c>
      <c r="G19" s="215">
        <v>119</v>
      </c>
      <c r="H19" s="215">
        <v>21</v>
      </c>
      <c r="I19" s="215">
        <v>9</v>
      </c>
    </row>
    <row r="20" spans="1:9" ht="16.5" customHeight="1">
      <c r="A20" s="2"/>
      <c r="B20" s="69" t="s">
        <v>676</v>
      </c>
      <c r="C20" s="211">
        <v>1144</v>
      </c>
      <c r="D20" s="215">
        <v>1141</v>
      </c>
      <c r="E20" s="215">
        <v>1094</v>
      </c>
      <c r="F20" s="215" t="s">
        <v>1226</v>
      </c>
      <c r="G20" s="215">
        <v>35</v>
      </c>
      <c r="H20" s="215">
        <v>12</v>
      </c>
      <c r="I20" s="215">
        <v>3</v>
      </c>
    </row>
    <row r="21" spans="1:9" ht="16.5" customHeight="1">
      <c r="A21" s="2"/>
      <c r="B21" s="69" t="s">
        <v>661</v>
      </c>
      <c r="C21" s="211">
        <v>808</v>
      </c>
      <c r="D21" s="215">
        <v>808</v>
      </c>
      <c r="E21" s="215">
        <v>787</v>
      </c>
      <c r="F21" s="215" t="s">
        <v>1226</v>
      </c>
      <c r="G21" s="215">
        <v>14</v>
      </c>
      <c r="H21" s="215">
        <v>7</v>
      </c>
      <c r="I21" s="215" t="s">
        <v>1226</v>
      </c>
    </row>
    <row r="22" spans="1:9" ht="16.5" customHeight="1">
      <c r="A22" s="2"/>
      <c r="B22" s="163"/>
      <c r="C22" s="181"/>
      <c r="D22" s="181"/>
      <c r="E22" s="215"/>
      <c r="F22" s="215"/>
      <c r="G22" s="215"/>
      <c r="H22" s="215"/>
      <c r="I22" s="215"/>
    </row>
    <row r="23" spans="1:9" ht="16.5" customHeight="1">
      <c r="A23" s="593" t="s">
        <v>662</v>
      </c>
      <c r="B23" s="618"/>
      <c r="C23" s="459">
        <v>311867</v>
      </c>
      <c r="D23" s="216">
        <v>304034</v>
      </c>
      <c r="E23" s="216">
        <v>144235</v>
      </c>
      <c r="F23" s="216">
        <v>9376</v>
      </c>
      <c r="G23" s="216">
        <v>138588</v>
      </c>
      <c r="H23" s="216">
        <v>11835</v>
      </c>
      <c r="I23" s="216">
        <v>7833</v>
      </c>
    </row>
    <row r="24" spans="1:9" ht="16.5" customHeight="1">
      <c r="A24" s="2"/>
      <c r="B24" s="69" t="s">
        <v>664</v>
      </c>
      <c r="C24" s="211">
        <v>29962</v>
      </c>
      <c r="D24" s="215">
        <v>28601</v>
      </c>
      <c r="E24" s="215">
        <v>374</v>
      </c>
      <c r="F24" s="215">
        <v>31</v>
      </c>
      <c r="G24" s="215">
        <v>27350</v>
      </c>
      <c r="H24" s="215">
        <v>846</v>
      </c>
      <c r="I24" s="215">
        <v>1361</v>
      </c>
    </row>
    <row r="25" spans="1:9" ht="16.5" customHeight="1">
      <c r="A25" s="2"/>
      <c r="B25" s="69" t="s">
        <v>665</v>
      </c>
      <c r="C25" s="211">
        <v>54234</v>
      </c>
      <c r="D25" s="215">
        <v>53162</v>
      </c>
      <c r="E25" s="215">
        <v>2039</v>
      </c>
      <c r="F25" s="215">
        <v>652</v>
      </c>
      <c r="G25" s="215">
        <v>49104</v>
      </c>
      <c r="H25" s="215">
        <v>1367</v>
      </c>
      <c r="I25" s="215">
        <v>1072</v>
      </c>
    </row>
    <row r="26" spans="1:9" ht="16.5" customHeight="1">
      <c r="A26" s="2"/>
      <c r="B26" s="69" t="s">
        <v>666</v>
      </c>
      <c r="C26" s="211">
        <v>32947</v>
      </c>
      <c r="D26" s="215">
        <v>31801</v>
      </c>
      <c r="E26" s="215">
        <v>5224</v>
      </c>
      <c r="F26" s="215">
        <v>2415</v>
      </c>
      <c r="G26" s="215">
        <v>22935</v>
      </c>
      <c r="H26" s="215">
        <v>1227</v>
      </c>
      <c r="I26" s="215">
        <v>1146</v>
      </c>
    </row>
    <row r="27" spans="1:9" ht="16.5" customHeight="1">
      <c r="A27" s="2"/>
      <c r="B27" s="69" t="s">
        <v>667</v>
      </c>
      <c r="C27" s="211">
        <v>27802</v>
      </c>
      <c r="D27" s="215">
        <v>26805</v>
      </c>
      <c r="E27" s="215">
        <v>9069</v>
      </c>
      <c r="F27" s="215">
        <v>1510</v>
      </c>
      <c r="G27" s="215">
        <v>15307</v>
      </c>
      <c r="H27" s="215">
        <v>919</v>
      </c>
      <c r="I27" s="215">
        <v>997</v>
      </c>
    </row>
    <row r="28" spans="1:9" ht="16.5" customHeight="1">
      <c r="A28" s="2" t="s">
        <v>660</v>
      </c>
      <c r="B28" s="69" t="s">
        <v>668</v>
      </c>
      <c r="C28" s="211">
        <v>30787</v>
      </c>
      <c r="D28" s="215">
        <v>29744</v>
      </c>
      <c r="E28" s="215">
        <v>14917</v>
      </c>
      <c r="F28" s="215">
        <v>2612</v>
      </c>
      <c r="G28" s="215">
        <v>10537</v>
      </c>
      <c r="H28" s="215">
        <v>1678</v>
      </c>
      <c r="I28" s="215">
        <v>1043</v>
      </c>
    </row>
    <row r="29" spans="1:9" ht="16.5" customHeight="1">
      <c r="A29" s="2"/>
      <c r="B29" s="69" t="s">
        <v>669</v>
      </c>
      <c r="C29" s="211">
        <v>25410</v>
      </c>
      <c r="D29" s="215">
        <v>24676</v>
      </c>
      <c r="E29" s="215">
        <v>15154</v>
      </c>
      <c r="F29" s="215">
        <v>1617</v>
      </c>
      <c r="G29" s="215">
        <v>5289</v>
      </c>
      <c r="H29" s="215">
        <v>2616</v>
      </c>
      <c r="I29" s="215">
        <v>734</v>
      </c>
    </row>
    <row r="30" spans="1:9" ht="16.5" customHeight="1">
      <c r="A30" s="2"/>
      <c r="B30" s="69" t="s">
        <v>670</v>
      </c>
      <c r="C30" s="211">
        <v>24926</v>
      </c>
      <c r="D30" s="215">
        <v>24339</v>
      </c>
      <c r="E30" s="215">
        <v>18961</v>
      </c>
      <c r="F30" s="215">
        <v>457</v>
      </c>
      <c r="G30" s="215">
        <v>3294</v>
      </c>
      <c r="H30" s="215">
        <v>1627</v>
      </c>
      <c r="I30" s="215">
        <v>587</v>
      </c>
    </row>
    <row r="31" spans="1:9" ht="16.5" customHeight="1">
      <c r="A31" s="2"/>
      <c r="B31" s="69" t="s">
        <v>671</v>
      </c>
      <c r="C31" s="211">
        <v>16822</v>
      </c>
      <c r="D31" s="215">
        <v>16441</v>
      </c>
      <c r="E31" s="215">
        <v>14274</v>
      </c>
      <c r="F31" s="215">
        <v>61</v>
      </c>
      <c r="G31" s="215">
        <v>1549</v>
      </c>
      <c r="H31" s="215">
        <v>557</v>
      </c>
      <c r="I31" s="215">
        <v>381</v>
      </c>
    </row>
    <row r="32" spans="1:9" ht="16.5" customHeight="1">
      <c r="A32" s="2"/>
      <c r="B32" s="69" t="s">
        <v>672</v>
      </c>
      <c r="C32" s="211">
        <v>17657</v>
      </c>
      <c r="D32" s="215">
        <v>17306</v>
      </c>
      <c r="E32" s="215">
        <v>15549</v>
      </c>
      <c r="F32" s="215">
        <v>4</v>
      </c>
      <c r="G32" s="215">
        <v>1199</v>
      </c>
      <c r="H32" s="215">
        <v>554</v>
      </c>
      <c r="I32" s="215">
        <v>351</v>
      </c>
    </row>
    <row r="33" spans="1:9" ht="16.5" customHeight="1">
      <c r="A33" s="2"/>
      <c r="B33" s="69" t="s">
        <v>673</v>
      </c>
      <c r="C33" s="211">
        <v>17769</v>
      </c>
      <c r="D33" s="215">
        <v>17676</v>
      </c>
      <c r="E33" s="215">
        <v>16483</v>
      </c>
      <c r="F33" s="215">
        <v>11</v>
      </c>
      <c r="G33" s="215">
        <v>958</v>
      </c>
      <c r="H33" s="215">
        <v>224</v>
      </c>
      <c r="I33" s="215">
        <v>93</v>
      </c>
    </row>
    <row r="34" spans="1:9" ht="16.5" customHeight="1">
      <c r="A34" s="2"/>
      <c r="B34" s="69" t="s">
        <v>674</v>
      </c>
      <c r="C34" s="211">
        <v>17090</v>
      </c>
      <c r="D34" s="215">
        <v>17056</v>
      </c>
      <c r="E34" s="215">
        <v>16321</v>
      </c>
      <c r="F34" s="215">
        <v>5</v>
      </c>
      <c r="G34" s="215">
        <v>616</v>
      </c>
      <c r="H34" s="215">
        <v>114</v>
      </c>
      <c r="I34" s="215">
        <v>34</v>
      </c>
    </row>
    <row r="35" spans="1:9" ht="16.5" customHeight="1">
      <c r="A35" s="2"/>
      <c r="B35" s="69" t="s">
        <v>675</v>
      </c>
      <c r="C35" s="211">
        <v>10899</v>
      </c>
      <c r="D35" s="215">
        <v>10874</v>
      </c>
      <c r="E35" s="215">
        <v>10498</v>
      </c>
      <c r="F35" s="215">
        <v>1</v>
      </c>
      <c r="G35" s="215">
        <v>319</v>
      </c>
      <c r="H35" s="215">
        <v>56</v>
      </c>
      <c r="I35" s="215">
        <v>25</v>
      </c>
    </row>
    <row r="36" spans="1:9" ht="16.5" customHeight="1">
      <c r="A36" s="2"/>
      <c r="B36" s="69" t="s">
        <v>676</v>
      </c>
      <c r="C36" s="211">
        <v>3242</v>
      </c>
      <c r="D36" s="215">
        <v>3233</v>
      </c>
      <c r="E36" s="215">
        <v>3108</v>
      </c>
      <c r="F36" s="215" t="s">
        <v>1226</v>
      </c>
      <c r="G36" s="215">
        <v>97</v>
      </c>
      <c r="H36" s="215">
        <v>28</v>
      </c>
      <c r="I36" s="215">
        <v>9</v>
      </c>
    </row>
    <row r="37" spans="1:9" ht="16.5" customHeight="1" thickBot="1">
      <c r="A37" s="3"/>
      <c r="B37" s="245" t="s">
        <v>661</v>
      </c>
      <c r="C37" s="460">
        <v>2318</v>
      </c>
      <c r="D37" s="224">
        <v>2318</v>
      </c>
      <c r="E37" s="224">
        <v>2264</v>
      </c>
      <c r="F37" s="224" t="s">
        <v>1226</v>
      </c>
      <c r="G37" s="224">
        <v>34</v>
      </c>
      <c r="H37" s="224">
        <v>20</v>
      </c>
      <c r="I37" s="224" t="s">
        <v>1226</v>
      </c>
    </row>
    <row r="38" spans="1:9" ht="16.5" customHeight="1">
      <c r="A38" s="4" t="s">
        <v>1224</v>
      </c>
      <c r="E38" s="18"/>
      <c r="F38" s="18"/>
      <c r="G38" s="18"/>
      <c r="H38" s="18"/>
      <c r="I38" s="18"/>
    </row>
    <row r="39" spans="5:9" ht="16.5" customHeight="1">
      <c r="E39" s="18"/>
      <c r="F39" s="18"/>
      <c r="G39" s="18"/>
      <c r="H39" s="18"/>
      <c r="I39" s="18"/>
    </row>
    <row r="40" spans="5:9" ht="16.5" customHeight="1">
      <c r="E40" s="18"/>
      <c r="F40" s="18"/>
      <c r="G40" s="18"/>
      <c r="H40" s="18"/>
      <c r="I40" s="18"/>
    </row>
    <row r="41" spans="5:9" ht="16.5" customHeight="1">
      <c r="E41" s="18"/>
      <c r="F41" s="18"/>
      <c r="G41" s="18"/>
      <c r="H41" s="18"/>
      <c r="I41" s="18"/>
    </row>
  </sheetData>
  <sheetProtection/>
  <mergeCells count="11">
    <mergeCell ref="I3:I6"/>
    <mergeCell ref="D5:D6"/>
    <mergeCell ref="E5:E6"/>
    <mergeCell ref="G5:G6"/>
    <mergeCell ref="H5:H6"/>
    <mergeCell ref="A7:B7"/>
    <mergeCell ref="F5:F6"/>
    <mergeCell ref="A23:B23"/>
    <mergeCell ref="A3:B6"/>
    <mergeCell ref="C3:C6"/>
    <mergeCell ref="D3:H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indexed="12"/>
  </sheetPr>
  <dimension ref="A1:J39"/>
  <sheetViews>
    <sheetView zoomScalePageLayoutView="0" workbookViewId="0" topLeftCell="A1">
      <selection activeCell="B2" sqref="B2"/>
    </sheetView>
  </sheetViews>
  <sheetFormatPr defaultColWidth="8.875" defaultRowHeight="16.5" customHeight="1"/>
  <cols>
    <col min="1" max="1" width="4.125" style="1" customWidth="1"/>
    <col min="2" max="2" width="17.125" style="1" customWidth="1"/>
    <col min="3" max="10" width="10.00390625" style="1" customWidth="1"/>
    <col min="11" max="11" width="5.25390625" style="1" customWidth="1"/>
    <col min="12" max="12" width="4.00390625" style="1" customWidth="1"/>
    <col min="13" max="13" width="4.375" style="1" customWidth="1"/>
    <col min="14" max="14" width="8.00390625" style="1" customWidth="1"/>
    <col min="15" max="15" width="6.25390625" style="1" customWidth="1"/>
    <col min="16" max="16" width="5.375" style="1" customWidth="1"/>
    <col min="17" max="17" width="4.625" style="1" customWidth="1"/>
    <col min="18" max="16384" width="8.875" style="1" customWidth="1"/>
  </cols>
  <sheetData>
    <row r="1" ht="16.5" customHeight="1">
      <c r="A1" s="5" t="s">
        <v>1228</v>
      </c>
    </row>
    <row r="2" ht="16.5" customHeight="1" thickBot="1">
      <c r="B2" s="510" t="str">
        <f>HYPERLINK("#目次!A20","目次に戻る")</f>
        <v>目次に戻る</v>
      </c>
    </row>
    <row r="3" spans="1:10" ht="16.5" customHeight="1">
      <c r="A3" s="566" t="s">
        <v>678</v>
      </c>
      <c r="B3" s="617"/>
      <c r="C3" s="566" t="s">
        <v>580</v>
      </c>
      <c r="D3" s="617" t="s">
        <v>679</v>
      </c>
      <c r="E3" s="617" t="s">
        <v>680</v>
      </c>
      <c r="F3" s="617" t="s">
        <v>681</v>
      </c>
      <c r="G3" s="617"/>
      <c r="H3" s="617"/>
      <c r="I3" s="617"/>
      <c r="J3" s="617" t="s">
        <v>632</v>
      </c>
    </row>
    <row r="4" spans="1:10" ht="16.5" customHeight="1">
      <c r="A4" s="585"/>
      <c r="B4" s="587"/>
      <c r="C4" s="585"/>
      <c r="D4" s="587"/>
      <c r="E4" s="587"/>
      <c r="F4" s="587"/>
      <c r="G4" s="587"/>
      <c r="H4" s="587"/>
      <c r="I4" s="587"/>
      <c r="J4" s="587"/>
    </row>
    <row r="5" spans="1:10" ht="16.5" customHeight="1">
      <c r="A5" s="585"/>
      <c r="B5" s="587"/>
      <c r="C5" s="585"/>
      <c r="D5" s="587"/>
      <c r="E5" s="587"/>
      <c r="F5" s="587" t="s">
        <v>631</v>
      </c>
      <c r="G5" s="587" t="s">
        <v>682</v>
      </c>
      <c r="H5" s="587" t="s">
        <v>634</v>
      </c>
      <c r="I5" s="587" t="s">
        <v>689</v>
      </c>
      <c r="J5" s="587"/>
    </row>
    <row r="6" spans="1:10" ht="16.5" customHeight="1">
      <c r="A6" s="585"/>
      <c r="B6" s="587"/>
      <c r="C6" s="585"/>
      <c r="D6" s="587"/>
      <c r="E6" s="587"/>
      <c r="F6" s="587"/>
      <c r="G6" s="587"/>
      <c r="H6" s="587"/>
      <c r="I6" s="587"/>
      <c r="J6" s="587"/>
    </row>
    <row r="7" spans="1:10" s="246" customFormat="1" ht="16.5" customHeight="1">
      <c r="A7" s="626" t="s">
        <v>690</v>
      </c>
      <c r="B7" s="627"/>
      <c r="C7" s="203">
        <v>178826</v>
      </c>
      <c r="D7" s="204">
        <v>40983</v>
      </c>
      <c r="E7" s="204">
        <v>2859</v>
      </c>
      <c r="F7" s="204">
        <v>134736</v>
      </c>
      <c r="G7" s="204">
        <v>46224</v>
      </c>
      <c r="H7" s="204">
        <v>58363</v>
      </c>
      <c r="I7" s="204">
        <v>30149</v>
      </c>
      <c r="J7" s="204">
        <v>248</v>
      </c>
    </row>
    <row r="8" spans="1:10" ht="16.5" customHeight="1">
      <c r="A8" s="2"/>
      <c r="B8" s="69" t="s">
        <v>664</v>
      </c>
      <c r="C8" s="205">
        <v>26974</v>
      </c>
      <c r="D8" s="183">
        <v>167</v>
      </c>
      <c r="E8" s="183">
        <v>324</v>
      </c>
      <c r="F8" s="183">
        <v>26440</v>
      </c>
      <c r="G8" s="183">
        <v>15592</v>
      </c>
      <c r="H8" s="183">
        <v>9148</v>
      </c>
      <c r="I8" s="183">
        <v>1700</v>
      </c>
      <c r="J8" s="183">
        <v>43</v>
      </c>
    </row>
    <row r="9" spans="1:10" ht="16.5" customHeight="1">
      <c r="A9" s="2"/>
      <c r="B9" s="69" t="s">
        <v>665</v>
      </c>
      <c r="C9" s="205">
        <v>46816</v>
      </c>
      <c r="D9" s="183">
        <v>443</v>
      </c>
      <c r="E9" s="183">
        <v>453</v>
      </c>
      <c r="F9" s="183">
        <v>45848</v>
      </c>
      <c r="G9" s="183">
        <v>19992</v>
      </c>
      <c r="H9" s="183">
        <v>19903</v>
      </c>
      <c r="I9" s="183">
        <v>5953</v>
      </c>
      <c r="J9" s="183">
        <v>72</v>
      </c>
    </row>
    <row r="10" spans="1:10" ht="16.5" customHeight="1">
      <c r="A10" s="2"/>
      <c r="B10" s="69" t="s">
        <v>666</v>
      </c>
      <c r="C10" s="205">
        <v>21807</v>
      </c>
      <c r="D10" s="183">
        <v>1353</v>
      </c>
      <c r="E10" s="183">
        <v>381</v>
      </c>
      <c r="F10" s="183">
        <v>20051</v>
      </c>
      <c r="G10" s="183">
        <v>4935</v>
      </c>
      <c r="H10" s="183">
        <v>9778</v>
      </c>
      <c r="I10" s="183">
        <v>5338</v>
      </c>
      <c r="J10" s="183">
        <v>22</v>
      </c>
    </row>
    <row r="11" spans="1:10" ht="16.5" customHeight="1">
      <c r="A11" s="2"/>
      <c r="B11" s="69" t="s">
        <v>667</v>
      </c>
      <c r="C11" s="205">
        <v>15371</v>
      </c>
      <c r="D11" s="183">
        <v>2262</v>
      </c>
      <c r="E11" s="183">
        <v>328</v>
      </c>
      <c r="F11" s="183">
        <v>12770</v>
      </c>
      <c r="G11" s="183">
        <v>2227</v>
      </c>
      <c r="H11" s="183">
        <v>6032</v>
      </c>
      <c r="I11" s="183">
        <v>4511</v>
      </c>
      <c r="J11" s="183">
        <v>11</v>
      </c>
    </row>
    <row r="12" spans="1:10" ht="16.5" customHeight="1">
      <c r="A12" s="2" t="s">
        <v>677</v>
      </c>
      <c r="B12" s="69" t="s">
        <v>668</v>
      </c>
      <c r="C12" s="205">
        <v>14611</v>
      </c>
      <c r="D12" s="183">
        <v>2973</v>
      </c>
      <c r="E12" s="183">
        <v>290</v>
      </c>
      <c r="F12" s="183">
        <v>11334</v>
      </c>
      <c r="G12" s="183">
        <v>1079</v>
      </c>
      <c r="H12" s="183">
        <v>4524</v>
      </c>
      <c r="I12" s="183">
        <v>5731</v>
      </c>
      <c r="J12" s="183">
        <v>14</v>
      </c>
    </row>
    <row r="13" spans="1:10" ht="16.5" customHeight="1">
      <c r="A13" s="2"/>
      <c r="B13" s="69" t="s">
        <v>669</v>
      </c>
      <c r="C13" s="205">
        <v>10738</v>
      </c>
      <c r="D13" s="183">
        <v>3557</v>
      </c>
      <c r="E13" s="183">
        <v>201</v>
      </c>
      <c r="F13" s="183">
        <v>6964</v>
      </c>
      <c r="G13" s="183">
        <v>662</v>
      </c>
      <c r="H13" s="183">
        <v>3140</v>
      </c>
      <c r="I13" s="183">
        <v>3162</v>
      </c>
      <c r="J13" s="183">
        <v>16</v>
      </c>
    </row>
    <row r="14" spans="1:10" ht="16.5" customHeight="1">
      <c r="A14" s="2"/>
      <c r="B14" s="69" t="s">
        <v>670</v>
      </c>
      <c r="C14" s="205">
        <v>10158</v>
      </c>
      <c r="D14" s="183">
        <v>4224</v>
      </c>
      <c r="E14" s="183">
        <v>228</v>
      </c>
      <c r="F14" s="183">
        <v>5696</v>
      </c>
      <c r="G14" s="183">
        <v>539</v>
      </c>
      <c r="H14" s="183">
        <v>2722</v>
      </c>
      <c r="I14" s="183">
        <v>2435</v>
      </c>
      <c r="J14" s="183">
        <v>10</v>
      </c>
    </row>
    <row r="15" spans="1:10" ht="16.5" customHeight="1">
      <c r="A15" s="2"/>
      <c r="B15" s="69" t="s">
        <v>671</v>
      </c>
      <c r="C15" s="205">
        <v>6767</v>
      </c>
      <c r="D15" s="183">
        <v>4564</v>
      </c>
      <c r="E15" s="183">
        <v>225</v>
      </c>
      <c r="F15" s="183">
        <v>1965</v>
      </c>
      <c r="G15" s="183">
        <v>282</v>
      </c>
      <c r="H15" s="183">
        <v>1056</v>
      </c>
      <c r="I15" s="183">
        <v>627</v>
      </c>
      <c r="J15" s="183">
        <v>13</v>
      </c>
    </row>
    <row r="16" spans="1:10" ht="16.5" customHeight="1">
      <c r="A16" s="2"/>
      <c r="B16" s="69" t="s">
        <v>672</v>
      </c>
      <c r="C16" s="205">
        <v>6754</v>
      </c>
      <c r="D16" s="183">
        <v>5306</v>
      </c>
      <c r="E16" s="183">
        <v>142</v>
      </c>
      <c r="F16" s="183">
        <v>1299</v>
      </c>
      <c r="G16" s="183">
        <v>282</v>
      </c>
      <c r="H16" s="183">
        <v>719</v>
      </c>
      <c r="I16" s="183">
        <v>298</v>
      </c>
      <c r="J16" s="183">
        <v>7</v>
      </c>
    </row>
    <row r="17" spans="1:10" ht="16.5" customHeight="1">
      <c r="A17" s="2"/>
      <c r="B17" s="69" t="s">
        <v>673</v>
      </c>
      <c r="C17" s="205">
        <v>6792</v>
      </c>
      <c r="D17" s="183">
        <v>5569</v>
      </c>
      <c r="E17" s="183">
        <v>156</v>
      </c>
      <c r="F17" s="183">
        <v>1059</v>
      </c>
      <c r="G17" s="183">
        <v>288</v>
      </c>
      <c r="H17" s="183">
        <v>546</v>
      </c>
      <c r="I17" s="183">
        <v>225</v>
      </c>
      <c r="J17" s="183">
        <v>8</v>
      </c>
    </row>
    <row r="18" spans="1:10" ht="16.5" customHeight="1">
      <c r="A18" s="2"/>
      <c r="B18" s="69" t="s">
        <v>674</v>
      </c>
      <c r="C18" s="205">
        <v>6193</v>
      </c>
      <c r="D18" s="183">
        <v>5366</v>
      </c>
      <c r="E18" s="183">
        <v>73</v>
      </c>
      <c r="F18" s="183">
        <v>740</v>
      </c>
      <c r="G18" s="183">
        <v>192</v>
      </c>
      <c r="H18" s="183">
        <v>448</v>
      </c>
      <c r="I18" s="183">
        <v>100</v>
      </c>
      <c r="J18" s="183">
        <v>14</v>
      </c>
    </row>
    <row r="19" spans="1:10" ht="16.5" customHeight="1">
      <c r="A19" s="2"/>
      <c r="B19" s="69" t="s">
        <v>675</v>
      </c>
      <c r="C19" s="205">
        <v>3895</v>
      </c>
      <c r="D19" s="183">
        <v>3430</v>
      </c>
      <c r="E19" s="183">
        <v>43</v>
      </c>
      <c r="F19" s="183">
        <v>415</v>
      </c>
      <c r="G19" s="183">
        <v>124</v>
      </c>
      <c r="H19" s="183">
        <v>241</v>
      </c>
      <c r="I19" s="183">
        <v>50</v>
      </c>
      <c r="J19" s="183">
        <v>7</v>
      </c>
    </row>
    <row r="20" spans="1:10" ht="16.5" customHeight="1">
      <c r="A20" s="2"/>
      <c r="B20" s="69" t="s">
        <v>676</v>
      </c>
      <c r="C20" s="205">
        <v>1141</v>
      </c>
      <c r="D20" s="183">
        <v>1053</v>
      </c>
      <c r="E20" s="183">
        <v>4</v>
      </c>
      <c r="F20" s="183">
        <v>81</v>
      </c>
      <c r="G20" s="183">
        <v>20</v>
      </c>
      <c r="H20" s="183">
        <v>50</v>
      </c>
      <c r="I20" s="183">
        <v>11</v>
      </c>
      <c r="J20" s="183">
        <v>3</v>
      </c>
    </row>
    <row r="21" spans="1:10" ht="16.5" customHeight="1">
      <c r="A21" s="2"/>
      <c r="B21" s="69" t="s">
        <v>661</v>
      </c>
      <c r="C21" s="205">
        <v>808</v>
      </c>
      <c r="D21" s="183">
        <v>716</v>
      </c>
      <c r="E21" s="183">
        <v>11</v>
      </c>
      <c r="F21" s="183">
        <v>73</v>
      </c>
      <c r="G21" s="183">
        <v>10</v>
      </c>
      <c r="H21" s="183">
        <v>56</v>
      </c>
      <c r="I21" s="183">
        <v>7</v>
      </c>
      <c r="J21" s="183">
        <v>8</v>
      </c>
    </row>
    <row r="22" spans="1:10" ht="16.5" customHeight="1">
      <c r="A22" s="2"/>
      <c r="B22" s="163"/>
      <c r="C22" s="205"/>
      <c r="D22" s="183"/>
      <c r="E22" s="183"/>
      <c r="F22" s="183"/>
      <c r="G22" s="183"/>
      <c r="H22" s="183"/>
      <c r="I22" s="183"/>
      <c r="J22" s="183"/>
    </row>
    <row r="23" spans="1:10" s="246" customFormat="1" ht="16.5" customHeight="1">
      <c r="A23" s="626" t="s">
        <v>700</v>
      </c>
      <c r="B23" s="627"/>
      <c r="C23" s="203">
        <v>304034</v>
      </c>
      <c r="D23" s="204">
        <v>101320</v>
      </c>
      <c r="E23" s="204">
        <v>5197</v>
      </c>
      <c r="F23" s="204">
        <v>197073</v>
      </c>
      <c r="G23" s="204">
        <v>56414</v>
      </c>
      <c r="H23" s="204">
        <v>89161</v>
      </c>
      <c r="I23" s="204">
        <v>51498</v>
      </c>
      <c r="J23" s="204">
        <v>444</v>
      </c>
    </row>
    <row r="24" spans="1:10" ht="16.5" customHeight="1">
      <c r="A24" s="2"/>
      <c r="B24" s="69" t="s">
        <v>664</v>
      </c>
      <c r="C24" s="205">
        <v>28601</v>
      </c>
      <c r="D24" s="183">
        <v>170</v>
      </c>
      <c r="E24" s="183">
        <v>357</v>
      </c>
      <c r="F24" s="183">
        <v>28027</v>
      </c>
      <c r="G24" s="183">
        <v>16497</v>
      </c>
      <c r="H24" s="183">
        <v>9702</v>
      </c>
      <c r="I24" s="183">
        <v>1828</v>
      </c>
      <c r="J24" s="183">
        <v>47</v>
      </c>
    </row>
    <row r="25" spans="1:10" ht="16.5" customHeight="1">
      <c r="A25" s="2"/>
      <c r="B25" s="69" t="s">
        <v>665</v>
      </c>
      <c r="C25" s="205">
        <v>53162</v>
      </c>
      <c r="D25" s="183">
        <v>522</v>
      </c>
      <c r="E25" s="183">
        <v>553</v>
      </c>
      <c r="F25" s="183">
        <v>51995</v>
      </c>
      <c r="G25" s="183">
        <v>22438</v>
      </c>
      <c r="H25" s="183">
        <v>22674</v>
      </c>
      <c r="I25" s="183">
        <v>6883</v>
      </c>
      <c r="J25" s="183">
        <v>92</v>
      </c>
    </row>
    <row r="26" spans="1:10" ht="16.5" customHeight="1">
      <c r="A26" s="2"/>
      <c r="B26" s="69" t="s">
        <v>666</v>
      </c>
      <c r="C26" s="205">
        <v>31801</v>
      </c>
      <c r="D26" s="183">
        <v>2169</v>
      </c>
      <c r="E26" s="183">
        <v>579</v>
      </c>
      <c r="F26" s="183">
        <v>29013</v>
      </c>
      <c r="G26" s="183">
        <v>6928</v>
      </c>
      <c r="H26" s="183">
        <v>14364</v>
      </c>
      <c r="I26" s="183">
        <v>7721</v>
      </c>
      <c r="J26" s="183">
        <v>40</v>
      </c>
    </row>
    <row r="27" spans="1:10" ht="16.5" customHeight="1">
      <c r="A27" s="2"/>
      <c r="B27" s="69" t="s">
        <v>667</v>
      </c>
      <c r="C27" s="205">
        <v>26805</v>
      </c>
      <c r="D27" s="183">
        <v>4432</v>
      </c>
      <c r="E27" s="183">
        <v>577</v>
      </c>
      <c r="F27" s="183">
        <v>21777</v>
      </c>
      <c r="G27" s="183">
        <v>3683</v>
      </c>
      <c r="H27" s="183">
        <v>10566</v>
      </c>
      <c r="I27" s="183">
        <v>7528</v>
      </c>
      <c r="J27" s="183">
        <v>19</v>
      </c>
    </row>
    <row r="28" spans="1:10" ht="16.5" customHeight="1">
      <c r="A28" s="2" t="s">
        <v>677</v>
      </c>
      <c r="B28" s="69" t="s">
        <v>668</v>
      </c>
      <c r="C28" s="205">
        <v>29744</v>
      </c>
      <c r="D28" s="183">
        <v>6492</v>
      </c>
      <c r="E28" s="183">
        <v>583</v>
      </c>
      <c r="F28" s="183">
        <v>22640</v>
      </c>
      <c r="G28" s="183">
        <v>1907</v>
      </c>
      <c r="H28" s="183">
        <v>9473</v>
      </c>
      <c r="I28" s="183">
        <v>11260</v>
      </c>
      <c r="J28" s="183">
        <v>29</v>
      </c>
    </row>
    <row r="29" spans="1:10" ht="16.5" customHeight="1">
      <c r="A29" s="2"/>
      <c r="B29" s="69" t="s">
        <v>669</v>
      </c>
      <c r="C29" s="205">
        <v>24676</v>
      </c>
      <c r="D29" s="183">
        <v>8137</v>
      </c>
      <c r="E29" s="183">
        <v>424</v>
      </c>
      <c r="F29" s="183">
        <v>16078</v>
      </c>
      <c r="G29" s="183">
        <v>1233</v>
      </c>
      <c r="H29" s="183">
        <v>7557</v>
      </c>
      <c r="I29" s="183">
        <v>7288</v>
      </c>
      <c r="J29" s="183">
        <v>37</v>
      </c>
    </row>
    <row r="30" spans="1:10" ht="16.5" customHeight="1">
      <c r="A30" s="2"/>
      <c r="B30" s="69" t="s">
        <v>670</v>
      </c>
      <c r="C30" s="205">
        <v>24339</v>
      </c>
      <c r="D30" s="183">
        <v>10087</v>
      </c>
      <c r="E30" s="183">
        <v>539</v>
      </c>
      <c r="F30" s="183">
        <v>13690</v>
      </c>
      <c r="G30" s="183">
        <v>1056</v>
      </c>
      <c r="H30" s="183">
        <v>6837</v>
      </c>
      <c r="I30" s="183">
        <v>5797</v>
      </c>
      <c r="J30" s="183">
        <v>23</v>
      </c>
    </row>
    <row r="31" spans="1:10" ht="16.5" customHeight="1">
      <c r="A31" s="2"/>
      <c r="B31" s="69" t="s">
        <v>671</v>
      </c>
      <c r="C31" s="205">
        <v>16441</v>
      </c>
      <c r="D31" s="183">
        <v>11255</v>
      </c>
      <c r="E31" s="183">
        <v>469</v>
      </c>
      <c r="F31" s="183">
        <v>4690</v>
      </c>
      <c r="G31" s="183">
        <v>625</v>
      </c>
      <c r="H31" s="183">
        <v>2621</v>
      </c>
      <c r="I31" s="183">
        <v>1444</v>
      </c>
      <c r="J31" s="183">
        <v>27</v>
      </c>
    </row>
    <row r="32" spans="1:10" ht="16.5" customHeight="1">
      <c r="A32" s="2"/>
      <c r="B32" s="69" t="s">
        <v>672</v>
      </c>
      <c r="C32" s="205">
        <v>17306</v>
      </c>
      <c r="D32" s="183">
        <v>13653</v>
      </c>
      <c r="E32" s="183">
        <v>368</v>
      </c>
      <c r="F32" s="183">
        <v>3269</v>
      </c>
      <c r="G32" s="183">
        <v>605</v>
      </c>
      <c r="H32" s="183">
        <v>1916</v>
      </c>
      <c r="I32" s="183">
        <v>748</v>
      </c>
      <c r="J32" s="183">
        <v>16</v>
      </c>
    </row>
    <row r="33" spans="1:10" ht="16.5" customHeight="1">
      <c r="A33" s="2"/>
      <c r="B33" s="69" t="s">
        <v>673</v>
      </c>
      <c r="C33" s="205">
        <v>17676</v>
      </c>
      <c r="D33" s="183">
        <v>14629</v>
      </c>
      <c r="E33" s="183">
        <v>408</v>
      </c>
      <c r="F33" s="183">
        <v>2624</v>
      </c>
      <c r="G33" s="183">
        <v>649</v>
      </c>
      <c r="H33" s="183">
        <v>1410</v>
      </c>
      <c r="I33" s="183">
        <v>565</v>
      </c>
      <c r="J33" s="183">
        <v>15</v>
      </c>
    </row>
    <row r="34" spans="1:10" ht="16.5" customHeight="1">
      <c r="A34" s="2"/>
      <c r="B34" s="69" t="s">
        <v>674</v>
      </c>
      <c r="C34" s="205">
        <v>17056</v>
      </c>
      <c r="D34" s="183">
        <v>15026</v>
      </c>
      <c r="E34" s="183">
        <v>179</v>
      </c>
      <c r="F34" s="183">
        <v>1817</v>
      </c>
      <c r="G34" s="183">
        <v>446</v>
      </c>
      <c r="H34" s="183">
        <v>1114</v>
      </c>
      <c r="I34" s="183">
        <v>257</v>
      </c>
      <c r="J34" s="183">
        <v>34</v>
      </c>
    </row>
    <row r="35" spans="1:10" ht="16.5" customHeight="1">
      <c r="A35" s="2"/>
      <c r="B35" s="69" t="s">
        <v>675</v>
      </c>
      <c r="C35" s="205">
        <v>10874</v>
      </c>
      <c r="D35" s="183">
        <v>9670</v>
      </c>
      <c r="E35" s="183">
        <v>122</v>
      </c>
      <c r="F35" s="183">
        <v>1059</v>
      </c>
      <c r="G35" s="183">
        <v>282</v>
      </c>
      <c r="H35" s="183">
        <v>648</v>
      </c>
      <c r="I35" s="183">
        <v>129</v>
      </c>
      <c r="J35" s="183">
        <v>23</v>
      </c>
    </row>
    <row r="36" spans="1:10" ht="16.5" customHeight="1">
      <c r="A36" s="2"/>
      <c r="B36" s="69" t="s">
        <v>676</v>
      </c>
      <c r="C36" s="205">
        <v>3233</v>
      </c>
      <c r="D36" s="183">
        <v>3010</v>
      </c>
      <c r="E36" s="183">
        <v>9</v>
      </c>
      <c r="F36" s="183">
        <v>201</v>
      </c>
      <c r="G36" s="183">
        <v>45</v>
      </c>
      <c r="H36" s="183">
        <v>128</v>
      </c>
      <c r="I36" s="183">
        <v>28</v>
      </c>
      <c r="J36" s="183">
        <v>13</v>
      </c>
    </row>
    <row r="37" spans="1:10" ht="16.5" customHeight="1" thickBot="1">
      <c r="A37" s="3"/>
      <c r="B37" s="245" t="s">
        <v>661</v>
      </c>
      <c r="C37" s="205">
        <v>2318</v>
      </c>
      <c r="D37" s="183">
        <v>2068</v>
      </c>
      <c r="E37" s="183">
        <v>30</v>
      </c>
      <c r="F37" s="183">
        <v>191</v>
      </c>
      <c r="G37" s="183">
        <v>20</v>
      </c>
      <c r="H37" s="183">
        <v>151</v>
      </c>
      <c r="I37" s="183">
        <v>20</v>
      </c>
      <c r="J37" s="183">
        <v>29</v>
      </c>
    </row>
    <row r="38" spans="1:10" ht="14.25" customHeight="1">
      <c r="A38" s="1" t="s">
        <v>1229</v>
      </c>
      <c r="B38" s="164"/>
      <c r="C38" s="164"/>
      <c r="D38" s="164"/>
      <c r="E38" s="164"/>
      <c r="F38" s="164"/>
      <c r="G38" s="164"/>
      <c r="H38" s="164"/>
      <c r="I38" s="164"/>
      <c r="J38" s="164"/>
    </row>
    <row r="39" ht="14.25" customHeight="1">
      <c r="A39" s="210" t="s">
        <v>1230</v>
      </c>
    </row>
  </sheetData>
  <sheetProtection/>
  <mergeCells count="12">
    <mergeCell ref="D3:D6"/>
    <mergeCell ref="E3:E6"/>
    <mergeCell ref="A7:B7"/>
    <mergeCell ref="A23:B23"/>
    <mergeCell ref="A3:B6"/>
    <mergeCell ref="C3:C6"/>
    <mergeCell ref="F3:I4"/>
    <mergeCell ref="J3:J6"/>
    <mergeCell ref="F5:F6"/>
    <mergeCell ref="G5:G6"/>
    <mergeCell ref="H5:H6"/>
    <mergeCell ref="I5:I6"/>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A116"/>
  <sheetViews>
    <sheetView showGridLines="0" zoomScalePageLayoutView="0" workbookViewId="0" topLeftCell="A1">
      <selection activeCell="A2" sqref="A2"/>
    </sheetView>
  </sheetViews>
  <sheetFormatPr defaultColWidth="9.00390625" defaultRowHeight="13.5"/>
  <cols>
    <col min="1" max="1" width="84.125" style="0" customWidth="1"/>
  </cols>
  <sheetData>
    <row r="1" ht="18">
      <c r="A1" s="362" t="s">
        <v>810</v>
      </c>
    </row>
    <row r="2" ht="13.5">
      <c r="A2" s="512" t="s">
        <v>1339</v>
      </c>
    </row>
    <row r="3" ht="13.5">
      <c r="A3" s="363" t="s">
        <v>1304</v>
      </c>
    </row>
    <row r="4" ht="15">
      <c r="A4" s="363" t="s">
        <v>811</v>
      </c>
    </row>
    <row r="5" ht="22.5">
      <c r="A5" s="366" t="s">
        <v>1305</v>
      </c>
    </row>
    <row r="6" ht="22.5">
      <c r="A6" s="366" t="s">
        <v>1306</v>
      </c>
    </row>
    <row r="7" ht="13.5">
      <c r="A7" s="366"/>
    </row>
    <row r="8" ht="15">
      <c r="A8" s="363" t="s">
        <v>829</v>
      </c>
    </row>
    <row r="9" ht="15">
      <c r="A9" s="364"/>
    </row>
    <row r="10" ht="15">
      <c r="A10" s="363" t="s">
        <v>1307</v>
      </c>
    </row>
    <row r="11" ht="15">
      <c r="A11" s="364"/>
    </row>
    <row r="12" ht="15">
      <c r="A12" s="363" t="s">
        <v>1308</v>
      </c>
    </row>
    <row r="13" ht="15">
      <c r="A13" s="364"/>
    </row>
    <row r="14" ht="15">
      <c r="A14" s="363" t="s">
        <v>830</v>
      </c>
    </row>
    <row r="15" ht="45">
      <c r="A15" s="365" t="s">
        <v>827</v>
      </c>
    </row>
    <row r="16" ht="15">
      <c r="A16" s="364" t="s">
        <v>828</v>
      </c>
    </row>
    <row r="17" ht="24.75">
      <c r="A17" s="364" t="s">
        <v>831</v>
      </c>
    </row>
    <row r="18" ht="15">
      <c r="A18" s="364" t="s">
        <v>832</v>
      </c>
    </row>
    <row r="19" ht="15">
      <c r="A19" s="364" t="s">
        <v>833</v>
      </c>
    </row>
    <row r="20" ht="24.75">
      <c r="A20" s="364" t="s">
        <v>834</v>
      </c>
    </row>
    <row r="21" ht="24.75">
      <c r="A21" s="364" t="s">
        <v>835</v>
      </c>
    </row>
    <row r="22" ht="15">
      <c r="A22" s="364" t="s">
        <v>836</v>
      </c>
    </row>
    <row r="23" ht="24.75">
      <c r="A23" s="364" t="s">
        <v>837</v>
      </c>
    </row>
    <row r="24" ht="15">
      <c r="A24" s="364"/>
    </row>
    <row r="25" ht="13.5">
      <c r="A25" s="363" t="s">
        <v>336</v>
      </c>
    </row>
    <row r="26" ht="15">
      <c r="A26" s="364" t="s">
        <v>838</v>
      </c>
    </row>
    <row r="27" ht="22.5">
      <c r="A27" s="366" t="s">
        <v>1309</v>
      </c>
    </row>
    <row r="28" ht="15">
      <c r="A28" s="364" t="s">
        <v>839</v>
      </c>
    </row>
    <row r="29" ht="15">
      <c r="A29" s="364" t="s">
        <v>840</v>
      </c>
    </row>
    <row r="30" ht="15">
      <c r="A30" s="364"/>
    </row>
    <row r="31" ht="13.5">
      <c r="A31" s="363" t="s">
        <v>337</v>
      </c>
    </row>
    <row r="32" ht="13.5">
      <c r="A32" s="365" t="s">
        <v>841</v>
      </c>
    </row>
    <row r="33" ht="13.5">
      <c r="A33" s="366" t="s">
        <v>844</v>
      </c>
    </row>
    <row r="34" ht="13.5">
      <c r="A34" s="366"/>
    </row>
    <row r="35" ht="15">
      <c r="A35" s="364" t="s">
        <v>842</v>
      </c>
    </row>
    <row r="36" ht="13.5">
      <c r="A36" s="366" t="s">
        <v>845</v>
      </c>
    </row>
    <row r="37" ht="13.5">
      <c r="A37" s="366"/>
    </row>
    <row r="38" ht="15">
      <c r="A38" s="364" t="s">
        <v>843</v>
      </c>
    </row>
    <row r="39" ht="13.5">
      <c r="A39" s="366" t="s">
        <v>846</v>
      </c>
    </row>
    <row r="40" ht="24.75">
      <c r="A40" s="366" t="s">
        <v>847</v>
      </c>
    </row>
    <row r="41" ht="13.5">
      <c r="A41" s="366"/>
    </row>
    <row r="42" ht="13.5">
      <c r="A42" s="366" t="s">
        <v>848</v>
      </c>
    </row>
    <row r="43" ht="22.5">
      <c r="A43" s="366" t="s">
        <v>849</v>
      </c>
    </row>
    <row r="44" ht="15">
      <c r="A44" s="364" t="s">
        <v>812</v>
      </c>
    </row>
    <row r="45" ht="15">
      <c r="A45" s="364" t="s">
        <v>813</v>
      </c>
    </row>
    <row r="46" ht="15">
      <c r="A46" s="364" t="s">
        <v>814</v>
      </c>
    </row>
    <row r="47" ht="15">
      <c r="A47" s="364" t="s">
        <v>815</v>
      </c>
    </row>
    <row r="48" ht="15">
      <c r="A48" s="364" t="s">
        <v>816</v>
      </c>
    </row>
    <row r="49" ht="15">
      <c r="A49" s="364" t="s">
        <v>817</v>
      </c>
    </row>
    <row r="50" ht="15">
      <c r="A50" s="364" t="s">
        <v>818</v>
      </c>
    </row>
    <row r="51" ht="15">
      <c r="A51" s="364" t="s">
        <v>850</v>
      </c>
    </row>
    <row r="52" ht="13.5">
      <c r="A52" s="366" t="s">
        <v>852</v>
      </c>
    </row>
    <row r="53" ht="15">
      <c r="A53" s="364" t="s">
        <v>851</v>
      </c>
    </row>
    <row r="54" ht="15">
      <c r="A54" s="364"/>
    </row>
    <row r="55" ht="13.5">
      <c r="A55" s="365" t="s">
        <v>819</v>
      </c>
    </row>
    <row r="56" ht="13.5">
      <c r="A56" s="366" t="s">
        <v>853</v>
      </c>
    </row>
    <row r="57" ht="22.5">
      <c r="A57" s="366" t="s">
        <v>855</v>
      </c>
    </row>
    <row r="58" ht="13.5">
      <c r="A58" s="366" t="s">
        <v>1310</v>
      </c>
    </row>
    <row r="59" ht="13.5">
      <c r="A59" s="366" t="s">
        <v>856</v>
      </c>
    </row>
    <row r="60" ht="22.5">
      <c r="A60" s="366" t="s">
        <v>857</v>
      </c>
    </row>
    <row r="61" ht="13.5">
      <c r="A61" s="366" t="s">
        <v>858</v>
      </c>
    </row>
    <row r="62" ht="13.5">
      <c r="A62" s="366" t="s">
        <v>859</v>
      </c>
    </row>
    <row r="63" ht="13.5">
      <c r="A63" s="366"/>
    </row>
    <row r="64" ht="13.5">
      <c r="A64" s="366" t="s">
        <v>854</v>
      </c>
    </row>
    <row r="65" ht="13.5">
      <c r="A65" s="366" t="s">
        <v>860</v>
      </c>
    </row>
    <row r="66" ht="15">
      <c r="A66" s="364" t="s">
        <v>820</v>
      </c>
    </row>
    <row r="67" ht="24.75">
      <c r="A67" s="364" t="s">
        <v>821</v>
      </c>
    </row>
    <row r="68" ht="15">
      <c r="A68" s="364" t="s">
        <v>822</v>
      </c>
    </row>
    <row r="69" ht="15">
      <c r="A69" s="364" t="s">
        <v>823</v>
      </c>
    </row>
    <row r="70" ht="15">
      <c r="A70" s="364" t="s">
        <v>824</v>
      </c>
    </row>
    <row r="71" ht="13.5">
      <c r="A71" s="366" t="s">
        <v>861</v>
      </c>
    </row>
    <row r="72" ht="15">
      <c r="A72" s="366" t="s">
        <v>862</v>
      </c>
    </row>
    <row r="73" ht="13.5">
      <c r="A73" s="366" t="s">
        <v>863</v>
      </c>
    </row>
    <row r="74" ht="13.5">
      <c r="A74" s="366" t="s">
        <v>864</v>
      </c>
    </row>
    <row r="75" ht="13.5">
      <c r="A75" s="366" t="s">
        <v>865</v>
      </c>
    </row>
    <row r="76" ht="13.5">
      <c r="A76" s="366" t="s">
        <v>866</v>
      </c>
    </row>
    <row r="77" ht="13.5">
      <c r="A77" s="366"/>
    </row>
    <row r="78" ht="13.5">
      <c r="A78" s="365" t="s">
        <v>1311</v>
      </c>
    </row>
    <row r="79" ht="13.5">
      <c r="A79" s="366" t="s">
        <v>1312</v>
      </c>
    </row>
    <row r="80" ht="13.5">
      <c r="A80" s="366" t="s">
        <v>1313</v>
      </c>
    </row>
    <row r="81" ht="13.5">
      <c r="A81" s="366"/>
    </row>
    <row r="82" ht="15">
      <c r="A82" s="364" t="s">
        <v>867</v>
      </c>
    </row>
    <row r="83" ht="13.5">
      <c r="A83" s="366" t="s">
        <v>869</v>
      </c>
    </row>
    <row r="84" ht="13.5">
      <c r="A84" s="366" t="s">
        <v>1315</v>
      </c>
    </row>
    <row r="85" ht="13.5">
      <c r="A85" s="366" t="s">
        <v>1314</v>
      </c>
    </row>
    <row r="86" ht="13.5">
      <c r="A86" s="366" t="s">
        <v>1316</v>
      </c>
    </row>
    <row r="87" ht="15">
      <c r="A87" s="364"/>
    </row>
    <row r="88" ht="13.5">
      <c r="A88" s="365" t="s">
        <v>825</v>
      </c>
    </row>
    <row r="89" ht="13.5">
      <c r="A89" s="366" t="s">
        <v>1317</v>
      </c>
    </row>
    <row r="90" ht="13.5">
      <c r="A90" s="366" t="s">
        <v>1318</v>
      </c>
    </row>
    <row r="91" ht="22.5">
      <c r="A91" s="366" t="s">
        <v>1319</v>
      </c>
    </row>
    <row r="92" ht="13.5">
      <c r="A92" s="365"/>
    </row>
    <row r="93" ht="15">
      <c r="A93" s="364" t="s">
        <v>868</v>
      </c>
    </row>
    <row r="94" ht="13.5">
      <c r="A94" s="366" t="s">
        <v>1320</v>
      </c>
    </row>
    <row r="95" ht="13.5">
      <c r="A95" s="366" t="s">
        <v>1321</v>
      </c>
    </row>
    <row r="96" ht="15">
      <c r="A96" s="364"/>
    </row>
    <row r="97" ht="15">
      <c r="A97" s="364" t="s">
        <v>691</v>
      </c>
    </row>
    <row r="98" ht="22.5">
      <c r="A98" s="366" t="s">
        <v>692</v>
      </c>
    </row>
    <row r="99" ht="22.5">
      <c r="A99" s="366" t="s">
        <v>693</v>
      </c>
    </row>
    <row r="100" ht="13.5">
      <c r="A100" s="366"/>
    </row>
    <row r="101" ht="15">
      <c r="A101" s="364" t="s">
        <v>826</v>
      </c>
    </row>
    <row r="102" ht="22.5">
      <c r="A102" s="365" t="s">
        <v>694</v>
      </c>
    </row>
    <row r="103" ht="24.75">
      <c r="A103" s="365" t="s">
        <v>695</v>
      </c>
    </row>
    <row r="104" ht="15">
      <c r="A104" s="364"/>
    </row>
    <row r="105" ht="15">
      <c r="A105" s="364" t="s">
        <v>696</v>
      </c>
    </row>
    <row r="106" ht="22.5">
      <c r="A106" s="366" t="s">
        <v>697</v>
      </c>
    </row>
    <row r="107" ht="13.5">
      <c r="A107" s="366"/>
    </row>
    <row r="108" ht="13.5">
      <c r="A108" s="366" t="s">
        <v>698</v>
      </c>
    </row>
    <row r="109" ht="33.75">
      <c r="A109" s="366" t="s">
        <v>699</v>
      </c>
    </row>
    <row r="110" ht="15">
      <c r="A110" s="364"/>
    </row>
    <row r="111" ht="13.5">
      <c r="A111" s="363"/>
    </row>
    <row r="112" ht="13.5">
      <c r="A112" s="366"/>
    </row>
    <row r="113" ht="13.5">
      <c r="A113" s="366"/>
    </row>
    <row r="114" ht="13.5">
      <c r="A114" s="366"/>
    </row>
    <row r="115" ht="13.5">
      <c r="A115" s="366"/>
    </row>
    <row r="116" ht="13.5">
      <c r="A116" s="366"/>
    </row>
  </sheetData>
  <sheetProtection/>
  <hyperlinks>
    <hyperlink ref="A2" location="目次!A1" display="目次に戻る"/>
  </hyperlink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tabColor indexed="12"/>
  </sheetPr>
  <dimension ref="A1:H14"/>
  <sheetViews>
    <sheetView zoomScalePageLayoutView="0" workbookViewId="0" topLeftCell="A1">
      <selection activeCell="D3" sqref="D3"/>
    </sheetView>
  </sheetViews>
  <sheetFormatPr defaultColWidth="8.875" defaultRowHeight="16.5" customHeight="1"/>
  <cols>
    <col min="1" max="3" width="1.75390625" style="1" customWidth="1"/>
    <col min="4" max="4" width="22.75390625" style="1" customWidth="1"/>
    <col min="5" max="8" width="13.75390625" style="1" customWidth="1"/>
    <col min="9" max="9" width="5.25390625" style="1" customWidth="1"/>
    <col min="10" max="10" width="4.00390625" style="1" customWidth="1"/>
    <col min="11" max="11" width="4.375" style="1" customWidth="1"/>
    <col min="12" max="12" width="8.00390625" style="1" customWidth="1"/>
    <col min="13" max="13" width="6.25390625" style="1" customWidth="1"/>
    <col min="14" max="14" width="5.375" style="1" customWidth="1"/>
    <col min="15" max="15" width="4.625" style="1" customWidth="1"/>
    <col min="16" max="16384" width="8.875" style="1" customWidth="1"/>
  </cols>
  <sheetData>
    <row r="1" spans="1:8" ht="16.5" customHeight="1">
      <c r="A1" s="628" t="s">
        <v>1231</v>
      </c>
      <c r="B1" s="629"/>
      <c r="C1" s="629"/>
      <c r="D1" s="629"/>
      <c r="E1" s="629"/>
      <c r="F1" s="629"/>
      <c r="G1" s="629"/>
      <c r="H1" s="629"/>
    </row>
    <row r="2" spans="1:8" ht="16.5" customHeight="1">
      <c r="A2" s="629"/>
      <c r="B2" s="629"/>
      <c r="C2" s="629"/>
      <c r="D2" s="629"/>
      <c r="E2" s="629"/>
      <c r="F2" s="629"/>
      <c r="G2" s="629"/>
      <c r="H2" s="629"/>
    </row>
    <row r="3" ht="16.5" customHeight="1" thickBot="1">
      <c r="D3" s="510" t="str">
        <f>HYPERLINK("#目次!A21","目次に戻る")</f>
        <v>目次に戻る</v>
      </c>
    </row>
    <row r="4" spans="1:8" ht="33" customHeight="1">
      <c r="A4" s="589" t="s">
        <v>703</v>
      </c>
      <c r="B4" s="630"/>
      <c r="C4" s="630"/>
      <c r="D4" s="631"/>
      <c r="E4" s="194" t="s">
        <v>704</v>
      </c>
      <c r="F4" s="194" t="s">
        <v>705</v>
      </c>
      <c r="G4" s="251" t="s">
        <v>708</v>
      </c>
      <c r="H4" s="250" t="s">
        <v>707</v>
      </c>
    </row>
    <row r="5" spans="1:8" ht="16.5" customHeight="1">
      <c r="A5" s="632" t="s">
        <v>1232</v>
      </c>
      <c r="B5" s="633"/>
      <c r="C5" s="633"/>
      <c r="D5" s="633"/>
      <c r="E5" s="464">
        <v>44664</v>
      </c>
      <c r="F5" s="204">
        <v>86664</v>
      </c>
      <c r="G5" s="204">
        <v>60046</v>
      </c>
      <c r="H5" s="461">
        <v>1.940354648</v>
      </c>
    </row>
    <row r="6" spans="1:8" ht="16.5" customHeight="1">
      <c r="A6" s="2"/>
      <c r="B6" s="594" t="s">
        <v>701</v>
      </c>
      <c r="C6" s="594"/>
      <c r="D6" s="594"/>
      <c r="E6" s="205">
        <v>44624</v>
      </c>
      <c r="F6" s="183">
        <v>86574</v>
      </c>
      <c r="G6" s="183">
        <v>59996</v>
      </c>
      <c r="H6" s="462">
        <v>1.9400770886</v>
      </c>
    </row>
    <row r="7" spans="1:8" ht="16.5" customHeight="1">
      <c r="A7" s="2"/>
      <c r="B7" s="2"/>
      <c r="C7" s="594" t="s">
        <v>612</v>
      </c>
      <c r="D7" s="594"/>
      <c r="E7" s="205">
        <v>43489</v>
      </c>
      <c r="F7" s="183">
        <v>84906</v>
      </c>
      <c r="G7" s="183">
        <v>58595</v>
      </c>
      <c r="H7" s="462">
        <v>1.9523557681</v>
      </c>
    </row>
    <row r="8" spans="1:8" ht="16.5" customHeight="1">
      <c r="A8" s="2"/>
      <c r="B8" s="2"/>
      <c r="C8" s="2"/>
      <c r="D8" s="166" t="s">
        <v>613</v>
      </c>
      <c r="E8" s="205">
        <v>30157</v>
      </c>
      <c r="F8" s="183">
        <v>64811</v>
      </c>
      <c r="G8" s="183">
        <v>42832</v>
      </c>
      <c r="H8" s="462">
        <v>2.1491196074</v>
      </c>
    </row>
    <row r="9" spans="1:8" ht="16.5" customHeight="1">
      <c r="A9" s="2"/>
      <c r="B9" s="2"/>
      <c r="C9" s="2"/>
      <c r="D9" s="2" t="s">
        <v>1215</v>
      </c>
      <c r="E9" s="205">
        <v>2582</v>
      </c>
      <c r="F9" s="183">
        <v>4422</v>
      </c>
      <c r="G9" s="183">
        <v>3438</v>
      </c>
      <c r="H9" s="462">
        <v>1.7126258714</v>
      </c>
    </row>
    <row r="10" spans="1:8" ht="16.5" customHeight="1">
      <c r="A10" s="2"/>
      <c r="B10" s="2"/>
      <c r="C10" s="2"/>
      <c r="D10" s="166" t="s">
        <v>614</v>
      </c>
      <c r="E10" s="205">
        <v>10537</v>
      </c>
      <c r="F10" s="183">
        <v>15292</v>
      </c>
      <c r="G10" s="183">
        <v>12065</v>
      </c>
      <c r="H10" s="462">
        <v>1.451266964</v>
      </c>
    </row>
    <row r="11" spans="1:8" ht="16.5" customHeight="1">
      <c r="A11" s="2"/>
      <c r="B11" s="2"/>
      <c r="C11" s="2"/>
      <c r="D11" s="166" t="s">
        <v>615</v>
      </c>
      <c r="E11" s="205">
        <v>213</v>
      </c>
      <c r="F11" s="183">
        <v>381</v>
      </c>
      <c r="G11" s="183">
        <v>260</v>
      </c>
      <c r="H11" s="462">
        <v>1.7887323944</v>
      </c>
    </row>
    <row r="12" spans="1:8" ht="16.5" customHeight="1">
      <c r="A12" s="2"/>
      <c r="B12" s="2"/>
      <c r="C12" s="594" t="s">
        <v>616</v>
      </c>
      <c r="D12" s="594"/>
      <c r="E12" s="205">
        <v>1135</v>
      </c>
      <c r="F12" s="183">
        <v>1668</v>
      </c>
      <c r="G12" s="183">
        <v>1401</v>
      </c>
      <c r="H12" s="462">
        <v>1.4696035242</v>
      </c>
    </row>
    <row r="13" spans="1:8" ht="16.5" customHeight="1" thickBot="1">
      <c r="A13" s="3"/>
      <c r="B13" s="591" t="s">
        <v>702</v>
      </c>
      <c r="C13" s="591"/>
      <c r="D13" s="591"/>
      <c r="E13" s="209">
        <v>40</v>
      </c>
      <c r="F13" s="202">
        <v>90</v>
      </c>
      <c r="G13" s="202">
        <v>50</v>
      </c>
      <c r="H13" s="463">
        <v>2.25</v>
      </c>
    </row>
    <row r="14" spans="1:8" ht="16.5" customHeight="1">
      <c r="A14" s="247" t="s">
        <v>1230</v>
      </c>
      <c r="C14" s="2"/>
      <c r="D14" s="2"/>
      <c r="E14" s="2"/>
      <c r="F14" s="2"/>
      <c r="G14" s="2"/>
      <c r="H14" s="2"/>
    </row>
  </sheetData>
  <sheetProtection/>
  <mergeCells count="7">
    <mergeCell ref="C7:D7"/>
    <mergeCell ref="C12:D12"/>
    <mergeCell ref="B13:D13"/>
    <mergeCell ref="A1:H2"/>
    <mergeCell ref="A4:D4"/>
    <mergeCell ref="A5:D5"/>
    <mergeCell ref="B6:D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12"/>
  </sheetPr>
  <dimension ref="A1:K11"/>
  <sheetViews>
    <sheetView zoomScalePageLayoutView="0" workbookViewId="0" topLeftCell="A1">
      <selection activeCell="C2" sqref="C2"/>
    </sheetView>
  </sheetViews>
  <sheetFormatPr defaultColWidth="8.875" defaultRowHeight="16.5" customHeight="1"/>
  <cols>
    <col min="1" max="2" width="1.75390625" style="1" customWidth="1"/>
    <col min="3" max="3" width="19.75390625" style="1" customWidth="1"/>
    <col min="4" max="11" width="11.25390625" style="1" customWidth="1"/>
    <col min="12" max="16384" width="8.875" style="1" customWidth="1"/>
  </cols>
  <sheetData>
    <row r="1" ht="16.5" customHeight="1">
      <c r="A1" s="5" t="s">
        <v>1233</v>
      </c>
    </row>
    <row r="2" ht="16.5" customHeight="1" thickBot="1">
      <c r="C2" s="510" t="str">
        <f>HYPERLINK("#目次!A22","目次に戻る")</f>
        <v>目次に戻る</v>
      </c>
    </row>
    <row r="3" spans="1:11" ht="33" customHeight="1">
      <c r="A3" s="590" t="s">
        <v>618</v>
      </c>
      <c r="B3" s="634"/>
      <c r="C3" s="634"/>
      <c r="D3" s="194" t="s">
        <v>637</v>
      </c>
      <c r="E3" s="252" t="s">
        <v>15</v>
      </c>
      <c r="F3" s="252" t="s">
        <v>10</v>
      </c>
      <c r="G3" s="252" t="s">
        <v>11</v>
      </c>
      <c r="H3" s="252" t="s">
        <v>12</v>
      </c>
      <c r="I3" s="252" t="s">
        <v>13</v>
      </c>
      <c r="J3" s="252" t="s">
        <v>14</v>
      </c>
      <c r="K3" s="253" t="s">
        <v>599</v>
      </c>
    </row>
    <row r="4" spans="1:11" ht="33" customHeight="1">
      <c r="A4" s="635" t="s">
        <v>1342</v>
      </c>
      <c r="B4" s="593"/>
      <c r="C4" s="593"/>
      <c r="D4" s="188">
        <v>44624</v>
      </c>
      <c r="E4" s="171">
        <v>18138</v>
      </c>
      <c r="F4" s="171">
        <v>16303</v>
      </c>
      <c r="G4" s="171">
        <v>6604</v>
      </c>
      <c r="H4" s="171">
        <v>2394</v>
      </c>
      <c r="I4" s="171">
        <v>787</v>
      </c>
      <c r="J4" s="173">
        <v>302</v>
      </c>
      <c r="K4" s="173">
        <v>96</v>
      </c>
    </row>
    <row r="5" spans="1:11" ht="16.5" customHeight="1">
      <c r="A5" s="2"/>
      <c r="B5" s="594" t="s">
        <v>612</v>
      </c>
      <c r="C5" s="594"/>
      <c r="D5" s="184">
        <v>43489</v>
      </c>
      <c r="E5" s="158">
        <v>17404</v>
      </c>
      <c r="F5" s="158">
        <v>15998</v>
      </c>
      <c r="G5" s="158">
        <v>6534</v>
      </c>
      <c r="H5" s="158">
        <v>2373</v>
      </c>
      <c r="I5" s="158">
        <v>785</v>
      </c>
      <c r="J5" s="158">
        <v>300</v>
      </c>
      <c r="K5" s="158">
        <v>95</v>
      </c>
    </row>
    <row r="6" spans="1:11" ht="16.5" customHeight="1">
      <c r="A6" s="2"/>
      <c r="B6" s="2"/>
      <c r="C6" s="166" t="s">
        <v>613</v>
      </c>
      <c r="D6" s="184">
        <v>30157</v>
      </c>
      <c r="E6" s="158">
        <v>8929</v>
      </c>
      <c r="F6" s="158">
        <v>12527</v>
      </c>
      <c r="G6" s="158">
        <v>5543</v>
      </c>
      <c r="H6" s="158">
        <v>2077</v>
      </c>
      <c r="I6" s="158">
        <v>708</v>
      </c>
      <c r="J6" s="158">
        <v>282</v>
      </c>
      <c r="K6" s="158">
        <v>91</v>
      </c>
    </row>
    <row r="7" spans="1:11" ht="16.5" customHeight="1">
      <c r="A7" s="2"/>
      <c r="B7" s="2"/>
      <c r="C7" s="435" t="s">
        <v>1215</v>
      </c>
      <c r="D7" s="184">
        <v>2582</v>
      </c>
      <c r="E7" s="158">
        <v>1159</v>
      </c>
      <c r="F7" s="158">
        <v>1085</v>
      </c>
      <c r="G7" s="158">
        <v>275</v>
      </c>
      <c r="H7" s="158">
        <v>49</v>
      </c>
      <c r="I7" s="158">
        <v>12</v>
      </c>
      <c r="J7" s="158">
        <v>2</v>
      </c>
      <c r="K7" s="158" t="s">
        <v>1222</v>
      </c>
    </row>
    <row r="8" spans="1:11" ht="16.5" customHeight="1">
      <c r="A8" s="2"/>
      <c r="B8" s="2"/>
      <c r="C8" s="166" t="s">
        <v>614</v>
      </c>
      <c r="D8" s="184">
        <v>10537</v>
      </c>
      <c r="E8" s="158">
        <v>7220</v>
      </c>
      <c r="F8" s="158">
        <v>2301</v>
      </c>
      <c r="G8" s="158">
        <v>698</v>
      </c>
      <c r="H8" s="158">
        <v>237</v>
      </c>
      <c r="I8" s="158">
        <v>62</v>
      </c>
      <c r="J8" s="158">
        <v>15</v>
      </c>
      <c r="K8" s="158">
        <v>4</v>
      </c>
    </row>
    <row r="9" spans="1:11" ht="16.5" customHeight="1">
      <c r="A9" s="2"/>
      <c r="B9" s="2"/>
      <c r="C9" s="166" t="s">
        <v>615</v>
      </c>
      <c r="D9" s="184">
        <v>213</v>
      </c>
      <c r="E9" s="158">
        <v>96</v>
      </c>
      <c r="F9" s="158">
        <v>85</v>
      </c>
      <c r="G9" s="158">
        <v>18</v>
      </c>
      <c r="H9" s="158">
        <v>10</v>
      </c>
      <c r="I9" s="158">
        <v>3</v>
      </c>
      <c r="J9" s="158">
        <v>1</v>
      </c>
      <c r="K9" s="158" t="s">
        <v>1222</v>
      </c>
    </row>
    <row r="10" spans="1:11" ht="16.5" customHeight="1" thickBot="1">
      <c r="A10" s="2"/>
      <c r="B10" s="594" t="s">
        <v>616</v>
      </c>
      <c r="C10" s="594"/>
      <c r="D10" s="184">
        <v>1135</v>
      </c>
      <c r="E10" s="158">
        <v>734</v>
      </c>
      <c r="F10" s="158">
        <v>305</v>
      </c>
      <c r="G10" s="158">
        <v>70</v>
      </c>
      <c r="H10" s="158">
        <v>21</v>
      </c>
      <c r="I10" s="158">
        <v>2</v>
      </c>
      <c r="J10" s="158">
        <v>2</v>
      </c>
      <c r="K10" s="158">
        <v>1</v>
      </c>
    </row>
    <row r="11" spans="1:11" ht="16.5" customHeight="1">
      <c r="A11" s="247" t="s">
        <v>1230</v>
      </c>
      <c r="B11" s="164"/>
      <c r="C11" s="164"/>
      <c r="D11" s="164"/>
      <c r="E11" s="164"/>
      <c r="F11" s="164"/>
      <c r="G11" s="164"/>
      <c r="H11" s="164"/>
      <c r="I11" s="164"/>
      <c r="J11" s="164"/>
      <c r="K11" s="164"/>
    </row>
  </sheetData>
  <sheetProtection/>
  <mergeCells count="4">
    <mergeCell ref="A3:C3"/>
    <mergeCell ref="A4:C4"/>
    <mergeCell ref="B5:C5"/>
    <mergeCell ref="B10:C10"/>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12"/>
  </sheetPr>
  <dimension ref="A1:I20"/>
  <sheetViews>
    <sheetView zoomScalePageLayoutView="0" workbookViewId="0" topLeftCell="A1">
      <selection activeCell="B2" sqref="B2"/>
    </sheetView>
  </sheetViews>
  <sheetFormatPr defaultColWidth="8.875" defaultRowHeight="16.5" customHeight="1"/>
  <cols>
    <col min="1" max="1" width="1.37890625" style="1" customWidth="1"/>
    <col min="2" max="2" width="22.75390625" style="1" customWidth="1"/>
    <col min="3" max="9" width="11.875" style="1" customWidth="1"/>
    <col min="10" max="16384" width="8.875" style="1" customWidth="1"/>
  </cols>
  <sheetData>
    <row r="1" ht="16.5" customHeight="1">
      <c r="A1" s="5" t="s">
        <v>1234</v>
      </c>
    </row>
    <row r="2" ht="16.5" customHeight="1" thickBot="1">
      <c r="B2" s="510" t="str">
        <f>HYPERLINK("#目次!A23","目次に戻る")</f>
        <v>目次に戻る</v>
      </c>
    </row>
    <row r="3" spans="1:9" ht="16.5" customHeight="1">
      <c r="A3" s="566" t="s">
        <v>16</v>
      </c>
      <c r="B3" s="617"/>
      <c r="C3" s="617" t="s">
        <v>631</v>
      </c>
      <c r="D3" s="617" t="s">
        <v>655</v>
      </c>
      <c r="E3" s="617"/>
      <c r="F3" s="617"/>
      <c r="G3" s="617"/>
      <c r="H3" s="617"/>
      <c r="I3" s="567" t="s">
        <v>656</v>
      </c>
    </row>
    <row r="4" spans="1:9" ht="33" customHeight="1">
      <c r="A4" s="585"/>
      <c r="B4" s="587"/>
      <c r="C4" s="587"/>
      <c r="D4" s="160" t="s">
        <v>631</v>
      </c>
      <c r="E4" s="160" t="s">
        <v>17</v>
      </c>
      <c r="F4" s="465" t="s">
        <v>1215</v>
      </c>
      <c r="G4" s="160" t="s">
        <v>614</v>
      </c>
      <c r="H4" s="160" t="s">
        <v>658</v>
      </c>
      <c r="I4" s="582"/>
    </row>
    <row r="5" spans="1:9" ht="33" customHeight="1">
      <c r="A5" s="635" t="s">
        <v>1343</v>
      </c>
      <c r="B5" s="636"/>
      <c r="C5" s="188">
        <v>44624</v>
      </c>
      <c r="D5" s="173">
        <v>43489</v>
      </c>
      <c r="E5" s="173">
        <v>30157</v>
      </c>
      <c r="F5" s="173">
        <v>2582</v>
      </c>
      <c r="G5" s="173">
        <v>10537</v>
      </c>
      <c r="H5" s="173">
        <v>213</v>
      </c>
      <c r="I5" s="173">
        <v>1135</v>
      </c>
    </row>
    <row r="6" spans="1:9" ht="16.5" customHeight="1">
      <c r="A6" s="2"/>
      <c r="B6" s="69" t="s">
        <v>664</v>
      </c>
      <c r="C6" s="184">
        <v>2696</v>
      </c>
      <c r="D6" s="158">
        <v>2533</v>
      </c>
      <c r="E6" s="158">
        <v>129</v>
      </c>
      <c r="F6" s="158">
        <v>7</v>
      </c>
      <c r="G6" s="158">
        <v>2370</v>
      </c>
      <c r="H6" s="158">
        <v>27</v>
      </c>
      <c r="I6" s="158">
        <v>163</v>
      </c>
    </row>
    <row r="7" spans="1:9" ht="16.5" customHeight="1">
      <c r="A7" s="2"/>
      <c r="B7" s="69" t="s">
        <v>665</v>
      </c>
      <c r="C7" s="184">
        <v>4577</v>
      </c>
      <c r="D7" s="158">
        <v>4379</v>
      </c>
      <c r="E7" s="158">
        <v>634</v>
      </c>
      <c r="F7" s="158">
        <v>221</v>
      </c>
      <c r="G7" s="158">
        <v>3494</v>
      </c>
      <c r="H7" s="158">
        <v>30</v>
      </c>
      <c r="I7" s="158">
        <v>198</v>
      </c>
    </row>
    <row r="8" spans="1:9" ht="16.5" customHeight="1">
      <c r="A8" s="2"/>
      <c r="B8" s="69" t="s">
        <v>666</v>
      </c>
      <c r="C8" s="184">
        <v>4475</v>
      </c>
      <c r="D8" s="158">
        <v>4286</v>
      </c>
      <c r="E8" s="158">
        <v>1562</v>
      </c>
      <c r="F8" s="158">
        <v>930</v>
      </c>
      <c r="G8" s="158">
        <v>1765</v>
      </c>
      <c r="H8" s="158">
        <v>29</v>
      </c>
      <c r="I8" s="158">
        <v>189</v>
      </c>
    </row>
    <row r="9" spans="1:9" ht="16.5" customHeight="1">
      <c r="A9" s="2"/>
      <c r="B9" s="69" t="s">
        <v>667</v>
      </c>
      <c r="C9" s="184">
        <v>4000</v>
      </c>
      <c r="D9" s="158">
        <v>3854</v>
      </c>
      <c r="E9" s="158">
        <v>2279</v>
      </c>
      <c r="F9" s="158">
        <v>509</v>
      </c>
      <c r="G9" s="158">
        <v>1047</v>
      </c>
      <c r="H9" s="158">
        <v>19</v>
      </c>
      <c r="I9" s="158">
        <v>146</v>
      </c>
    </row>
    <row r="10" spans="1:9" ht="16.5" customHeight="1">
      <c r="A10" s="2" t="s">
        <v>677</v>
      </c>
      <c r="B10" s="69" t="s">
        <v>668</v>
      </c>
      <c r="C10" s="184">
        <v>4581</v>
      </c>
      <c r="D10" s="158">
        <v>4442</v>
      </c>
      <c r="E10" s="158">
        <v>3038</v>
      </c>
      <c r="F10" s="158">
        <v>647</v>
      </c>
      <c r="G10" s="158">
        <v>738</v>
      </c>
      <c r="H10" s="158">
        <v>19</v>
      </c>
      <c r="I10" s="158">
        <v>139</v>
      </c>
    </row>
    <row r="11" spans="1:9" ht="16.5" customHeight="1">
      <c r="A11" s="2"/>
      <c r="B11" s="69" t="s">
        <v>669</v>
      </c>
      <c r="C11" s="184">
        <v>3663</v>
      </c>
      <c r="D11" s="158">
        <v>3566</v>
      </c>
      <c r="E11" s="158">
        <v>2948</v>
      </c>
      <c r="F11" s="158">
        <v>205</v>
      </c>
      <c r="G11" s="158">
        <v>394</v>
      </c>
      <c r="H11" s="158">
        <v>19</v>
      </c>
      <c r="I11" s="158">
        <v>97</v>
      </c>
    </row>
    <row r="12" spans="1:9" ht="16.5" customHeight="1">
      <c r="A12" s="2"/>
      <c r="B12" s="69" t="s">
        <v>670</v>
      </c>
      <c r="C12" s="184">
        <v>3731</v>
      </c>
      <c r="D12" s="158">
        <v>3650</v>
      </c>
      <c r="E12" s="158">
        <v>3340</v>
      </c>
      <c r="F12" s="158">
        <v>47</v>
      </c>
      <c r="G12" s="158">
        <v>251</v>
      </c>
      <c r="H12" s="158">
        <v>12</v>
      </c>
      <c r="I12" s="158">
        <v>81</v>
      </c>
    </row>
    <row r="13" spans="1:9" ht="16.5" customHeight="1">
      <c r="A13" s="2"/>
      <c r="B13" s="69" t="s">
        <v>671</v>
      </c>
      <c r="C13" s="184">
        <v>2876</v>
      </c>
      <c r="D13" s="158">
        <v>2815</v>
      </c>
      <c r="E13" s="158">
        <v>2640</v>
      </c>
      <c r="F13" s="158">
        <v>11</v>
      </c>
      <c r="G13" s="158">
        <v>151</v>
      </c>
      <c r="H13" s="158">
        <v>13</v>
      </c>
      <c r="I13" s="158">
        <v>61</v>
      </c>
    </row>
    <row r="14" spans="1:9" ht="16.5" customHeight="1">
      <c r="A14" s="2"/>
      <c r="B14" s="69" t="s">
        <v>672</v>
      </c>
      <c r="C14" s="184">
        <v>3208</v>
      </c>
      <c r="D14" s="158">
        <v>3166</v>
      </c>
      <c r="E14" s="158">
        <v>3028</v>
      </c>
      <c r="F14" s="158">
        <v>2</v>
      </c>
      <c r="G14" s="158">
        <v>126</v>
      </c>
      <c r="H14" s="158">
        <v>10</v>
      </c>
      <c r="I14" s="158">
        <v>42</v>
      </c>
    </row>
    <row r="15" spans="1:9" ht="16.5" customHeight="1">
      <c r="A15" s="2"/>
      <c r="B15" s="69" t="s">
        <v>673</v>
      </c>
      <c r="C15" s="184">
        <v>3468</v>
      </c>
      <c r="D15" s="158">
        <v>3456</v>
      </c>
      <c r="E15" s="158">
        <v>3341</v>
      </c>
      <c r="F15" s="158">
        <v>2</v>
      </c>
      <c r="G15" s="158">
        <v>103</v>
      </c>
      <c r="H15" s="158">
        <v>10</v>
      </c>
      <c r="I15" s="158">
        <v>12</v>
      </c>
    </row>
    <row r="16" spans="1:9" ht="16.5" customHeight="1">
      <c r="A16" s="2"/>
      <c r="B16" s="69" t="s">
        <v>674</v>
      </c>
      <c r="C16" s="184">
        <v>3612</v>
      </c>
      <c r="D16" s="158">
        <v>3608</v>
      </c>
      <c r="E16" s="158">
        <v>3545</v>
      </c>
      <c r="F16" s="158" t="s">
        <v>233</v>
      </c>
      <c r="G16" s="158">
        <v>53</v>
      </c>
      <c r="H16" s="158">
        <v>10</v>
      </c>
      <c r="I16" s="158">
        <v>4</v>
      </c>
    </row>
    <row r="17" spans="1:9" ht="16.5" customHeight="1">
      <c r="A17" s="2"/>
      <c r="B17" s="69" t="s">
        <v>675</v>
      </c>
      <c r="C17" s="184">
        <v>2436</v>
      </c>
      <c r="D17" s="158">
        <v>2434</v>
      </c>
      <c r="E17" s="158">
        <v>2399</v>
      </c>
      <c r="F17" s="158">
        <v>1</v>
      </c>
      <c r="G17" s="158">
        <v>29</v>
      </c>
      <c r="H17" s="158">
        <v>5</v>
      </c>
      <c r="I17" s="158">
        <v>2</v>
      </c>
    </row>
    <row r="18" spans="1:9" ht="16.5" customHeight="1">
      <c r="A18" s="2"/>
      <c r="B18" s="69" t="s">
        <v>676</v>
      </c>
      <c r="C18" s="184">
        <v>728</v>
      </c>
      <c r="D18" s="158">
        <v>727</v>
      </c>
      <c r="E18" s="158">
        <v>708</v>
      </c>
      <c r="F18" s="158" t="s">
        <v>233</v>
      </c>
      <c r="G18" s="158">
        <v>12</v>
      </c>
      <c r="H18" s="158">
        <v>7</v>
      </c>
      <c r="I18" s="158">
        <v>1</v>
      </c>
    </row>
    <row r="19" spans="1:9" ht="16.5" customHeight="1" thickBot="1">
      <c r="A19" s="2"/>
      <c r="B19" s="69" t="s">
        <v>661</v>
      </c>
      <c r="C19" s="184">
        <v>573</v>
      </c>
      <c r="D19" s="158">
        <v>573</v>
      </c>
      <c r="E19" s="158">
        <v>566</v>
      </c>
      <c r="F19" s="158" t="s">
        <v>233</v>
      </c>
      <c r="G19" s="158">
        <v>4</v>
      </c>
      <c r="H19" s="158">
        <v>3</v>
      </c>
      <c r="I19" s="158" t="s">
        <v>1222</v>
      </c>
    </row>
    <row r="20" spans="1:9" ht="16.5" customHeight="1">
      <c r="A20" s="247" t="s">
        <v>1230</v>
      </c>
      <c r="B20" s="164"/>
      <c r="C20" s="164"/>
      <c r="D20" s="164"/>
      <c r="E20" s="164"/>
      <c r="F20" s="164"/>
      <c r="G20" s="159"/>
      <c r="H20" s="159"/>
      <c r="I20" s="159"/>
    </row>
  </sheetData>
  <sheetProtection/>
  <mergeCells count="5">
    <mergeCell ref="I3:I4"/>
    <mergeCell ref="A5:B5"/>
    <mergeCell ref="A3:B4"/>
    <mergeCell ref="C3:C4"/>
    <mergeCell ref="D3:H3"/>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12"/>
  </sheetPr>
  <dimension ref="A1:J13"/>
  <sheetViews>
    <sheetView zoomScalePageLayoutView="0" workbookViewId="0" topLeftCell="A1">
      <selection activeCell="D3" sqref="D3"/>
    </sheetView>
  </sheetViews>
  <sheetFormatPr defaultColWidth="8.875" defaultRowHeight="16.5" customHeight="1"/>
  <cols>
    <col min="1" max="1" width="1.37890625" style="1" customWidth="1"/>
    <col min="2" max="3" width="1.75390625" style="1" customWidth="1"/>
    <col min="4" max="4" width="15.375" style="1" customWidth="1"/>
    <col min="5" max="7" width="13.375" style="1" customWidth="1"/>
    <col min="8" max="8" width="13.50390625" style="1" customWidth="1"/>
    <col min="9" max="16384" width="8.875" style="1" customWidth="1"/>
  </cols>
  <sheetData>
    <row r="1" spans="1:10" ht="16.5" customHeight="1">
      <c r="A1" s="637" t="s">
        <v>1344</v>
      </c>
      <c r="B1" s="637"/>
      <c r="C1" s="637"/>
      <c r="D1" s="637"/>
      <c r="E1" s="637"/>
      <c r="F1" s="637"/>
      <c r="G1" s="637"/>
      <c r="H1" s="637"/>
      <c r="I1" s="637"/>
      <c r="J1" s="637"/>
    </row>
    <row r="2" spans="1:10" ht="16.5" customHeight="1">
      <c r="A2" s="637"/>
      <c r="B2" s="637"/>
      <c r="C2" s="637"/>
      <c r="D2" s="637"/>
      <c r="E2" s="637"/>
      <c r="F2" s="637"/>
      <c r="G2" s="637"/>
      <c r="H2" s="637"/>
      <c r="I2" s="637"/>
      <c r="J2" s="637"/>
    </row>
    <row r="3" spans="1:8" ht="16.5" customHeight="1" thickBot="1">
      <c r="A3" s="185"/>
      <c r="B3" s="185"/>
      <c r="C3" s="185"/>
      <c r="D3" s="510" t="str">
        <f>HYPERLINK("#目次!A24","目次に戻る")</f>
        <v>目次に戻る</v>
      </c>
      <c r="E3" s="185"/>
      <c r="F3" s="185"/>
      <c r="G3" s="185"/>
      <c r="H3" s="185"/>
    </row>
    <row r="4" spans="1:8" ht="33" customHeight="1">
      <c r="A4" s="589" t="s">
        <v>19</v>
      </c>
      <c r="B4" s="589"/>
      <c r="C4" s="589"/>
      <c r="D4" s="590"/>
      <c r="E4" s="193" t="s">
        <v>652</v>
      </c>
      <c r="F4" s="194" t="s">
        <v>644</v>
      </c>
      <c r="G4" s="251" t="s">
        <v>1235</v>
      </c>
      <c r="H4" s="250" t="s">
        <v>20</v>
      </c>
    </row>
    <row r="5" spans="1:8" s="168" customFormat="1" ht="16.5" customHeight="1">
      <c r="A5" s="7"/>
      <c r="B5" s="593" t="s">
        <v>545</v>
      </c>
      <c r="C5" s="593"/>
      <c r="D5" s="618"/>
      <c r="E5" s="168">
        <v>43489</v>
      </c>
      <c r="F5" s="168">
        <v>84906</v>
      </c>
      <c r="G5" s="168">
        <v>58595</v>
      </c>
      <c r="H5" s="229">
        <v>1.9523557681</v>
      </c>
    </row>
    <row r="6" spans="1:8" ht="16.5" customHeight="1">
      <c r="A6" s="2"/>
      <c r="B6" s="95"/>
      <c r="C6" s="594" t="s">
        <v>645</v>
      </c>
      <c r="D6" s="619"/>
      <c r="E6" s="1">
        <v>22133</v>
      </c>
      <c r="F6" s="1">
        <v>49520</v>
      </c>
      <c r="G6" s="1">
        <v>31888</v>
      </c>
      <c r="H6" s="230">
        <v>2.2373830931</v>
      </c>
    </row>
    <row r="7" spans="1:8" ht="16.5" customHeight="1">
      <c r="A7" s="2"/>
      <c r="B7" s="95"/>
      <c r="C7" s="594" t="s">
        <v>646</v>
      </c>
      <c r="D7" s="619"/>
      <c r="E7" s="1">
        <v>752</v>
      </c>
      <c r="F7" s="1">
        <v>1456</v>
      </c>
      <c r="G7" s="1">
        <v>1010</v>
      </c>
      <c r="H7" s="230">
        <v>1.9361702128</v>
      </c>
    </row>
    <row r="8" spans="1:8" ht="16.5" customHeight="1">
      <c r="A8" s="2"/>
      <c r="B8" s="95"/>
      <c r="C8" s="594" t="s">
        <v>647</v>
      </c>
      <c r="D8" s="619"/>
      <c r="E8" s="1">
        <v>20540</v>
      </c>
      <c r="F8" s="1">
        <v>33792</v>
      </c>
      <c r="G8" s="1">
        <v>25606</v>
      </c>
      <c r="H8" s="230">
        <v>1.6451801363</v>
      </c>
    </row>
    <row r="9" spans="1:8" ht="16.5" customHeight="1">
      <c r="A9" s="2"/>
      <c r="B9" s="95"/>
      <c r="C9" s="95"/>
      <c r="D9" s="167" t="s">
        <v>633</v>
      </c>
      <c r="E9" s="1">
        <v>6467</v>
      </c>
      <c r="F9" s="1">
        <v>9144</v>
      </c>
      <c r="G9" s="1">
        <v>7508</v>
      </c>
      <c r="H9" s="230">
        <v>1.4139477347</v>
      </c>
    </row>
    <row r="10" spans="1:8" ht="16.5" customHeight="1">
      <c r="A10" s="2"/>
      <c r="B10" s="95"/>
      <c r="C10" s="95"/>
      <c r="D10" s="167" t="s">
        <v>18</v>
      </c>
      <c r="E10" s="1">
        <v>8295</v>
      </c>
      <c r="F10" s="1">
        <v>14464</v>
      </c>
      <c r="G10" s="1">
        <v>10626</v>
      </c>
      <c r="H10" s="230">
        <v>1.7437010247</v>
      </c>
    </row>
    <row r="11" spans="1:8" ht="16.5" customHeight="1">
      <c r="A11" s="2"/>
      <c r="B11" s="95"/>
      <c r="C11" s="95"/>
      <c r="D11" s="167" t="s">
        <v>635</v>
      </c>
      <c r="E11" s="1">
        <v>5778</v>
      </c>
      <c r="F11" s="1">
        <v>10184</v>
      </c>
      <c r="G11" s="1">
        <v>7472</v>
      </c>
      <c r="H11" s="230">
        <v>1.7625475943</v>
      </c>
    </row>
    <row r="12" spans="1:8" ht="16.5" customHeight="1" thickBot="1">
      <c r="A12" s="3"/>
      <c r="B12" s="3"/>
      <c r="C12" s="591" t="s">
        <v>551</v>
      </c>
      <c r="D12" s="616"/>
      <c r="E12" s="212">
        <v>64</v>
      </c>
      <c r="F12" s="3">
        <v>138</v>
      </c>
      <c r="G12" s="3">
        <v>91</v>
      </c>
      <c r="H12" s="236">
        <v>2.15625</v>
      </c>
    </row>
    <row r="13" s="2" customFormat="1" ht="16.5" customHeight="1">
      <c r="A13" s="247" t="s">
        <v>1230</v>
      </c>
    </row>
  </sheetData>
  <sheetProtection/>
  <mergeCells count="7">
    <mergeCell ref="A1:J2"/>
    <mergeCell ref="C7:D7"/>
    <mergeCell ref="C8:D8"/>
    <mergeCell ref="C12:D12"/>
    <mergeCell ref="A4:D4"/>
    <mergeCell ref="B5:D5"/>
    <mergeCell ref="C6:D6"/>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12"/>
  </sheetPr>
  <dimension ref="A1:V22"/>
  <sheetViews>
    <sheetView zoomScalePageLayoutView="0" workbookViewId="0" topLeftCell="A1">
      <selection activeCell="B3" sqref="B3"/>
    </sheetView>
  </sheetViews>
  <sheetFormatPr defaultColWidth="8.875" defaultRowHeight="16.5" customHeight="1"/>
  <cols>
    <col min="1" max="1" width="1.25" style="1" customWidth="1"/>
    <col min="2" max="2" width="30.00390625" style="1" customWidth="1"/>
    <col min="3" max="22" width="8.625" style="1" customWidth="1"/>
    <col min="23" max="16384" width="8.875" style="1" customWidth="1"/>
  </cols>
  <sheetData>
    <row r="1" spans="1:9" ht="16.5" customHeight="1">
      <c r="A1" s="628" t="s">
        <v>1245</v>
      </c>
      <c r="B1" s="629"/>
      <c r="C1" s="629"/>
      <c r="D1" s="629"/>
      <c r="E1" s="629"/>
      <c r="F1" s="629"/>
      <c r="G1" s="629"/>
      <c r="H1" s="629"/>
      <c r="I1" s="629"/>
    </row>
    <row r="2" spans="1:9" ht="16.5" customHeight="1">
      <c r="A2" s="629"/>
      <c r="B2" s="629"/>
      <c r="C2" s="629"/>
      <c r="D2" s="629"/>
      <c r="E2" s="629"/>
      <c r="F2" s="629"/>
      <c r="G2" s="629"/>
      <c r="H2" s="629"/>
      <c r="I2" s="629"/>
    </row>
    <row r="3" spans="1:2" ht="16.5" customHeight="1" thickBot="1">
      <c r="A3" s="5"/>
      <c r="B3" s="510" t="str">
        <f>HYPERLINK("#目次!A25","目次に戻る")</f>
        <v>目次に戻る</v>
      </c>
    </row>
    <row r="4" spans="1:22" ht="16.5" customHeight="1">
      <c r="A4" s="164"/>
      <c r="B4" s="648" t="s">
        <v>706</v>
      </c>
      <c r="C4" s="583" t="s">
        <v>552</v>
      </c>
      <c r="D4" s="639" t="s">
        <v>1236</v>
      </c>
      <c r="E4" s="647"/>
      <c r="F4" s="647"/>
      <c r="G4" s="647"/>
      <c r="H4" s="647"/>
      <c r="I4" s="647"/>
      <c r="J4" s="647"/>
      <c r="K4" s="647"/>
      <c r="L4" s="647"/>
      <c r="M4" s="647"/>
      <c r="N4" s="647"/>
      <c r="O4" s="647"/>
      <c r="P4" s="647"/>
      <c r="Q4" s="647"/>
      <c r="R4" s="647"/>
      <c r="S4" s="647"/>
      <c r="T4" s="576"/>
      <c r="U4" s="643" t="s">
        <v>1238</v>
      </c>
      <c r="V4" s="639" t="s">
        <v>21</v>
      </c>
    </row>
    <row r="5" spans="1:22" ht="16.5" customHeight="1">
      <c r="A5" s="226"/>
      <c r="B5" s="649"/>
      <c r="C5" s="578"/>
      <c r="D5" s="578" t="s">
        <v>552</v>
      </c>
      <c r="E5" s="578" t="s">
        <v>572</v>
      </c>
      <c r="F5" s="578"/>
      <c r="G5" s="578"/>
      <c r="H5" s="578"/>
      <c r="I5" s="578"/>
      <c r="J5" s="578"/>
      <c r="K5" s="646"/>
      <c r="L5" s="641" t="s">
        <v>1237</v>
      </c>
      <c r="M5" s="642"/>
      <c r="N5" s="642"/>
      <c r="O5" s="642"/>
      <c r="P5" s="642"/>
      <c r="Q5" s="642"/>
      <c r="R5" s="642"/>
      <c r="S5" s="642"/>
      <c r="T5" s="642"/>
      <c r="U5" s="644"/>
      <c r="V5" s="640"/>
    </row>
    <row r="6" spans="1:22" ht="55.5" customHeight="1">
      <c r="A6" s="227"/>
      <c r="B6" s="650"/>
      <c r="C6" s="578"/>
      <c r="D6" s="578"/>
      <c r="E6" s="259" t="s">
        <v>552</v>
      </c>
      <c r="F6" s="259" t="s">
        <v>589</v>
      </c>
      <c r="G6" s="259" t="s">
        <v>574</v>
      </c>
      <c r="H6" s="259" t="s">
        <v>575</v>
      </c>
      <c r="I6" s="259" t="s">
        <v>576</v>
      </c>
      <c r="J6" s="259" t="s">
        <v>552</v>
      </c>
      <c r="K6" s="259" t="s">
        <v>577</v>
      </c>
      <c r="L6" s="258" t="s">
        <v>601</v>
      </c>
      <c r="M6" s="259" t="s">
        <v>29</v>
      </c>
      <c r="N6" s="186" t="s">
        <v>30</v>
      </c>
      <c r="O6" s="259" t="s">
        <v>22</v>
      </c>
      <c r="P6" s="259" t="s">
        <v>23</v>
      </c>
      <c r="Q6" s="259" t="s">
        <v>24</v>
      </c>
      <c r="R6" s="259" t="s">
        <v>25</v>
      </c>
      <c r="S6" s="259" t="s">
        <v>560</v>
      </c>
      <c r="T6" s="259" t="s">
        <v>1211</v>
      </c>
      <c r="U6" s="645"/>
      <c r="V6" s="640"/>
    </row>
    <row r="7" spans="1:22" ht="16.5" customHeight="1">
      <c r="A7" s="638" t="s">
        <v>1239</v>
      </c>
      <c r="B7" s="638"/>
      <c r="C7" s="217"/>
      <c r="L7" s="255"/>
      <c r="M7" s="255"/>
      <c r="N7" s="255"/>
      <c r="O7" s="255"/>
      <c r="P7" s="255"/>
      <c r="Q7" s="255"/>
      <c r="R7" s="255"/>
      <c r="S7" s="255"/>
      <c r="T7" s="255"/>
      <c r="U7" s="255"/>
      <c r="V7" s="255"/>
    </row>
    <row r="8" spans="2:22" s="255" customFormat="1" ht="16.5" customHeight="1">
      <c r="B8" s="180" t="s">
        <v>26</v>
      </c>
      <c r="C8" s="217">
        <v>44664</v>
      </c>
      <c r="D8" s="1">
        <v>26131</v>
      </c>
      <c r="E8" s="1">
        <v>22089</v>
      </c>
      <c r="F8" s="1">
        <v>11164</v>
      </c>
      <c r="G8" s="1">
        <v>5831</v>
      </c>
      <c r="H8" s="1">
        <v>756</v>
      </c>
      <c r="I8" s="1">
        <v>4338</v>
      </c>
      <c r="J8" s="1">
        <v>4042</v>
      </c>
      <c r="K8" s="1">
        <v>94</v>
      </c>
      <c r="L8" s="1">
        <v>664</v>
      </c>
      <c r="M8" s="1">
        <v>215</v>
      </c>
      <c r="N8" s="1">
        <v>1286</v>
      </c>
      <c r="O8" s="1">
        <v>155</v>
      </c>
      <c r="P8" s="1">
        <v>286</v>
      </c>
      <c r="Q8" s="1">
        <v>61</v>
      </c>
      <c r="R8" s="1">
        <v>88</v>
      </c>
      <c r="S8" s="1">
        <v>432</v>
      </c>
      <c r="T8" s="1">
        <v>761</v>
      </c>
      <c r="U8" s="1">
        <v>370</v>
      </c>
      <c r="V8" s="1">
        <v>18163</v>
      </c>
    </row>
    <row r="9" spans="2:22" s="255" customFormat="1" ht="16.5" customHeight="1">
      <c r="B9" s="180" t="s">
        <v>27</v>
      </c>
      <c r="C9" s="217">
        <v>86664</v>
      </c>
      <c r="D9" s="1">
        <v>67546</v>
      </c>
      <c r="E9" s="1">
        <v>52127</v>
      </c>
      <c r="F9" s="1">
        <v>22328</v>
      </c>
      <c r="G9" s="1">
        <v>18803</v>
      </c>
      <c r="H9" s="1">
        <v>1647</v>
      </c>
      <c r="I9" s="1">
        <v>9349</v>
      </c>
      <c r="J9" s="1">
        <v>15419</v>
      </c>
      <c r="K9" s="1">
        <v>376</v>
      </c>
      <c r="L9" s="1">
        <v>1992</v>
      </c>
      <c r="M9" s="1">
        <v>1256</v>
      </c>
      <c r="N9" s="1">
        <v>5913</v>
      </c>
      <c r="O9" s="1">
        <v>491</v>
      </c>
      <c r="P9" s="1">
        <v>1278</v>
      </c>
      <c r="Q9" s="1">
        <v>281</v>
      </c>
      <c r="R9" s="1">
        <v>551</v>
      </c>
      <c r="S9" s="1">
        <v>924</v>
      </c>
      <c r="T9" s="1">
        <v>2357</v>
      </c>
      <c r="U9" s="1">
        <v>955</v>
      </c>
      <c r="V9" s="1">
        <v>18163</v>
      </c>
    </row>
    <row r="10" spans="2:22" s="255" customFormat="1" ht="16.5" customHeight="1">
      <c r="B10" s="180" t="s">
        <v>1240</v>
      </c>
      <c r="C10" s="217">
        <v>60046</v>
      </c>
      <c r="D10" s="1">
        <v>41352</v>
      </c>
      <c r="E10" s="1">
        <v>35495</v>
      </c>
      <c r="F10" s="1">
        <v>20230</v>
      </c>
      <c r="G10" s="1">
        <v>9905</v>
      </c>
      <c r="H10" s="1">
        <v>768</v>
      </c>
      <c r="I10" s="1">
        <v>4592</v>
      </c>
      <c r="J10" s="1">
        <v>5857</v>
      </c>
      <c r="K10" s="1">
        <v>180</v>
      </c>
      <c r="L10" s="1">
        <v>1011</v>
      </c>
      <c r="M10" s="1">
        <v>410</v>
      </c>
      <c r="N10" s="1">
        <v>1511</v>
      </c>
      <c r="O10" s="1">
        <v>341</v>
      </c>
      <c r="P10" s="1">
        <v>527</v>
      </c>
      <c r="Q10" s="1">
        <v>100</v>
      </c>
      <c r="R10" s="1">
        <v>137</v>
      </c>
      <c r="S10" s="1">
        <v>759</v>
      </c>
      <c r="T10" s="1">
        <v>881</v>
      </c>
      <c r="U10" s="1">
        <v>531</v>
      </c>
      <c r="V10" s="1">
        <v>18163</v>
      </c>
    </row>
    <row r="11" spans="3:22" ht="16.5" customHeight="1">
      <c r="C11" s="217"/>
      <c r="L11" s="255"/>
      <c r="M11" s="255"/>
      <c r="N11" s="255"/>
      <c r="O11" s="255"/>
      <c r="P11" s="255"/>
      <c r="Q11" s="255"/>
      <c r="R11" s="255"/>
      <c r="S11" s="255"/>
      <c r="T11" s="255"/>
      <c r="U11" s="255"/>
      <c r="V11" s="255"/>
    </row>
    <row r="12" spans="1:13" ht="16.5" customHeight="1">
      <c r="A12" s="1" t="s">
        <v>28</v>
      </c>
      <c r="C12" s="217"/>
      <c r="L12" s="2"/>
      <c r="M12" s="2"/>
    </row>
    <row r="13" spans="1:13" s="255" customFormat="1" ht="16.5" customHeight="1">
      <c r="A13" s="638" t="s">
        <v>1241</v>
      </c>
      <c r="B13" s="638"/>
      <c r="C13" s="256"/>
      <c r="L13" s="7"/>
      <c r="M13" s="257"/>
    </row>
    <row r="14" spans="2:22" ht="16.5" customHeight="1">
      <c r="B14" s="180" t="s">
        <v>26</v>
      </c>
      <c r="C14" s="217">
        <v>24186</v>
      </c>
      <c r="D14" s="1">
        <v>14091</v>
      </c>
      <c r="E14" s="1">
        <v>11092</v>
      </c>
      <c r="F14" s="1">
        <v>5779</v>
      </c>
      <c r="G14" s="1">
        <v>2138</v>
      </c>
      <c r="H14" s="1">
        <v>425</v>
      </c>
      <c r="I14" s="1">
        <v>2750</v>
      </c>
      <c r="J14" s="1">
        <v>2999</v>
      </c>
      <c r="K14" s="1">
        <v>53</v>
      </c>
      <c r="L14" s="1">
        <v>591</v>
      </c>
      <c r="M14" s="1">
        <v>151</v>
      </c>
      <c r="N14" s="1">
        <v>1067</v>
      </c>
      <c r="O14" s="1">
        <v>106</v>
      </c>
      <c r="P14" s="1">
        <v>146</v>
      </c>
      <c r="Q14" s="1">
        <v>47</v>
      </c>
      <c r="R14" s="1">
        <v>65</v>
      </c>
      <c r="S14" s="1">
        <v>209</v>
      </c>
      <c r="T14" s="1">
        <v>564</v>
      </c>
      <c r="U14" s="1">
        <v>173</v>
      </c>
      <c r="V14" s="1">
        <v>9922</v>
      </c>
    </row>
    <row r="15" spans="2:22" ht="16.5" customHeight="1">
      <c r="B15" s="180" t="s">
        <v>27</v>
      </c>
      <c r="C15" s="217">
        <v>47034</v>
      </c>
      <c r="D15" s="1">
        <v>36637</v>
      </c>
      <c r="E15" s="1">
        <v>25084</v>
      </c>
      <c r="F15" s="1">
        <v>11558</v>
      </c>
      <c r="G15" s="1">
        <v>6762</v>
      </c>
      <c r="H15" s="1">
        <v>904</v>
      </c>
      <c r="I15" s="1">
        <v>5860</v>
      </c>
      <c r="J15" s="1">
        <v>11553</v>
      </c>
      <c r="K15" s="1">
        <v>212</v>
      </c>
      <c r="L15" s="1">
        <v>1773</v>
      </c>
      <c r="M15" s="1">
        <v>885</v>
      </c>
      <c r="N15" s="1">
        <v>4891</v>
      </c>
      <c r="O15" s="1">
        <v>335</v>
      </c>
      <c r="P15" s="1">
        <v>646</v>
      </c>
      <c r="Q15" s="1">
        <v>215</v>
      </c>
      <c r="R15" s="1">
        <v>405</v>
      </c>
      <c r="S15" s="1">
        <v>448</v>
      </c>
      <c r="T15" s="1">
        <v>1743</v>
      </c>
      <c r="U15" s="1">
        <v>475</v>
      </c>
      <c r="V15" s="1">
        <v>9922</v>
      </c>
    </row>
    <row r="16" spans="2:22" ht="16.5" customHeight="1">
      <c r="B16" s="180" t="s">
        <v>1242</v>
      </c>
      <c r="C16" s="217">
        <v>29356</v>
      </c>
      <c r="D16" s="1">
        <v>19225</v>
      </c>
      <c r="E16" s="1">
        <v>15716</v>
      </c>
      <c r="F16" s="1">
        <v>9279</v>
      </c>
      <c r="G16" s="1">
        <v>3243</v>
      </c>
      <c r="H16" s="1">
        <v>425</v>
      </c>
      <c r="I16" s="1">
        <v>2769</v>
      </c>
      <c r="J16" s="1">
        <v>3509</v>
      </c>
      <c r="K16" s="1">
        <v>90</v>
      </c>
      <c r="L16" s="1">
        <v>613</v>
      </c>
      <c r="M16" s="1">
        <v>267</v>
      </c>
      <c r="N16" s="1">
        <v>1074</v>
      </c>
      <c r="O16" s="1">
        <v>180</v>
      </c>
      <c r="P16" s="1">
        <v>229</v>
      </c>
      <c r="Q16" s="1">
        <v>60</v>
      </c>
      <c r="R16" s="1">
        <v>79</v>
      </c>
      <c r="S16" s="1">
        <v>322</v>
      </c>
      <c r="T16" s="1">
        <v>595</v>
      </c>
      <c r="U16" s="1">
        <v>209</v>
      </c>
      <c r="V16" s="1">
        <v>9922</v>
      </c>
    </row>
    <row r="17" spans="2:13" ht="16.5" customHeight="1">
      <c r="B17" s="180"/>
      <c r="C17" s="217"/>
      <c r="L17" s="2"/>
      <c r="M17" s="2"/>
    </row>
    <row r="18" spans="1:13" ht="16.5" customHeight="1">
      <c r="A18" s="638" t="s">
        <v>1243</v>
      </c>
      <c r="B18" s="638"/>
      <c r="C18" s="217"/>
      <c r="L18" s="2"/>
      <c r="M18" s="2"/>
    </row>
    <row r="19" spans="2:22" ht="16.5" customHeight="1">
      <c r="B19" s="180" t="s">
        <v>26</v>
      </c>
      <c r="C19" s="217">
        <v>6788</v>
      </c>
      <c r="D19" s="1">
        <v>4102</v>
      </c>
      <c r="E19" s="1">
        <v>2704</v>
      </c>
      <c r="F19" s="1">
        <v>1162</v>
      </c>
      <c r="G19" s="1">
        <v>326</v>
      </c>
      <c r="H19" s="1">
        <v>147</v>
      </c>
      <c r="I19" s="1">
        <v>1069</v>
      </c>
      <c r="J19" s="1">
        <v>1398</v>
      </c>
      <c r="K19" s="1">
        <v>16</v>
      </c>
      <c r="L19" s="1">
        <v>403</v>
      </c>
      <c r="M19" s="1">
        <v>47</v>
      </c>
      <c r="N19" s="1">
        <v>530</v>
      </c>
      <c r="O19" s="1">
        <v>24</v>
      </c>
      <c r="P19" s="1">
        <v>32</v>
      </c>
      <c r="Q19" s="1">
        <v>31</v>
      </c>
      <c r="R19" s="1">
        <v>41</v>
      </c>
      <c r="S19" s="1">
        <v>52</v>
      </c>
      <c r="T19" s="1">
        <v>222</v>
      </c>
      <c r="U19" s="1">
        <v>51</v>
      </c>
      <c r="V19" s="1">
        <v>2635</v>
      </c>
    </row>
    <row r="20" spans="2:22" ht="16.5" customHeight="1">
      <c r="B20" s="180" t="s">
        <v>27</v>
      </c>
      <c r="C20" s="217">
        <v>14047</v>
      </c>
      <c r="D20" s="1">
        <v>11264</v>
      </c>
      <c r="E20" s="1">
        <v>5943</v>
      </c>
      <c r="F20" s="1">
        <v>2324</v>
      </c>
      <c r="G20" s="1">
        <v>1014</v>
      </c>
      <c r="H20" s="1">
        <v>312</v>
      </c>
      <c r="I20" s="1">
        <v>2293</v>
      </c>
      <c r="J20" s="1">
        <v>5321</v>
      </c>
      <c r="K20" s="1">
        <v>64</v>
      </c>
      <c r="L20" s="1">
        <v>1209</v>
      </c>
      <c r="M20" s="1">
        <v>270</v>
      </c>
      <c r="N20" s="1">
        <v>2379</v>
      </c>
      <c r="O20" s="1">
        <v>78</v>
      </c>
      <c r="P20" s="1">
        <v>144</v>
      </c>
      <c r="Q20" s="1">
        <v>140</v>
      </c>
      <c r="R20" s="1">
        <v>245</v>
      </c>
      <c r="S20" s="1">
        <v>110</v>
      </c>
      <c r="T20" s="1">
        <v>682</v>
      </c>
      <c r="U20" s="1">
        <v>148</v>
      </c>
      <c r="V20" s="1">
        <v>2635</v>
      </c>
    </row>
    <row r="21" spans="1:22" ht="16.5" customHeight="1" thickBot="1">
      <c r="A21" s="3"/>
      <c r="B21" s="162" t="s">
        <v>1244</v>
      </c>
      <c r="C21" s="212">
        <v>7210</v>
      </c>
      <c r="D21" s="3">
        <v>4521</v>
      </c>
      <c r="E21" s="3">
        <v>3072</v>
      </c>
      <c r="F21" s="3">
        <v>1452</v>
      </c>
      <c r="G21" s="3">
        <v>404</v>
      </c>
      <c r="H21" s="3">
        <v>147</v>
      </c>
      <c r="I21" s="3">
        <v>1069</v>
      </c>
      <c r="J21" s="3">
        <v>1449</v>
      </c>
      <c r="K21" s="3">
        <v>23</v>
      </c>
      <c r="L21" s="3">
        <v>404</v>
      </c>
      <c r="M21" s="3">
        <v>67</v>
      </c>
      <c r="N21" s="3">
        <v>530</v>
      </c>
      <c r="O21" s="3">
        <v>26</v>
      </c>
      <c r="P21" s="3">
        <v>37</v>
      </c>
      <c r="Q21" s="3">
        <v>35</v>
      </c>
      <c r="R21" s="3">
        <v>43</v>
      </c>
      <c r="S21" s="3">
        <v>59</v>
      </c>
      <c r="T21" s="3">
        <v>225</v>
      </c>
      <c r="U21" s="3">
        <v>54</v>
      </c>
      <c r="V21" s="3">
        <v>2635</v>
      </c>
    </row>
    <row r="22" ht="16.5" customHeight="1">
      <c r="A22" s="4" t="s">
        <v>1224</v>
      </c>
    </row>
  </sheetData>
  <sheetProtection/>
  <mergeCells count="13">
    <mergeCell ref="A1:I2"/>
    <mergeCell ref="D5:D6"/>
    <mergeCell ref="E5:I5"/>
    <mergeCell ref="A18:B18"/>
    <mergeCell ref="A13:B13"/>
    <mergeCell ref="V4:V6"/>
    <mergeCell ref="L5:T5"/>
    <mergeCell ref="U4:U6"/>
    <mergeCell ref="J5:K5"/>
    <mergeCell ref="D4:T4"/>
    <mergeCell ref="A7:B7"/>
    <mergeCell ref="B4:B6"/>
    <mergeCell ref="C4:C6"/>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25.xml><?xml version="1.0" encoding="utf-8"?>
<worksheet xmlns="http://schemas.openxmlformats.org/spreadsheetml/2006/main" xmlns:r="http://schemas.openxmlformats.org/officeDocument/2006/relationships">
  <sheetPr>
    <tabColor indexed="12"/>
  </sheetPr>
  <dimension ref="A1:I7"/>
  <sheetViews>
    <sheetView zoomScalePageLayoutView="0" workbookViewId="0" topLeftCell="A1">
      <selection activeCell="A2" sqref="A2"/>
    </sheetView>
  </sheetViews>
  <sheetFormatPr defaultColWidth="9.00390625" defaultRowHeight="16.5" customHeight="1"/>
  <cols>
    <col min="1" max="1" width="21.875" style="0" bestFit="1" customWidth="1"/>
    <col min="2" max="9" width="9.875" style="0" customWidth="1"/>
  </cols>
  <sheetData>
    <row r="1" spans="1:9" ht="16.5" customHeight="1">
      <c r="A1" s="260" t="s">
        <v>1248</v>
      </c>
      <c r="B1" s="261"/>
      <c r="C1" s="261"/>
      <c r="D1" s="261"/>
      <c r="E1" s="261"/>
      <c r="F1" s="261"/>
      <c r="G1" s="261"/>
      <c r="H1" s="261"/>
      <c r="I1" s="261"/>
    </row>
    <row r="2" spans="1:9" ht="16.5" customHeight="1" thickBot="1">
      <c r="A2" s="510" t="str">
        <f>HYPERLINK("#目次!A26","目次に戻る")</f>
        <v>目次に戻る</v>
      </c>
      <c r="B2" s="261"/>
      <c r="C2" s="261"/>
      <c r="D2" s="261"/>
      <c r="E2" s="261"/>
      <c r="F2" s="261"/>
      <c r="G2" s="261"/>
      <c r="H2" s="261"/>
      <c r="I2" s="261"/>
    </row>
    <row r="3" spans="1:9" ht="22.5">
      <c r="A3" s="270" t="s">
        <v>1232</v>
      </c>
      <c r="B3" s="281" t="s">
        <v>900</v>
      </c>
      <c r="C3" s="313" t="s">
        <v>1247</v>
      </c>
      <c r="D3" s="281" t="s">
        <v>901</v>
      </c>
      <c r="E3" s="281" t="s">
        <v>902</v>
      </c>
      <c r="F3" s="281" t="s">
        <v>903</v>
      </c>
      <c r="G3" s="281" t="s">
        <v>904</v>
      </c>
      <c r="H3" s="281" t="s">
        <v>905</v>
      </c>
      <c r="I3" s="291" t="s">
        <v>599</v>
      </c>
    </row>
    <row r="4" spans="1:9" ht="16.5" customHeight="1">
      <c r="A4" s="276" t="s">
        <v>569</v>
      </c>
      <c r="B4" s="217">
        <v>44664</v>
      </c>
      <c r="C4" s="2">
        <v>18163</v>
      </c>
      <c r="D4" s="466">
        <v>16308</v>
      </c>
      <c r="E4" s="2">
        <v>6607</v>
      </c>
      <c r="F4" s="1">
        <v>2397</v>
      </c>
      <c r="G4" s="1">
        <v>788</v>
      </c>
      <c r="H4" s="1">
        <v>302</v>
      </c>
      <c r="I4" s="1">
        <v>99</v>
      </c>
    </row>
    <row r="5" spans="1:9" ht="16.5" customHeight="1">
      <c r="A5" s="276" t="s">
        <v>570</v>
      </c>
      <c r="B5" s="217">
        <v>86664</v>
      </c>
      <c r="C5" s="2">
        <v>18163</v>
      </c>
      <c r="D5" s="466">
        <v>32616</v>
      </c>
      <c r="E5" s="2">
        <v>19821</v>
      </c>
      <c r="F5" s="1">
        <v>9588</v>
      </c>
      <c r="G5" s="1">
        <v>3940</v>
      </c>
      <c r="H5" s="1">
        <v>1812</v>
      </c>
      <c r="I5" s="1">
        <v>724</v>
      </c>
    </row>
    <row r="6" spans="1:9" ht="16.5" customHeight="1" thickBot="1">
      <c r="A6" s="279" t="s">
        <v>1246</v>
      </c>
      <c r="B6" s="212">
        <v>60046</v>
      </c>
      <c r="C6" s="3">
        <v>18163</v>
      </c>
      <c r="D6" s="467">
        <v>25944</v>
      </c>
      <c r="E6" s="3">
        <v>10695</v>
      </c>
      <c r="F6" s="3">
        <v>3609</v>
      </c>
      <c r="G6" s="3">
        <v>1039</v>
      </c>
      <c r="H6" s="3">
        <v>423</v>
      </c>
      <c r="I6" s="3">
        <v>173</v>
      </c>
    </row>
    <row r="7" spans="1:9" ht="16.5" customHeight="1">
      <c r="A7" s="4" t="s">
        <v>1249</v>
      </c>
      <c r="B7" s="200"/>
      <c r="C7" s="200"/>
      <c r="D7" s="4"/>
      <c r="E7" s="261"/>
      <c r="F7" s="269"/>
      <c r="G7" s="269"/>
      <c r="H7" s="261"/>
      <c r="I7" s="261"/>
    </row>
  </sheetData>
  <sheetProtection/>
  <printOptions/>
  <pageMargins left="0.787" right="0.787" top="0.984" bottom="0.984" header="0.512" footer="0.512"/>
  <pageSetup orientation="portrait" paperSize="9"/>
</worksheet>
</file>

<file path=xl/worksheets/sheet26.xml><?xml version="1.0" encoding="utf-8"?>
<worksheet xmlns="http://schemas.openxmlformats.org/spreadsheetml/2006/main" xmlns:r="http://schemas.openxmlformats.org/officeDocument/2006/relationships">
  <sheetPr>
    <tabColor indexed="12"/>
  </sheetPr>
  <dimension ref="A1:H7"/>
  <sheetViews>
    <sheetView zoomScalePageLayoutView="0" workbookViewId="0" topLeftCell="A1">
      <selection activeCell="A2" sqref="A2"/>
    </sheetView>
  </sheetViews>
  <sheetFormatPr defaultColWidth="9.00390625" defaultRowHeight="16.5" customHeight="1"/>
  <cols>
    <col min="1" max="1" width="22.25390625" style="0" customWidth="1"/>
  </cols>
  <sheetData>
    <row r="1" spans="1:8" ht="16.5" customHeight="1">
      <c r="A1" s="260" t="s">
        <v>1250</v>
      </c>
      <c r="B1" s="261"/>
      <c r="C1" s="261"/>
      <c r="D1" s="261"/>
      <c r="E1" s="261"/>
      <c r="F1" s="261"/>
      <c r="G1" s="261"/>
      <c r="H1" s="261"/>
    </row>
    <row r="2" spans="1:8" ht="16.5" customHeight="1" thickBot="1">
      <c r="A2" s="510" t="str">
        <f>HYPERLINK("#目次!A27","目次に戻る")</f>
        <v>目次に戻る</v>
      </c>
      <c r="B2" s="261"/>
      <c r="C2" s="261"/>
      <c r="D2" s="261"/>
      <c r="E2" s="261"/>
      <c r="F2" s="261"/>
      <c r="G2" s="261"/>
      <c r="H2" s="261"/>
    </row>
    <row r="3" spans="1:8" ht="33" customHeight="1">
      <c r="A3" s="270" t="s">
        <v>906</v>
      </c>
      <c r="B3" s="271" t="s">
        <v>545</v>
      </c>
      <c r="C3" s="271" t="s">
        <v>907</v>
      </c>
      <c r="D3" s="271" t="s">
        <v>908</v>
      </c>
      <c r="E3" s="271" t="s">
        <v>909</v>
      </c>
      <c r="F3" s="271" t="s">
        <v>910</v>
      </c>
      <c r="G3" s="271" t="s">
        <v>911</v>
      </c>
      <c r="H3" s="272" t="s">
        <v>912</v>
      </c>
    </row>
    <row r="4" spans="1:8" ht="16.5" customHeight="1">
      <c r="A4" s="273" t="s">
        <v>1251</v>
      </c>
      <c r="B4" s="219">
        <v>18163</v>
      </c>
      <c r="C4" s="468">
        <v>4325</v>
      </c>
      <c r="D4" s="468">
        <v>3916</v>
      </c>
      <c r="E4" s="468">
        <v>3981</v>
      </c>
      <c r="F4" s="468">
        <v>3306</v>
      </c>
      <c r="G4" s="468">
        <v>2635</v>
      </c>
      <c r="H4" s="468">
        <v>23437</v>
      </c>
    </row>
    <row r="5" spans="1:8" ht="16.5" customHeight="1">
      <c r="A5" s="275" t="s">
        <v>92</v>
      </c>
      <c r="B5" s="217">
        <v>5668</v>
      </c>
      <c r="C5" s="469">
        <v>2022</v>
      </c>
      <c r="D5" s="469">
        <v>1466</v>
      </c>
      <c r="E5" s="469">
        <v>1065</v>
      </c>
      <c r="F5" s="469">
        <v>682</v>
      </c>
      <c r="G5" s="469">
        <v>433</v>
      </c>
      <c r="H5" s="469">
        <v>8552</v>
      </c>
    </row>
    <row r="6" spans="1:8" ht="16.5" customHeight="1" thickBot="1">
      <c r="A6" s="278" t="s">
        <v>93</v>
      </c>
      <c r="B6" s="212">
        <v>12495</v>
      </c>
      <c r="C6" s="470">
        <v>2303</v>
      </c>
      <c r="D6" s="470">
        <v>2450</v>
      </c>
      <c r="E6" s="470">
        <v>2916</v>
      </c>
      <c r="F6" s="470">
        <v>2624</v>
      </c>
      <c r="G6" s="470">
        <v>2202</v>
      </c>
      <c r="H6" s="470">
        <v>14885</v>
      </c>
    </row>
    <row r="7" spans="1:8" ht="16.5" customHeight="1">
      <c r="A7" s="4" t="s">
        <v>1249</v>
      </c>
      <c r="B7" s="4"/>
      <c r="C7" s="4"/>
      <c r="D7" s="4"/>
      <c r="E7" s="261"/>
      <c r="F7" s="261"/>
      <c r="G7" s="261"/>
      <c r="H7" s="261"/>
    </row>
  </sheetData>
  <sheetProtection/>
  <printOptions/>
  <pageMargins left="0.787" right="0.787" top="0.984" bottom="0.984" header="0.512" footer="0.512"/>
  <pageSetup orientation="portrait" paperSize="9"/>
</worksheet>
</file>

<file path=xl/worksheets/sheet27.xml><?xml version="1.0" encoding="utf-8"?>
<worksheet xmlns="http://schemas.openxmlformats.org/spreadsheetml/2006/main" xmlns:r="http://schemas.openxmlformats.org/officeDocument/2006/relationships">
  <sheetPr>
    <tabColor indexed="12"/>
  </sheetPr>
  <dimension ref="A1:I13"/>
  <sheetViews>
    <sheetView zoomScalePageLayoutView="0" workbookViewId="0" topLeftCell="A1">
      <selection activeCell="A1" sqref="A1"/>
    </sheetView>
  </sheetViews>
  <sheetFormatPr defaultColWidth="9.00390625" defaultRowHeight="16.5" customHeight="1"/>
  <cols>
    <col min="1" max="1" width="21.875" style="0" bestFit="1" customWidth="1"/>
    <col min="2" max="9" width="9.875" style="0" customWidth="1"/>
  </cols>
  <sheetData>
    <row r="1" spans="1:9" ht="16.5" customHeight="1">
      <c r="A1" s="260" t="s">
        <v>1252</v>
      </c>
      <c r="B1" s="261"/>
      <c r="C1" s="261"/>
      <c r="D1" s="261"/>
      <c r="E1" s="261"/>
      <c r="F1" s="261"/>
      <c r="G1" s="261"/>
      <c r="H1" s="261"/>
      <c r="I1" s="261"/>
    </row>
    <row r="2" spans="1:9" ht="16.5" customHeight="1" thickBot="1">
      <c r="A2" s="510" t="str">
        <f>HYPERLINK("#目次!A28","目次に戻る")</f>
        <v>目次に戻る</v>
      </c>
      <c r="B2" s="261"/>
      <c r="C2" s="261"/>
      <c r="D2" s="261"/>
      <c r="E2" s="261"/>
      <c r="F2" s="261"/>
      <c r="G2" s="261"/>
      <c r="H2" s="261"/>
      <c r="I2" s="261"/>
    </row>
    <row r="3" spans="1:9" ht="16.5" customHeight="1">
      <c r="A3" s="651" t="s">
        <v>913</v>
      </c>
      <c r="B3" s="653" t="s">
        <v>1253</v>
      </c>
      <c r="C3" s="654"/>
      <c r="D3" s="654"/>
      <c r="E3" s="654"/>
      <c r="F3" s="654"/>
      <c r="G3" s="654"/>
      <c r="H3" s="654"/>
      <c r="I3" s="654"/>
    </row>
    <row r="4" spans="1:9" ht="16.5" customHeight="1">
      <c r="A4" s="652"/>
      <c r="B4" s="293" t="s">
        <v>545</v>
      </c>
      <c r="C4" s="293" t="s">
        <v>1254</v>
      </c>
      <c r="D4" s="293" t="s">
        <v>1255</v>
      </c>
      <c r="E4" s="293" t="s">
        <v>914</v>
      </c>
      <c r="F4" s="293" t="s">
        <v>915</v>
      </c>
      <c r="G4" s="293" t="s">
        <v>916</v>
      </c>
      <c r="H4" s="293" t="s">
        <v>917</v>
      </c>
      <c r="I4" s="471" t="s">
        <v>918</v>
      </c>
    </row>
    <row r="5" spans="1:9" ht="16.5" customHeight="1">
      <c r="A5" s="368" t="s">
        <v>545</v>
      </c>
      <c r="B5" s="472">
        <v>25820</v>
      </c>
      <c r="C5" s="473">
        <v>13587</v>
      </c>
      <c r="D5" s="473">
        <v>2834</v>
      </c>
      <c r="E5" s="473">
        <v>2963</v>
      </c>
      <c r="F5" s="473">
        <v>2677</v>
      </c>
      <c r="G5" s="473">
        <v>2198</v>
      </c>
      <c r="H5" s="473">
        <v>1206</v>
      </c>
      <c r="I5" s="473">
        <v>355</v>
      </c>
    </row>
    <row r="6" spans="1:9" ht="16.5" customHeight="1">
      <c r="A6" s="277" t="s">
        <v>1256</v>
      </c>
      <c r="B6" s="474">
        <v>12546</v>
      </c>
      <c r="C6" s="475">
        <v>12234</v>
      </c>
      <c r="D6" s="475">
        <v>234</v>
      </c>
      <c r="E6" s="475">
        <v>50</v>
      </c>
      <c r="F6" s="475">
        <v>22</v>
      </c>
      <c r="G6" s="475">
        <v>5</v>
      </c>
      <c r="H6" s="475">
        <v>1</v>
      </c>
      <c r="I6" s="475" t="s">
        <v>233</v>
      </c>
    </row>
    <row r="7" spans="1:9" ht="16.5" customHeight="1">
      <c r="A7" s="277" t="s">
        <v>1255</v>
      </c>
      <c r="B7" s="474">
        <v>2443</v>
      </c>
      <c r="C7" s="475">
        <v>1011</v>
      </c>
      <c r="D7" s="475">
        <v>1177</v>
      </c>
      <c r="E7" s="475">
        <v>191</v>
      </c>
      <c r="F7" s="475">
        <v>46</v>
      </c>
      <c r="G7" s="475">
        <v>15</v>
      </c>
      <c r="H7" s="475">
        <v>2</v>
      </c>
      <c r="I7" s="475">
        <v>1</v>
      </c>
    </row>
    <row r="8" spans="1:9" ht="16.5" customHeight="1">
      <c r="A8" s="277" t="s">
        <v>914</v>
      </c>
      <c r="B8" s="474">
        <v>2716</v>
      </c>
      <c r="C8" s="475">
        <v>259</v>
      </c>
      <c r="D8" s="475">
        <v>1131</v>
      </c>
      <c r="E8" s="475">
        <v>1093</v>
      </c>
      <c r="F8" s="475">
        <v>189</v>
      </c>
      <c r="G8" s="475">
        <v>37</v>
      </c>
      <c r="H8" s="475">
        <v>7</v>
      </c>
      <c r="I8" s="475" t="s">
        <v>233</v>
      </c>
    </row>
    <row r="9" spans="1:9" ht="16.5" customHeight="1">
      <c r="A9" s="277" t="s">
        <v>915</v>
      </c>
      <c r="B9" s="474">
        <v>2595</v>
      </c>
      <c r="C9" s="475">
        <v>56</v>
      </c>
      <c r="D9" s="475">
        <v>237</v>
      </c>
      <c r="E9" s="475">
        <v>1241</v>
      </c>
      <c r="F9" s="475">
        <v>870</v>
      </c>
      <c r="G9" s="475">
        <v>152</v>
      </c>
      <c r="H9" s="475">
        <v>35</v>
      </c>
      <c r="I9" s="475">
        <v>4</v>
      </c>
    </row>
    <row r="10" spans="1:9" ht="16.5" customHeight="1">
      <c r="A10" s="277" t="s">
        <v>916</v>
      </c>
      <c r="B10" s="474">
        <v>2646</v>
      </c>
      <c r="C10" s="475">
        <v>21</v>
      </c>
      <c r="D10" s="475">
        <v>42</v>
      </c>
      <c r="E10" s="475">
        <v>350</v>
      </c>
      <c r="F10" s="475">
        <v>1212</v>
      </c>
      <c r="G10" s="475">
        <v>879</v>
      </c>
      <c r="H10" s="475">
        <v>125</v>
      </c>
      <c r="I10" s="475">
        <v>17</v>
      </c>
    </row>
    <row r="11" spans="1:9" ht="16.5" customHeight="1">
      <c r="A11" s="277" t="s">
        <v>917</v>
      </c>
      <c r="B11" s="474">
        <v>1777</v>
      </c>
      <c r="C11" s="475">
        <v>5</v>
      </c>
      <c r="D11" s="475">
        <v>11</v>
      </c>
      <c r="E11" s="475">
        <v>33</v>
      </c>
      <c r="F11" s="475">
        <v>298</v>
      </c>
      <c r="G11" s="475">
        <v>882</v>
      </c>
      <c r="H11" s="475">
        <v>505</v>
      </c>
      <c r="I11" s="475">
        <v>43</v>
      </c>
    </row>
    <row r="12" spans="1:9" ht="16.5" customHeight="1" thickBot="1">
      <c r="A12" s="280" t="s">
        <v>1257</v>
      </c>
      <c r="B12" s="476">
        <v>1097</v>
      </c>
      <c r="C12" s="477">
        <v>1</v>
      </c>
      <c r="D12" s="477">
        <v>2</v>
      </c>
      <c r="E12" s="477">
        <v>5</v>
      </c>
      <c r="F12" s="477">
        <v>40</v>
      </c>
      <c r="G12" s="477">
        <v>228</v>
      </c>
      <c r="H12" s="477">
        <v>531</v>
      </c>
      <c r="I12" s="477">
        <v>290</v>
      </c>
    </row>
    <row r="13" spans="1:9" ht="16.5" customHeight="1">
      <c r="A13" s="4" t="s">
        <v>1249</v>
      </c>
      <c r="B13" s="4"/>
      <c r="C13" s="4"/>
      <c r="D13" s="4"/>
      <c r="E13" s="285"/>
      <c r="F13" s="285"/>
      <c r="G13" s="285"/>
      <c r="H13" s="285"/>
      <c r="I13" s="285"/>
    </row>
  </sheetData>
  <sheetProtection/>
  <mergeCells count="2">
    <mergeCell ref="A3:A4"/>
    <mergeCell ref="B3:I3"/>
  </mergeCells>
  <printOptions/>
  <pageMargins left="0.787" right="0.787" top="0.984" bottom="0.984" header="0.512" footer="0.512"/>
  <pageSetup orientation="portrait" paperSize="9"/>
</worksheet>
</file>

<file path=xl/worksheets/sheet28.xml><?xml version="1.0" encoding="utf-8"?>
<worksheet xmlns="http://schemas.openxmlformats.org/spreadsheetml/2006/main" xmlns:r="http://schemas.openxmlformats.org/officeDocument/2006/relationships">
  <sheetPr>
    <tabColor indexed="12"/>
  </sheetPr>
  <dimension ref="A1:Y15"/>
  <sheetViews>
    <sheetView zoomScalePageLayoutView="0" workbookViewId="0" topLeftCell="A1">
      <selection activeCell="A2" sqref="A2"/>
    </sheetView>
  </sheetViews>
  <sheetFormatPr defaultColWidth="9.00390625" defaultRowHeight="16.5" customHeight="1"/>
  <sheetData>
    <row r="1" spans="1:25" ht="16.5" customHeight="1">
      <c r="A1" s="260" t="s">
        <v>1259</v>
      </c>
      <c r="B1" s="1"/>
      <c r="C1" s="1"/>
      <c r="D1" s="261"/>
      <c r="E1" s="261"/>
      <c r="F1" s="261"/>
      <c r="G1" s="261"/>
      <c r="H1" s="261"/>
      <c r="I1" s="261"/>
      <c r="J1" s="261"/>
      <c r="K1" s="261"/>
      <c r="L1" s="261"/>
      <c r="M1" s="261"/>
      <c r="N1" s="261"/>
      <c r="O1" s="1"/>
      <c r="P1" s="1"/>
      <c r="Q1" s="1"/>
      <c r="R1" s="1"/>
      <c r="S1" s="1"/>
      <c r="T1" s="1"/>
      <c r="U1" s="1"/>
      <c r="V1" s="1"/>
      <c r="W1" s="180"/>
      <c r="X1" s="180"/>
      <c r="Y1" s="180"/>
    </row>
    <row r="2" spans="1:25" ht="16.5" customHeight="1" thickBot="1">
      <c r="A2" s="510" t="str">
        <f>HYPERLINK("#目次!A29","目次に戻る")</f>
        <v>目次に戻る</v>
      </c>
      <c r="B2" s="261"/>
      <c r="C2" s="261"/>
      <c r="D2" s="261"/>
      <c r="E2" s="261"/>
      <c r="F2" s="261"/>
      <c r="G2" s="261"/>
      <c r="H2" s="261"/>
      <c r="I2" s="261"/>
      <c r="J2" s="261"/>
      <c r="K2" s="261"/>
      <c r="L2" s="261"/>
      <c r="M2" s="1"/>
      <c r="N2" s="1"/>
      <c r="O2" s="1"/>
      <c r="P2" s="1"/>
      <c r="Q2" s="1"/>
      <c r="R2" s="1"/>
      <c r="S2" s="1"/>
      <c r="T2" s="1"/>
      <c r="U2" s="1"/>
      <c r="V2" s="1"/>
      <c r="W2" s="1"/>
      <c r="X2" s="1"/>
      <c r="Y2" s="1"/>
    </row>
    <row r="3" spans="1:25" ht="16.5" customHeight="1">
      <c r="A3" s="651" t="s">
        <v>919</v>
      </c>
      <c r="B3" s="655" t="s">
        <v>637</v>
      </c>
      <c r="C3" s="655"/>
      <c r="D3" s="655"/>
      <c r="E3" s="655"/>
      <c r="F3" s="655"/>
      <c r="G3" s="655"/>
      <c r="H3" s="655"/>
      <c r="I3" s="655"/>
      <c r="J3" s="617" t="s">
        <v>92</v>
      </c>
      <c r="K3" s="617"/>
      <c r="L3" s="617"/>
      <c r="M3" s="617"/>
      <c r="N3" s="617"/>
      <c r="O3" s="617"/>
      <c r="P3" s="617"/>
      <c r="Q3" s="617" t="s">
        <v>93</v>
      </c>
      <c r="R3" s="617"/>
      <c r="S3" s="617"/>
      <c r="T3" s="617"/>
      <c r="U3" s="617"/>
      <c r="V3" s="617"/>
      <c r="W3" s="617"/>
      <c r="X3" s="617"/>
      <c r="Y3" s="567"/>
    </row>
    <row r="4" spans="1:25" ht="16.5" customHeight="1">
      <c r="A4" s="652"/>
      <c r="B4" s="656" t="s">
        <v>324</v>
      </c>
      <c r="C4" s="656" t="s">
        <v>920</v>
      </c>
      <c r="D4" s="657" t="s">
        <v>921</v>
      </c>
      <c r="E4" s="657" t="s">
        <v>35</v>
      </c>
      <c r="F4" s="657" t="s">
        <v>922</v>
      </c>
      <c r="G4" s="657"/>
      <c r="H4" s="657"/>
      <c r="I4" s="656" t="s">
        <v>551</v>
      </c>
      <c r="J4" s="656" t="s">
        <v>324</v>
      </c>
      <c r="K4" s="656" t="s">
        <v>920</v>
      </c>
      <c r="L4" s="657" t="s">
        <v>921</v>
      </c>
      <c r="M4" s="587" t="s">
        <v>923</v>
      </c>
      <c r="N4" s="587" t="s">
        <v>922</v>
      </c>
      <c r="O4" s="587"/>
      <c r="P4" s="587"/>
      <c r="Q4" s="658" t="s">
        <v>551</v>
      </c>
      <c r="R4" s="658" t="s">
        <v>325</v>
      </c>
      <c r="S4" s="658" t="s">
        <v>920</v>
      </c>
      <c r="T4" s="587" t="s">
        <v>924</v>
      </c>
      <c r="U4" s="587" t="s">
        <v>925</v>
      </c>
      <c r="V4" s="658" t="s">
        <v>922</v>
      </c>
      <c r="W4" s="658"/>
      <c r="X4" s="658"/>
      <c r="Y4" s="659" t="s">
        <v>551</v>
      </c>
    </row>
    <row r="5" spans="1:25" ht="16.5" customHeight="1">
      <c r="A5" s="652"/>
      <c r="B5" s="656"/>
      <c r="C5" s="656"/>
      <c r="D5" s="657"/>
      <c r="E5" s="657"/>
      <c r="F5" s="283" t="s">
        <v>926</v>
      </c>
      <c r="G5" s="283" t="s">
        <v>927</v>
      </c>
      <c r="H5" s="283" t="s">
        <v>551</v>
      </c>
      <c r="I5" s="656"/>
      <c r="J5" s="656"/>
      <c r="K5" s="656"/>
      <c r="L5" s="657"/>
      <c r="M5" s="587"/>
      <c r="N5" s="160" t="s">
        <v>637</v>
      </c>
      <c r="O5" s="160" t="s">
        <v>928</v>
      </c>
      <c r="P5" s="160" t="s">
        <v>551</v>
      </c>
      <c r="Q5" s="658"/>
      <c r="R5" s="658"/>
      <c r="S5" s="658"/>
      <c r="T5" s="587"/>
      <c r="U5" s="587"/>
      <c r="V5" s="254" t="s">
        <v>637</v>
      </c>
      <c r="W5" s="160" t="s">
        <v>928</v>
      </c>
      <c r="X5" s="160" t="s">
        <v>551</v>
      </c>
      <c r="Y5" s="659"/>
    </row>
    <row r="6" spans="1:25" ht="16.5" customHeight="1">
      <c r="A6" s="274" t="s">
        <v>929</v>
      </c>
      <c r="B6" s="219">
        <v>318829</v>
      </c>
      <c r="C6" s="478">
        <v>77223</v>
      </c>
      <c r="D6" s="478">
        <v>96208</v>
      </c>
      <c r="E6" s="478">
        <v>10793</v>
      </c>
      <c r="F6" s="478">
        <v>28969</v>
      </c>
      <c r="G6" s="478">
        <v>20461</v>
      </c>
      <c r="H6" s="168">
        <v>8508</v>
      </c>
      <c r="I6" s="480">
        <v>105636</v>
      </c>
      <c r="J6" s="480">
        <v>148570</v>
      </c>
      <c r="K6" s="480">
        <v>34589</v>
      </c>
      <c r="L6" s="480">
        <v>40422</v>
      </c>
      <c r="M6" s="480">
        <v>7108</v>
      </c>
      <c r="N6" s="168">
        <v>6539</v>
      </c>
      <c r="O6" s="480">
        <v>3365</v>
      </c>
      <c r="P6" s="480">
        <v>3174</v>
      </c>
      <c r="Q6" s="480">
        <v>59912</v>
      </c>
      <c r="R6" s="480">
        <v>170259</v>
      </c>
      <c r="S6" s="480">
        <v>42634</v>
      </c>
      <c r="T6" s="480">
        <v>55786</v>
      </c>
      <c r="U6" s="480">
        <v>3685</v>
      </c>
      <c r="V6" s="7">
        <v>22430</v>
      </c>
      <c r="W6" s="480">
        <v>17096</v>
      </c>
      <c r="X6" s="480">
        <v>5334</v>
      </c>
      <c r="Y6" s="480">
        <v>45724</v>
      </c>
    </row>
    <row r="7" spans="1:25" ht="16.5" customHeight="1">
      <c r="A7" s="274" t="s">
        <v>930</v>
      </c>
      <c r="B7" s="219">
        <v>9250</v>
      </c>
      <c r="C7" s="478">
        <v>2693</v>
      </c>
      <c r="D7" s="478">
        <v>3025</v>
      </c>
      <c r="E7" s="478">
        <v>299</v>
      </c>
      <c r="F7" s="478">
        <v>537</v>
      </c>
      <c r="G7" s="478">
        <v>314</v>
      </c>
      <c r="H7" s="168">
        <v>223</v>
      </c>
      <c r="I7" s="480">
        <v>2696</v>
      </c>
      <c r="J7" s="480">
        <v>4409</v>
      </c>
      <c r="K7" s="480">
        <v>1101</v>
      </c>
      <c r="L7" s="480">
        <v>1265</v>
      </c>
      <c r="M7" s="480">
        <v>208</v>
      </c>
      <c r="N7" s="168">
        <v>134</v>
      </c>
      <c r="O7" s="480">
        <v>45</v>
      </c>
      <c r="P7" s="480">
        <v>89</v>
      </c>
      <c r="Q7" s="480">
        <v>1701</v>
      </c>
      <c r="R7" s="480">
        <v>4841</v>
      </c>
      <c r="S7" s="480">
        <v>1592</v>
      </c>
      <c r="T7" s="480">
        <v>1760</v>
      </c>
      <c r="U7" s="480">
        <v>91</v>
      </c>
      <c r="V7" s="7">
        <v>403</v>
      </c>
      <c r="W7" s="480">
        <v>269</v>
      </c>
      <c r="X7" s="480">
        <v>134</v>
      </c>
      <c r="Y7" s="480">
        <v>995</v>
      </c>
    </row>
    <row r="8" spans="1:25" ht="16.5" customHeight="1">
      <c r="A8" s="276" t="s">
        <v>931</v>
      </c>
      <c r="B8" s="217">
        <v>6791</v>
      </c>
      <c r="C8" s="1">
        <v>1458</v>
      </c>
      <c r="D8" s="1">
        <v>1574</v>
      </c>
      <c r="E8" s="1">
        <v>294</v>
      </c>
      <c r="F8" s="47">
        <v>335</v>
      </c>
      <c r="G8" s="479">
        <v>185</v>
      </c>
      <c r="H8" s="1">
        <v>150</v>
      </c>
      <c r="I8" s="479">
        <v>3130</v>
      </c>
      <c r="J8" s="479">
        <v>3230</v>
      </c>
      <c r="K8" s="479">
        <v>566</v>
      </c>
      <c r="L8" s="479">
        <v>608</v>
      </c>
      <c r="M8" s="479">
        <v>201</v>
      </c>
      <c r="N8" s="1">
        <v>78</v>
      </c>
      <c r="O8" s="479">
        <v>25</v>
      </c>
      <c r="P8" s="479">
        <v>53</v>
      </c>
      <c r="Q8" s="479">
        <v>1777</v>
      </c>
      <c r="R8" s="479">
        <v>3561</v>
      </c>
      <c r="S8" s="479">
        <v>892</v>
      </c>
      <c r="T8" s="479">
        <v>966</v>
      </c>
      <c r="U8" s="479">
        <v>93</v>
      </c>
      <c r="V8" s="2">
        <v>257</v>
      </c>
      <c r="W8" s="479">
        <v>160</v>
      </c>
      <c r="X8" s="479">
        <v>97</v>
      </c>
      <c r="Y8" s="479">
        <v>1353</v>
      </c>
    </row>
    <row r="9" spans="1:25" ht="16.5" customHeight="1">
      <c r="A9" s="276" t="s">
        <v>932</v>
      </c>
      <c r="B9" s="217">
        <v>17888</v>
      </c>
      <c r="C9" s="1">
        <v>1255</v>
      </c>
      <c r="D9" s="1">
        <v>3597</v>
      </c>
      <c r="E9" s="1">
        <v>138</v>
      </c>
      <c r="F9" s="47">
        <v>310</v>
      </c>
      <c r="G9" s="479">
        <v>165</v>
      </c>
      <c r="H9" s="1">
        <v>145</v>
      </c>
      <c r="I9" s="479">
        <v>12588</v>
      </c>
      <c r="J9" s="479">
        <v>8666</v>
      </c>
      <c r="K9" s="479">
        <v>531</v>
      </c>
      <c r="L9" s="479">
        <v>1451</v>
      </c>
      <c r="M9" s="479">
        <v>75</v>
      </c>
      <c r="N9" s="1">
        <v>57</v>
      </c>
      <c r="O9" s="479">
        <v>15</v>
      </c>
      <c r="P9" s="479">
        <v>42</v>
      </c>
      <c r="Q9" s="479">
        <v>6552</v>
      </c>
      <c r="R9" s="479">
        <v>9222</v>
      </c>
      <c r="S9" s="479">
        <v>724</v>
      </c>
      <c r="T9" s="479">
        <v>2146</v>
      </c>
      <c r="U9" s="479">
        <v>63</v>
      </c>
      <c r="V9" s="2">
        <v>253</v>
      </c>
      <c r="W9" s="479">
        <v>150</v>
      </c>
      <c r="X9" s="479">
        <v>103</v>
      </c>
      <c r="Y9" s="479">
        <v>6036</v>
      </c>
    </row>
    <row r="10" spans="1:25" ht="16.5" customHeight="1">
      <c r="A10" s="276" t="s">
        <v>933</v>
      </c>
      <c r="B10" s="217">
        <v>9927</v>
      </c>
      <c r="C10" s="1">
        <v>1864</v>
      </c>
      <c r="D10" s="1">
        <v>3470</v>
      </c>
      <c r="E10" s="1">
        <v>121</v>
      </c>
      <c r="F10" s="47">
        <v>828</v>
      </c>
      <c r="G10" s="479">
        <v>636</v>
      </c>
      <c r="H10" s="1">
        <v>192</v>
      </c>
      <c r="I10" s="479">
        <v>3644</v>
      </c>
      <c r="J10" s="479">
        <v>4337</v>
      </c>
      <c r="K10" s="479">
        <v>841</v>
      </c>
      <c r="L10" s="479">
        <v>1318</v>
      </c>
      <c r="M10" s="479">
        <v>75</v>
      </c>
      <c r="N10" s="1">
        <v>137</v>
      </c>
      <c r="O10" s="479">
        <v>79</v>
      </c>
      <c r="P10" s="479">
        <v>58</v>
      </c>
      <c r="Q10" s="479">
        <v>1966</v>
      </c>
      <c r="R10" s="479">
        <v>5590</v>
      </c>
      <c r="S10" s="479">
        <v>1023</v>
      </c>
      <c r="T10" s="479">
        <v>2152</v>
      </c>
      <c r="U10" s="479">
        <v>46</v>
      </c>
      <c r="V10" s="2">
        <v>691</v>
      </c>
      <c r="W10" s="479">
        <v>557</v>
      </c>
      <c r="X10" s="479">
        <v>134</v>
      </c>
      <c r="Y10" s="479">
        <v>1678</v>
      </c>
    </row>
    <row r="11" spans="1:25" ht="16.5" customHeight="1">
      <c r="A11" s="276" t="s">
        <v>934</v>
      </c>
      <c r="B11" s="217">
        <v>12371</v>
      </c>
      <c r="C11" s="1">
        <v>3835</v>
      </c>
      <c r="D11" s="1">
        <v>4008</v>
      </c>
      <c r="E11" s="1">
        <v>412</v>
      </c>
      <c r="F11" s="47">
        <v>1119</v>
      </c>
      <c r="G11" s="479">
        <v>768</v>
      </c>
      <c r="H11" s="1">
        <v>351</v>
      </c>
      <c r="I11" s="479">
        <v>2997</v>
      </c>
      <c r="J11" s="479">
        <v>5361</v>
      </c>
      <c r="K11" s="479">
        <v>1637</v>
      </c>
      <c r="L11" s="479">
        <v>1522</v>
      </c>
      <c r="M11" s="479">
        <v>270</v>
      </c>
      <c r="N11" s="1">
        <v>236</v>
      </c>
      <c r="O11" s="479">
        <v>115</v>
      </c>
      <c r="P11" s="479">
        <v>121</v>
      </c>
      <c r="Q11" s="479">
        <v>1696</v>
      </c>
      <c r="R11" s="479">
        <v>7010</v>
      </c>
      <c r="S11" s="479">
        <v>2198</v>
      </c>
      <c r="T11" s="479">
        <v>2486</v>
      </c>
      <c r="U11" s="479">
        <v>142</v>
      </c>
      <c r="V11" s="2">
        <v>883</v>
      </c>
      <c r="W11" s="479">
        <v>653</v>
      </c>
      <c r="X11" s="479">
        <v>230</v>
      </c>
      <c r="Y11" s="479">
        <v>1301</v>
      </c>
    </row>
    <row r="12" spans="1:25" ht="16.5" customHeight="1">
      <c r="A12" s="276" t="s">
        <v>935</v>
      </c>
      <c r="B12" s="217">
        <v>25742</v>
      </c>
      <c r="C12" s="1">
        <v>9996</v>
      </c>
      <c r="D12" s="1">
        <v>7624</v>
      </c>
      <c r="E12" s="1">
        <v>668</v>
      </c>
      <c r="F12" s="47">
        <v>1158</v>
      </c>
      <c r="G12" s="479">
        <v>513</v>
      </c>
      <c r="H12" s="1">
        <v>645</v>
      </c>
      <c r="I12" s="479">
        <v>6296</v>
      </c>
      <c r="J12" s="479">
        <v>12147</v>
      </c>
      <c r="K12" s="479">
        <v>4338</v>
      </c>
      <c r="L12" s="479">
        <v>3233</v>
      </c>
      <c r="M12" s="479">
        <v>438</v>
      </c>
      <c r="N12" s="1">
        <v>345</v>
      </c>
      <c r="O12" s="479">
        <v>94</v>
      </c>
      <c r="P12" s="479">
        <v>251</v>
      </c>
      <c r="Q12" s="479">
        <v>3793</v>
      </c>
      <c r="R12" s="479">
        <v>13595</v>
      </c>
      <c r="S12" s="479">
        <v>5658</v>
      </c>
      <c r="T12" s="479">
        <v>4391</v>
      </c>
      <c r="U12" s="479">
        <v>230</v>
      </c>
      <c r="V12" s="2">
        <v>813</v>
      </c>
      <c r="W12" s="479">
        <v>419</v>
      </c>
      <c r="X12" s="479">
        <v>394</v>
      </c>
      <c r="Y12" s="479">
        <v>2503</v>
      </c>
    </row>
    <row r="13" spans="1:25" ht="16.5" customHeight="1" thickBot="1">
      <c r="A13" s="279" t="s">
        <v>936</v>
      </c>
      <c r="B13" s="212">
        <v>4335</v>
      </c>
      <c r="C13" s="3">
        <v>594</v>
      </c>
      <c r="D13" s="3">
        <v>724</v>
      </c>
      <c r="E13" s="3">
        <v>527</v>
      </c>
      <c r="F13" s="213">
        <v>193</v>
      </c>
      <c r="G13" s="482">
        <v>109</v>
      </c>
      <c r="H13" s="3">
        <v>84</v>
      </c>
      <c r="I13" s="482">
        <v>2297</v>
      </c>
      <c r="J13" s="482">
        <v>2258</v>
      </c>
      <c r="K13" s="482">
        <v>227</v>
      </c>
      <c r="L13" s="482">
        <v>242</v>
      </c>
      <c r="M13" s="482">
        <v>351</v>
      </c>
      <c r="N13" s="3">
        <v>43</v>
      </c>
      <c r="O13" s="482">
        <v>12</v>
      </c>
      <c r="P13" s="482">
        <v>31</v>
      </c>
      <c r="Q13" s="482">
        <v>1395</v>
      </c>
      <c r="R13" s="482">
        <v>2077</v>
      </c>
      <c r="S13" s="482">
        <v>367</v>
      </c>
      <c r="T13" s="482">
        <v>482</v>
      </c>
      <c r="U13" s="482">
        <v>176</v>
      </c>
      <c r="V13" s="3">
        <v>150</v>
      </c>
      <c r="W13" s="482">
        <v>97</v>
      </c>
      <c r="X13" s="482">
        <v>53</v>
      </c>
      <c r="Y13" s="482">
        <v>902</v>
      </c>
    </row>
    <row r="14" spans="1:25" ht="16.5" customHeight="1">
      <c r="A14" s="4" t="s">
        <v>1258</v>
      </c>
      <c r="B14" s="4"/>
      <c r="C14" s="4"/>
      <c r="D14" s="4"/>
      <c r="E14" s="285"/>
      <c r="F14" s="285"/>
      <c r="G14" s="285"/>
      <c r="H14" s="276"/>
      <c r="I14" s="276"/>
      <c r="J14" s="276"/>
      <c r="K14" s="276"/>
      <c r="L14" s="276"/>
      <c r="M14" s="276"/>
      <c r="N14" s="276"/>
      <c r="O14" s="276"/>
      <c r="P14" s="276"/>
      <c r="Q14" s="276"/>
      <c r="R14" s="276"/>
      <c r="S14" s="276"/>
      <c r="T14" s="276"/>
      <c r="U14" s="276"/>
      <c r="V14" s="276"/>
      <c r="W14" s="276"/>
      <c r="X14" s="276"/>
      <c r="Y14" s="2"/>
    </row>
    <row r="15" spans="1:25" ht="16.5" customHeight="1">
      <c r="A15" s="4" t="s">
        <v>1249</v>
      </c>
      <c r="B15" s="4"/>
      <c r="C15" s="4"/>
      <c r="D15" s="4"/>
      <c r="Y15" s="481"/>
    </row>
  </sheetData>
  <sheetProtection/>
  <mergeCells count="22">
    <mergeCell ref="R4:R5"/>
    <mergeCell ref="S4:S5"/>
    <mergeCell ref="T4:T5"/>
    <mergeCell ref="U4:U5"/>
    <mergeCell ref="V4:X4"/>
    <mergeCell ref="Y4:Y5"/>
    <mergeCell ref="J4:J5"/>
    <mergeCell ref="K4:K5"/>
    <mergeCell ref="L4:L5"/>
    <mergeCell ref="M4:M5"/>
    <mergeCell ref="N4:P4"/>
    <mergeCell ref="Q4:Q5"/>
    <mergeCell ref="A3:A5"/>
    <mergeCell ref="B3:I3"/>
    <mergeCell ref="J3:P3"/>
    <mergeCell ref="Q3:Y3"/>
    <mergeCell ref="B4:B5"/>
    <mergeCell ref="C4:C5"/>
    <mergeCell ref="D4:D5"/>
    <mergeCell ref="E4:E5"/>
    <mergeCell ref="F4:H4"/>
    <mergeCell ref="I4:I5"/>
  </mergeCells>
  <printOptions/>
  <pageMargins left="0.787" right="0.787" top="0.984" bottom="0.984" header="0.512" footer="0.512"/>
  <pageSetup orientation="portrait" paperSize="9"/>
</worksheet>
</file>

<file path=xl/worksheets/sheet29.xml><?xml version="1.0" encoding="utf-8"?>
<worksheet xmlns="http://schemas.openxmlformats.org/spreadsheetml/2006/main" xmlns:r="http://schemas.openxmlformats.org/officeDocument/2006/relationships">
  <sheetPr>
    <tabColor indexed="12"/>
  </sheetPr>
  <dimension ref="A1:M15"/>
  <sheetViews>
    <sheetView zoomScalePageLayoutView="0" workbookViewId="0" topLeftCell="A1">
      <selection activeCell="A2" sqref="A2"/>
    </sheetView>
  </sheetViews>
  <sheetFormatPr defaultColWidth="9.00390625" defaultRowHeight="16.5" customHeight="1"/>
  <cols>
    <col min="1" max="1" width="11.00390625" style="0" customWidth="1"/>
    <col min="2" max="12" width="9.50390625" style="0" customWidth="1"/>
  </cols>
  <sheetData>
    <row r="1" spans="1:13" ht="16.5" customHeight="1">
      <c r="A1" s="5" t="s">
        <v>1163</v>
      </c>
      <c r="B1" s="1"/>
      <c r="C1" s="1"/>
      <c r="D1" s="1"/>
      <c r="E1" s="1"/>
      <c r="F1" s="1"/>
      <c r="G1" s="1"/>
      <c r="H1" s="1"/>
      <c r="I1" s="1"/>
      <c r="J1" s="1"/>
      <c r="K1" s="1"/>
      <c r="L1" s="1"/>
      <c r="M1" s="1"/>
    </row>
    <row r="2" spans="1:13" ht="16.5" customHeight="1" thickBot="1">
      <c r="A2" s="510" t="str">
        <f>HYPERLINK("#目次!A30","目次に戻る")</f>
        <v>目次に戻る</v>
      </c>
      <c r="B2" s="1"/>
      <c r="C2" s="1"/>
      <c r="D2" s="1"/>
      <c r="E2" s="1"/>
      <c r="F2" s="1"/>
      <c r="G2" s="1"/>
      <c r="H2" s="1"/>
      <c r="I2" s="1"/>
      <c r="J2" s="1"/>
      <c r="K2" s="1"/>
      <c r="L2" s="1"/>
      <c r="M2" s="1"/>
    </row>
    <row r="3" spans="1:13" ht="16.5" customHeight="1">
      <c r="A3" s="662" t="s">
        <v>919</v>
      </c>
      <c r="B3" s="588" t="s">
        <v>937</v>
      </c>
      <c r="C3" s="589"/>
      <c r="D3" s="589"/>
      <c r="E3" s="589"/>
      <c r="F3" s="590"/>
      <c r="G3" s="588" t="s">
        <v>938</v>
      </c>
      <c r="H3" s="589"/>
      <c r="I3" s="589"/>
      <c r="J3" s="589"/>
      <c r="K3" s="590"/>
      <c r="L3" s="660" t="s">
        <v>939</v>
      </c>
      <c r="M3" s="1"/>
    </row>
    <row r="4" spans="1:13" ht="16.5" customHeight="1">
      <c r="A4" s="663"/>
      <c r="B4" s="186" t="s">
        <v>637</v>
      </c>
      <c r="C4" s="259" t="s">
        <v>940</v>
      </c>
      <c r="D4" s="337" t="s">
        <v>941</v>
      </c>
      <c r="E4" s="186" t="s">
        <v>942</v>
      </c>
      <c r="F4" s="186" t="s">
        <v>568</v>
      </c>
      <c r="G4" s="186" t="s">
        <v>637</v>
      </c>
      <c r="H4" s="259" t="s">
        <v>940</v>
      </c>
      <c r="I4" s="337" t="s">
        <v>941</v>
      </c>
      <c r="J4" s="186" t="s">
        <v>942</v>
      </c>
      <c r="K4" s="186" t="s">
        <v>568</v>
      </c>
      <c r="L4" s="661"/>
      <c r="M4" s="1"/>
    </row>
    <row r="5" spans="1:13" ht="16.5" customHeight="1">
      <c r="A5" s="169" t="s">
        <v>97</v>
      </c>
      <c r="B5" s="188">
        <v>65693</v>
      </c>
      <c r="C5" s="171">
        <v>35098</v>
      </c>
      <c r="D5" s="171">
        <v>23535</v>
      </c>
      <c r="E5" s="171">
        <v>7060</v>
      </c>
      <c r="F5" s="171">
        <v>13494</v>
      </c>
      <c r="G5" s="171">
        <v>170481</v>
      </c>
      <c r="H5" s="171">
        <v>70196</v>
      </c>
      <c r="I5" s="171">
        <v>70605</v>
      </c>
      <c r="J5" s="171">
        <v>29680</v>
      </c>
      <c r="K5" s="171">
        <v>36552</v>
      </c>
      <c r="L5" s="288">
        <v>1.6</v>
      </c>
      <c r="M5" s="1"/>
    </row>
    <row r="6" spans="1:13" ht="16.5" customHeight="1">
      <c r="A6" s="169" t="s">
        <v>98</v>
      </c>
      <c r="B6" s="188">
        <v>1454</v>
      </c>
      <c r="C6" s="171">
        <v>922</v>
      </c>
      <c r="D6" s="171">
        <v>442</v>
      </c>
      <c r="E6" s="171">
        <v>90</v>
      </c>
      <c r="F6" s="171">
        <v>299</v>
      </c>
      <c r="G6" s="171">
        <v>3546</v>
      </c>
      <c r="H6" s="171">
        <v>1844</v>
      </c>
      <c r="I6" s="171">
        <v>1326</v>
      </c>
      <c r="J6" s="171">
        <v>376</v>
      </c>
      <c r="K6" s="171">
        <v>717</v>
      </c>
      <c r="L6" s="288">
        <v>1.4</v>
      </c>
      <c r="M6" s="1"/>
    </row>
    <row r="7" spans="1:13" ht="16.5" customHeight="1">
      <c r="A7" s="166" t="s">
        <v>99</v>
      </c>
      <c r="B7" s="184">
        <v>1848</v>
      </c>
      <c r="C7" s="172">
        <v>1168</v>
      </c>
      <c r="D7" s="172">
        <v>561</v>
      </c>
      <c r="E7" s="172">
        <v>119</v>
      </c>
      <c r="F7" s="172">
        <v>353</v>
      </c>
      <c r="G7" s="172">
        <v>4517</v>
      </c>
      <c r="H7" s="172">
        <v>2336</v>
      </c>
      <c r="I7" s="172">
        <v>1683</v>
      </c>
      <c r="J7" s="172">
        <v>498</v>
      </c>
      <c r="K7" s="172">
        <v>879</v>
      </c>
      <c r="L7" s="190">
        <v>1.4</v>
      </c>
      <c r="M7" s="1"/>
    </row>
    <row r="8" spans="1:13" ht="16.5" customHeight="1">
      <c r="A8" s="166" t="s">
        <v>100</v>
      </c>
      <c r="B8" s="184">
        <v>976</v>
      </c>
      <c r="C8" s="172">
        <v>615</v>
      </c>
      <c r="D8" s="172">
        <v>294</v>
      </c>
      <c r="E8" s="172">
        <v>67</v>
      </c>
      <c r="F8" s="172">
        <v>200</v>
      </c>
      <c r="G8" s="172">
        <v>2384</v>
      </c>
      <c r="H8" s="172">
        <v>1230</v>
      </c>
      <c r="I8" s="172">
        <v>882</v>
      </c>
      <c r="J8" s="172">
        <v>272</v>
      </c>
      <c r="K8" s="172">
        <v>496</v>
      </c>
      <c r="L8" s="190">
        <v>1.4</v>
      </c>
      <c r="M8" s="1"/>
    </row>
    <row r="9" spans="1:13" ht="16.5" customHeight="1">
      <c r="A9" s="166" t="s">
        <v>101</v>
      </c>
      <c r="B9" s="184">
        <v>3211</v>
      </c>
      <c r="C9" s="172">
        <v>1712</v>
      </c>
      <c r="D9" s="172">
        <v>1139</v>
      </c>
      <c r="E9" s="172">
        <v>360</v>
      </c>
      <c r="F9" s="172">
        <v>662</v>
      </c>
      <c r="G9" s="172">
        <v>8355</v>
      </c>
      <c r="H9" s="172">
        <v>3424</v>
      </c>
      <c r="I9" s="172">
        <v>3417</v>
      </c>
      <c r="J9" s="172">
        <v>1514</v>
      </c>
      <c r="K9" s="172">
        <v>1805</v>
      </c>
      <c r="L9" s="190">
        <v>1.6</v>
      </c>
      <c r="M9" s="1"/>
    </row>
    <row r="10" spans="1:13" ht="16.5" customHeight="1">
      <c r="A10" s="166" t="s">
        <v>102</v>
      </c>
      <c r="B10" s="184">
        <v>2815</v>
      </c>
      <c r="C10" s="172">
        <v>1476</v>
      </c>
      <c r="D10" s="172">
        <v>1039</v>
      </c>
      <c r="E10" s="172">
        <v>300</v>
      </c>
      <c r="F10" s="172">
        <v>541</v>
      </c>
      <c r="G10" s="172">
        <v>7349</v>
      </c>
      <c r="H10" s="172">
        <v>2952</v>
      </c>
      <c r="I10" s="172">
        <v>3117</v>
      </c>
      <c r="J10" s="172">
        <v>1280</v>
      </c>
      <c r="K10" s="172">
        <v>1507</v>
      </c>
      <c r="L10" s="190">
        <v>1.6</v>
      </c>
      <c r="M10" s="1"/>
    </row>
    <row r="11" spans="1:13" ht="16.5" customHeight="1">
      <c r="A11" s="166" t="s">
        <v>103</v>
      </c>
      <c r="B11" s="184">
        <v>1411</v>
      </c>
      <c r="C11" s="172">
        <v>982</v>
      </c>
      <c r="D11" s="172">
        <v>360</v>
      </c>
      <c r="E11" s="172">
        <v>69</v>
      </c>
      <c r="F11" s="172">
        <v>339</v>
      </c>
      <c r="G11" s="172">
        <v>3326</v>
      </c>
      <c r="H11" s="172">
        <v>1964</v>
      </c>
      <c r="I11" s="172">
        <v>1080</v>
      </c>
      <c r="J11" s="172">
        <v>282</v>
      </c>
      <c r="K11" s="172">
        <v>798</v>
      </c>
      <c r="L11" s="190">
        <v>1.4</v>
      </c>
      <c r="M11" s="1"/>
    </row>
    <row r="12" spans="1:13" ht="16.5" customHeight="1" thickBot="1">
      <c r="A12" s="162" t="s">
        <v>104</v>
      </c>
      <c r="B12" s="248">
        <v>759</v>
      </c>
      <c r="C12" s="175">
        <v>532</v>
      </c>
      <c r="D12" s="175">
        <v>188</v>
      </c>
      <c r="E12" s="175">
        <v>39</v>
      </c>
      <c r="F12" s="175">
        <v>183</v>
      </c>
      <c r="G12" s="175">
        <v>1788</v>
      </c>
      <c r="H12" s="175">
        <v>1064</v>
      </c>
      <c r="I12" s="175">
        <v>564</v>
      </c>
      <c r="J12" s="175">
        <v>160</v>
      </c>
      <c r="K12" s="175">
        <v>438</v>
      </c>
      <c r="L12" s="249">
        <v>1.4</v>
      </c>
      <c r="M12" s="1"/>
    </row>
    <row r="13" spans="1:13" ht="16.5" customHeight="1">
      <c r="A13" s="4" t="s">
        <v>301</v>
      </c>
      <c r="B13" s="4"/>
      <c r="C13" s="4"/>
      <c r="D13" s="4"/>
      <c r="E13" s="4"/>
      <c r="F13" s="1"/>
      <c r="G13" s="1"/>
      <c r="H13" s="4"/>
      <c r="I13" s="1"/>
      <c r="J13" s="1"/>
      <c r="K13" s="1"/>
      <c r="L13" s="1"/>
      <c r="M13" s="1"/>
    </row>
    <row r="14" spans="1:13" ht="16.5" customHeight="1">
      <c r="A14" s="1"/>
      <c r="B14" s="1"/>
      <c r="C14" s="1"/>
      <c r="D14" s="1"/>
      <c r="E14" s="1"/>
      <c r="F14" s="1"/>
      <c r="G14" s="1"/>
      <c r="H14" s="1"/>
      <c r="I14" s="1"/>
      <c r="J14" s="1"/>
      <c r="K14" s="1"/>
      <c r="L14" s="1"/>
      <c r="M14" s="1"/>
    </row>
    <row r="15" spans="1:13" ht="16.5" customHeight="1">
      <c r="A15" s="1"/>
      <c r="B15" s="1"/>
      <c r="C15" s="1"/>
      <c r="D15" s="1"/>
      <c r="E15" s="1"/>
      <c r="F15" s="1"/>
      <c r="G15" s="1"/>
      <c r="H15" s="1"/>
      <c r="I15" s="1"/>
      <c r="J15" s="1"/>
      <c r="K15" s="1"/>
      <c r="L15" s="1"/>
      <c r="M15" s="1"/>
    </row>
  </sheetData>
  <sheetProtection/>
  <mergeCells count="4">
    <mergeCell ref="L3:L4"/>
    <mergeCell ref="G3:K3"/>
    <mergeCell ref="B3:F3"/>
    <mergeCell ref="A3:A4"/>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sheetPr>
    <tabColor indexed="12"/>
  </sheetPr>
  <dimension ref="A1:P113"/>
  <sheetViews>
    <sheetView zoomScalePageLayoutView="0" workbookViewId="0" topLeftCell="A1">
      <pane xSplit="1" ySplit="5" topLeftCell="B99" activePane="bottomRight" state="frozen"/>
      <selection pane="topLeft" activeCell="E20" sqref="E20"/>
      <selection pane="topRight" activeCell="E20" sqref="E20"/>
      <selection pane="bottomLeft" activeCell="E20" sqref="E20"/>
      <selection pane="bottomRight" activeCell="A2" sqref="A2"/>
    </sheetView>
  </sheetViews>
  <sheetFormatPr defaultColWidth="8.875" defaultRowHeight="12.75" customHeight="1"/>
  <cols>
    <col min="1" max="1" width="16.125" style="17" customWidth="1"/>
    <col min="2" max="7" width="11.625" style="17" customWidth="1"/>
    <col min="8" max="8" width="10.625" style="24" customWidth="1"/>
    <col min="9" max="9" width="9.625" style="24" customWidth="1"/>
    <col min="10" max="11" width="9.625" style="18" customWidth="1"/>
    <col min="12" max="12" width="10.625" style="18" customWidth="1"/>
    <col min="13" max="15" width="9.625" style="18" customWidth="1"/>
    <col min="16" max="16" width="8.625" style="50" customWidth="1"/>
    <col min="17" max="16384" width="8.875" style="22" customWidth="1"/>
  </cols>
  <sheetData>
    <row r="1" spans="1:16" ht="15.75" customHeight="1">
      <c r="A1" s="15" t="s">
        <v>1172</v>
      </c>
      <c r="B1" s="15"/>
      <c r="C1" s="16"/>
      <c r="D1" s="16"/>
      <c r="E1" s="16"/>
      <c r="H1" s="18"/>
      <c r="I1" s="18"/>
      <c r="K1" s="19"/>
      <c r="L1" s="19"/>
      <c r="M1" s="19"/>
      <c r="N1" s="19"/>
      <c r="O1" s="20"/>
      <c r="P1" s="21"/>
    </row>
    <row r="2" spans="1:16" ht="15.75" customHeight="1" thickBot="1">
      <c r="A2" s="510" t="str">
        <f>HYPERLINK("#目次!A4","目次に戻る")</f>
        <v>目次に戻る</v>
      </c>
      <c r="B2" s="23"/>
      <c r="C2" s="23"/>
      <c r="D2" s="23"/>
      <c r="E2" s="23"/>
      <c r="O2" s="25"/>
      <c r="P2" s="26" t="s">
        <v>105</v>
      </c>
    </row>
    <row r="3" spans="1:16" ht="21.75" customHeight="1">
      <c r="A3" s="530" t="s">
        <v>106</v>
      </c>
      <c r="B3" s="535" t="s">
        <v>1167</v>
      </c>
      <c r="C3" s="535"/>
      <c r="D3" s="535"/>
      <c r="E3" s="535"/>
      <c r="F3" s="535"/>
      <c r="G3" s="536"/>
      <c r="H3" s="519" t="s">
        <v>1168</v>
      </c>
      <c r="I3" s="520"/>
      <c r="J3" s="520"/>
      <c r="K3" s="520"/>
      <c r="L3" s="521" t="s">
        <v>1169</v>
      </c>
      <c r="M3" s="522"/>
      <c r="N3" s="522"/>
      <c r="O3" s="522"/>
      <c r="P3" s="522"/>
    </row>
    <row r="4" spans="1:16" ht="21.75" customHeight="1">
      <c r="A4" s="531"/>
      <c r="B4" s="533" t="s">
        <v>107</v>
      </c>
      <c r="C4" s="537" t="s">
        <v>108</v>
      </c>
      <c r="D4" s="538"/>
      <c r="E4" s="539"/>
      <c r="F4" s="27" t="s">
        <v>109</v>
      </c>
      <c r="G4" s="28" t="s">
        <v>110</v>
      </c>
      <c r="H4" s="523" t="s">
        <v>111</v>
      </c>
      <c r="I4" s="525" t="s">
        <v>112</v>
      </c>
      <c r="J4" s="526"/>
      <c r="K4" s="527"/>
      <c r="L4" s="30" t="s">
        <v>111</v>
      </c>
      <c r="M4" s="528" t="s">
        <v>113</v>
      </c>
      <c r="N4" s="529"/>
      <c r="O4" s="524"/>
      <c r="P4" s="31" t="s">
        <v>114</v>
      </c>
    </row>
    <row r="5" spans="1:16" ht="21.75" customHeight="1">
      <c r="A5" s="532"/>
      <c r="B5" s="534"/>
      <c r="C5" s="32" t="s">
        <v>115</v>
      </c>
      <c r="D5" s="32" t="s">
        <v>92</v>
      </c>
      <c r="E5" s="32" t="s">
        <v>93</v>
      </c>
      <c r="F5" s="32" t="s">
        <v>116</v>
      </c>
      <c r="G5" s="32" t="s">
        <v>117</v>
      </c>
      <c r="H5" s="524"/>
      <c r="I5" s="33" t="s">
        <v>115</v>
      </c>
      <c r="J5" s="34" t="s">
        <v>92</v>
      </c>
      <c r="K5" s="35" t="s">
        <v>93</v>
      </c>
      <c r="L5" s="36" t="s">
        <v>118</v>
      </c>
      <c r="M5" s="37" t="s">
        <v>115</v>
      </c>
      <c r="N5" s="36" t="s">
        <v>92</v>
      </c>
      <c r="O5" s="34" t="s">
        <v>93</v>
      </c>
      <c r="P5" s="38" t="s">
        <v>119</v>
      </c>
    </row>
    <row r="6" spans="1:16" s="40" customFormat="1" ht="18.75" customHeight="1">
      <c r="A6" s="39" t="s">
        <v>120</v>
      </c>
      <c r="B6" s="385">
        <v>184267</v>
      </c>
      <c r="C6" s="385">
        <v>314750</v>
      </c>
      <c r="D6" s="385">
        <v>157204</v>
      </c>
      <c r="E6" s="385">
        <v>157546</v>
      </c>
      <c r="F6" s="391">
        <v>99.78292054384117</v>
      </c>
      <c r="G6" s="385">
        <v>20189.22386144965</v>
      </c>
      <c r="H6" s="385">
        <v>172786</v>
      </c>
      <c r="I6" s="385">
        <v>310627</v>
      </c>
      <c r="J6" s="385">
        <v>155143</v>
      </c>
      <c r="K6" s="385">
        <v>155484</v>
      </c>
      <c r="L6" s="385">
        <v>11481</v>
      </c>
      <c r="M6" s="385">
        <v>4123</v>
      </c>
      <c r="N6" s="385">
        <v>2061</v>
      </c>
      <c r="O6" s="385">
        <v>2062</v>
      </c>
      <c r="P6" s="395">
        <v>1.3273153975668568</v>
      </c>
    </row>
    <row r="7" spans="1:16" ht="11.25" customHeight="1">
      <c r="A7" s="41"/>
      <c r="B7" s="386"/>
      <c r="C7" s="386"/>
      <c r="D7" s="386"/>
      <c r="E7" s="386"/>
      <c r="F7" s="392"/>
      <c r="G7" s="386"/>
      <c r="H7" s="386"/>
      <c r="I7" s="386"/>
      <c r="J7" s="386"/>
      <c r="K7" s="386"/>
      <c r="L7" s="387"/>
      <c r="M7" s="387"/>
      <c r="N7" s="387"/>
      <c r="O7" s="387"/>
      <c r="P7" s="396"/>
    </row>
    <row r="8" spans="1:16" s="40" customFormat="1" ht="12.75" customHeight="1">
      <c r="A8" s="39" t="s">
        <v>121</v>
      </c>
      <c r="B8" s="385">
        <v>10911</v>
      </c>
      <c r="C8" s="385">
        <v>19520</v>
      </c>
      <c r="D8" s="385">
        <v>9810</v>
      </c>
      <c r="E8" s="385">
        <v>9710</v>
      </c>
      <c r="F8" s="391">
        <v>101.02986611740474</v>
      </c>
      <c r="G8" s="385">
        <v>24098.765432098768</v>
      </c>
      <c r="H8" s="385">
        <v>10396</v>
      </c>
      <c r="I8" s="385">
        <v>19558</v>
      </c>
      <c r="J8" s="385">
        <v>9878</v>
      </c>
      <c r="K8" s="385">
        <v>9680</v>
      </c>
      <c r="L8" s="385">
        <v>515</v>
      </c>
      <c r="M8" s="385">
        <v>-38</v>
      </c>
      <c r="N8" s="385">
        <v>-68</v>
      </c>
      <c r="O8" s="385">
        <v>30</v>
      </c>
      <c r="P8" s="397">
        <v>-0.19429389508129666</v>
      </c>
    </row>
    <row r="9" spans="1:16" ht="12.75" customHeight="1">
      <c r="A9" s="41" t="s">
        <v>122</v>
      </c>
      <c r="B9" s="386">
        <v>759</v>
      </c>
      <c r="C9" s="386">
        <v>1299</v>
      </c>
      <c r="D9" s="386">
        <v>640</v>
      </c>
      <c r="E9" s="386">
        <v>659</v>
      </c>
      <c r="F9" s="393">
        <v>97.11684370257967</v>
      </c>
      <c r="G9" s="386">
        <v>16237.5</v>
      </c>
      <c r="H9" s="386">
        <v>759</v>
      </c>
      <c r="I9" s="386">
        <v>1371</v>
      </c>
      <c r="J9" s="386">
        <v>672</v>
      </c>
      <c r="K9" s="386">
        <v>699</v>
      </c>
      <c r="L9" s="386">
        <v>0</v>
      </c>
      <c r="M9" s="386">
        <v>-72</v>
      </c>
      <c r="N9" s="386">
        <v>-32</v>
      </c>
      <c r="O9" s="386">
        <v>-40</v>
      </c>
      <c r="P9" s="398">
        <v>-5.25164113785558</v>
      </c>
    </row>
    <row r="10" spans="1:16" ht="12.75" customHeight="1">
      <c r="A10" s="41" t="s">
        <v>123</v>
      </c>
      <c r="B10" s="386">
        <v>2854</v>
      </c>
      <c r="C10" s="386">
        <v>5053</v>
      </c>
      <c r="D10" s="386">
        <v>2555</v>
      </c>
      <c r="E10" s="386">
        <v>2498</v>
      </c>
      <c r="F10" s="393">
        <v>102.28182546036831</v>
      </c>
      <c r="G10" s="386">
        <v>31581.25</v>
      </c>
      <c r="H10" s="386">
        <v>2695</v>
      </c>
      <c r="I10" s="386">
        <v>5135</v>
      </c>
      <c r="J10" s="386">
        <v>2609</v>
      </c>
      <c r="K10" s="386">
        <v>2526</v>
      </c>
      <c r="L10" s="386">
        <v>159</v>
      </c>
      <c r="M10" s="386">
        <v>-82</v>
      </c>
      <c r="N10" s="386">
        <v>-54</v>
      </c>
      <c r="O10" s="386">
        <v>-28</v>
      </c>
      <c r="P10" s="398">
        <v>-1.5968841285296982</v>
      </c>
    </row>
    <row r="11" spans="1:16" ht="12.75" customHeight="1">
      <c r="A11" s="41" t="s">
        <v>124</v>
      </c>
      <c r="B11" s="386">
        <v>2730</v>
      </c>
      <c r="C11" s="386">
        <v>5008</v>
      </c>
      <c r="D11" s="386">
        <v>2520</v>
      </c>
      <c r="E11" s="386">
        <v>2488</v>
      </c>
      <c r="F11" s="393">
        <v>101.28617363344053</v>
      </c>
      <c r="G11" s="386">
        <v>23847.61904761905</v>
      </c>
      <c r="H11" s="386">
        <v>2517</v>
      </c>
      <c r="I11" s="386">
        <v>4864</v>
      </c>
      <c r="J11" s="386">
        <v>2513</v>
      </c>
      <c r="K11" s="386">
        <v>2351</v>
      </c>
      <c r="L11" s="386">
        <v>213</v>
      </c>
      <c r="M11" s="386">
        <v>144</v>
      </c>
      <c r="N11" s="386">
        <v>7</v>
      </c>
      <c r="O11" s="386">
        <v>137</v>
      </c>
      <c r="P11" s="398">
        <v>2.9605263157894735</v>
      </c>
    </row>
    <row r="12" spans="1:16" ht="12.75" customHeight="1">
      <c r="A12" s="41" t="s">
        <v>125</v>
      </c>
      <c r="B12" s="386">
        <v>2336</v>
      </c>
      <c r="C12" s="386">
        <v>4144</v>
      </c>
      <c r="D12" s="386">
        <v>2053</v>
      </c>
      <c r="E12" s="386">
        <v>2091</v>
      </c>
      <c r="F12" s="393">
        <v>98.18268770923004</v>
      </c>
      <c r="G12" s="386">
        <v>21810.526315789473</v>
      </c>
      <c r="H12" s="386">
        <v>2309</v>
      </c>
      <c r="I12" s="386">
        <v>4208</v>
      </c>
      <c r="J12" s="386">
        <v>2093</v>
      </c>
      <c r="K12" s="386">
        <v>2115</v>
      </c>
      <c r="L12" s="386">
        <v>27</v>
      </c>
      <c r="M12" s="386">
        <v>-64</v>
      </c>
      <c r="N12" s="386">
        <v>-40</v>
      </c>
      <c r="O12" s="386">
        <v>-24</v>
      </c>
      <c r="P12" s="398">
        <v>-1.520912547528517</v>
      </c>
    </row>
    <row r="13" spans="1:16" ht="12.75" customHeight="1">
      <c r="A13" s="41" t="s">
        <v>126</v>
      </c>
      <c r="B13" s="386">
        <v>2232</v>
      </c>
      <c r="C13" s="386">
        <v>4016</v>
      </c>
      <c r="D13" s="386">
        <v>2042</v>
      </c>
      <c r="E13" s="386">
        <v>1974</v>
      </c>
      <c r="F13" s="393">
        <v>103.44478216818642</v>
      </c>
      <c r="G13" s="386">
        <v>23623.529411764703</v>
      </c>
      <c r="H13" s="386">
        <v>2116</v>
      </c>
      <c r="I13" s="386">
        <v>3980</v>
      </c>
      <c r="J13" s="386">
        <v>1991</v>
      </c>
      <c r="K13" s="386">
        <v>1989</v>
      </c>
      <c r="L13" s="386">
        <v>116</v>
      </c>
      <c r="M13" s="386">
        <v>36</v>
      </c>
      <c r="N13" s="386">
        <v>51</v>
      </c>
      <c r="O13" s="386">
        <v>-15</v>
      </c>
      <c r="P13" s="398">
        <v>0.9045226130653266</v>
      </c>
    </row>
    <row r="14" spans="1:16" s="40" customFormat="1" ht="12.75" customHeight="1">
      <c r="A14" s="39" t="s">
        <v>127</v>
      </c>
      <c r="B14" s="385">
        <v>12601</v>
      </c>
      <c r="C14" s="385">
        <v>21548</v>
      </c>
      <c r="D14" s="385">
        <v>10558</v>
      </c>
      <c r="E14" s="385">
        <v>10990</v>
      </c>
      <c r="F14" s="391">
        <v>96.06915377616015</v>
      </c>
      <c r="G14" s="385">
        <v>21334.653465346535</v>
      </c>
      <c r="H14" s="385">
        <v>12164</v>
      </c>
      <c r="I14" s="385">
        <v>21765</v>
      </c>
      <c r="J14" s="385">
        <v>10656</v>
      </c>
      <c r="K14" s="385">
        <v>11109</v>
      </c>
      <c r="L14" s="385">
        <v>437</v>
      </c>
      <c r="M14" s="385">
        <v>-217</v>
      </c>
      <c r="N14" s="385">
        <v>-98</v>
      </c>
      <c r="O14" s="385">
        <v>-119</v>
      </c>
      <c r="P14" s="397">
        <v>-0.9970135538708936</v>
      </c>
    </row>
    <row r="15" spans="1:16" ht="12.75" customHeight="1">
      <c r="A15" s="41" t="s">
        <v>128</v>
      </c>
      <c r="B15" s="386">
        <v>3665</v>
      </c>
      <c r="C15" s="386">
        <v>5988</v>
      </c>
      <c r="D15" s="386">
        <v>3065</v>
      </c>
      <c r="E15" s="386">
        <v>2923</v>
      </c>
      <c r="F15" s="393">
        <v>104.85802257954158</v>
      </c>
      <c r="G15" s="386">
        <v>28514.285714285714</v>
      </c>
      <c r="H15" s="386">
        <v>3339</v>
      </c>
      <c r="I15" s="386">
        <v>5791</v>
      </c>
      <c r="J15" s="386">
        <v>2974</v>
      </c>
      <c r="K15" s="386">
        <v>2817</v>
      </c>
      <c r="L15" s="386">
        <v>326</v>
      </c>
      <c r="M15" s="386">
        <v>197</v>
      </c>
      <c r="N15" s="386">
        <v>91</v>
      </c>
      <c r="O15" s="386">
        <v>106</v>
      </c>
      <c r="P15" s="398">
        <v>3.401830426523916</v>
      </c>
    </row>
    <row r="16" spans="1:16" ht="12.75" customHeight="1">
      <c r="A16" s="41" t="s">
        <v>129</v>
      </c>
      <c r="B16" s="386">
        <v>2851</v>
      </c>
      <c r="C16" s="386">
        <v>4672</v>
      </c>
      <c r="D16" s="386">
        <v>2251</v>
      </c>
      <c r="E16" s="386">
        <v>2421</v>
      </c>
      <c r="F16" s="393">
        <v>92.9781082197439</v>
      </c>
      <c r="G16" s="386">
        <v>25955.555555555555</v>
      </c>
      <c r="H16" s="386">
        <v>2682</v>
      </c>
      <c r="I16" s="386">
        <v>4590</v>
      </c>
      <c r="J16" s="386">
        <v>2224</v>
      </c>
      <c r="K16" s="386">
        <v>2366</v>
      </c>
      <c r="L16" s="386">
        <v>169</v>
      </c>
      <c r="M16" s="386">
        <v>82</v>
      </c>
      <c r="N16" s="386">
        <v>27</v>
      </c>
      <c r="O16" s="386">
        <v>55</v>
      </c>
      <c r="P16" s="398">
        <v>1.7864923747276689</v>
      </c>
    </row>
    <row r="17" spans="1:16" ht="12.75" customHeight="1">
      <c r="A17" s="41" t="s">
        <v>130</v>
      </c>
      <c r="B17" s="386">
        <v>1700</v>
      </c>
      <c r="C17" s="386">
        <v>2948</v>
      </c>
      <c r="D17" s="386">
        <v>1474</v>
      </c>
      <c r="E17" s="386">
        <v>1474</v>
      </c>
      <c r="F17" s="393">
        <v>100</v>
      </c>
      <c r="G17" s="386">
        <v>26800</v>
      </c>
      <c r="H17" s="386">
        <v>1759</v>
      </c>
      <c r="I17" s="386">
        <v>3197</v>
      </c>
      <c r="J17" s="386">
        <v>1570</v>
      </c>
      <c r="K17" s="386">
        <v>1627</v>
      </c>
      <c r="L17" s="386">
        <v>-59</v>
      </c>
      <c r="M17" s="386">
        <v>-249</v>
      </c>
      <c r="N17" s="386">
        <v>-96</v>
      </c>
      <c r="O17" s="386">
        <v>-153</v>
      </c>
      <c r="P17" s="398">
        <v>-7.788551767281826</v>
      </c>
    </row>
    <row r="18" spans="1:16" ht="12.75" customHeight="1">
      <c r="A18" s="41" t="s">
        <v>131</v>
      </c>
      <c r="B18" s="386">
        <v>1674</v>
      </c>
      <c r="C18" s="386">
        <v>3022</v>
      </c>
      <c r="D18" s="386">
        <v>1453</v>
      </c>
      <c r="E18" s="386">
        <v>1569</v>
      </c>
      <c r="F18" s="393">
        <v>92.60675589547482</v>
      </c>
      <c r="G18" s="386">
        <v>20146.666666666668</v>
      </c>
      <c r="H18" s="386">
        <v>1623</v>
      </c>
      <c r="I18" s="386">
        <v>3010</v>
      </c>
      <c r="J18" s="386">
        <v>1471</v>
      </c>
      <c r="K18" s="386">
        <v>1539</v>
      </c>
      <c r="L18" s="386">
        <v>51</v>
      </c>
      <c r="M18" s="386">
        <v>12</v>
      </c>
      <c r="N18" s="386">
        <v>-18</v>
      </c>
      <c r="O18" s="386">
        <v>30</v>
      </c>
      <c r="P18" s="398">
        <v>0.3986710963455149</v>
      </c>
    </row>
    <row r="19" spans="1:16" ht="12.75" customHeight="1">
      <c r="A19" s="41" t="s">
        <v>132</v>
      </c>
      <c r="B19" s="386">
        <v>1837</v>
      </c>
      <c r="C19" s="386">
        <v>3300</v>
      </c>
      <c r="D19" s="386">
        <v>1585</v>
      </c>
      <c r="E19" s="386">
        <v>1715</v>
      </c>
      <c r="F19" s="393">
        <v>92.4198250728863</v>
      </c>
      <c r="G19" s="386">
        <v>12222.22222222222</v>
      </c>
      <c r="H19" s="386">
        <v>1642</v>
      </c>
      <c r="I19" s="386">
        <v>3192</v>
      </c>
      <c r="J19" s="386">
        <v>1548</v>
      </c>
      <c r="K19" s="386">
        <v>1644</v>
      </c>
      <c r="L19" s="386">
        <v>195</v>
      </c>
      <c r="M19" s="386">
        <v>108</v>
      </c>
      <c r="N19" s="386">
        <v>37</v>
      </c>
      <c r="O19" s="386">
        <v>71</v>
      </c>
      <c r="P19" s="398">
        <v>3.3834586466165413</v>
      </c>
    </row>
    <row r="20" spans="1:16" ht="12.75" customHeight="1">
      <c r="A20" s="41" t="s">
        <v>133</v>
      </c>
      <c r="B20" s="386">
        <v>874</v>
      </c>
      <c r="C20" s="386">
        <v>1618</v>
      </c>
      <c r="D20" s="386">
        <v>730</v>
      </c>
      <c r="E20" s="386">
        <v>888</v>
      </c>
      <c r="F20" s="393">
        <v>82.2072072072072</v>
      </c>
      <c r="G20" s="386">
        <v>17977.777777777777</v>
      </c>
      <c r="H20" s="386">
        <v>1119</v>
      </c>
      <c r="I20" s="386">
        <v>1985</v>
      </c>
      <c r="J20" s="386">
        <v>869</v>
      </c>
      <c r="K20" s="386">
        <v>1116</v>
      </c>
      <c r="L20" s="386">
        <v>-245</v>
      </c>
      <c r="M20" s="386">
        <v>-367</v>
      </c>
      <c r="N20" s="386">
        <v>-139</v>
      </c>
      <c r="O20" s="386">
        <v>-228</v>
      </c>
      <c r="P20" s="398">
        <v>-18.488664987405542</v>
      </c>
    </row>
    <row r="21" spans="1:16" s="40" customFormat="1" ht="12.75" customHeight="1">
      <c r="A21" s="39" t="s">
        <v>134</v>
      </c>
      <c r="B21" s="385">
        <v>17546</v>
      </c>
      <c r="C21" s="385">
        <v>28136</v>
      </c>
      <c r="D21" s="385">
        <v>13874</v>
      </c>
      <c r="E21" s="385">
        <v>14262</v>
      </c>
      <c r="F21" s="391">
        <v>97.27948394334595</v>
      </c>
      <c r="G21" s="385">
        <v>26543.396226415094</v>
      </c>
      <c r="H21" s="385">
        <v>16242</v>
      </c>
      <c r="I21" s="385">
        <v>27482</v>
      </c>
      <c r="J21" s="385">
        <v>13462</v>
      </c>
      <c r="K21" s="385">
        <v>14020</v>
      </c>
      <c r="L21" s="385">
        <v>1304</v>
      </c>
      <c r="M21" s="385">
        <v>654</v>
      </c>
      <c r="N21" s="385">
        <v>412</v>
      </c>
      <c r="O21" s="385">
        <v>242</v>
      </c>
      <c r="P21" s="397">
        <v>2.379739465832181</v>
      </c>
    </row>
    <row r="22" spans="1:16" ht="12.75" customHeight="1">
      <c r="A22" s="41" t="s">
        <v>135</v>
      </c>
      <c r="B22" s="386">
        <v>2210</v>
      </c>
      <c r="C22" s="386">
        <v>3554</v>
      </c>
      <c r="D22" s="386">
        <v>1761</v>
      </c>
      <c r="E22" s="386">
        <v>1793</v>
      </c>
      <c r="F22" s="393">
        <v>98.21528165086447</v>
      </c>
      <c r="G22" s="386">
        <v>29616.666666666668</v>
      </c>
      <c r="H22" s="386">
        <v>2049</v>
      </c>
      <c r="I22" s="386">
        <v>3389</v>
      </c>
      <c r="J22" s="386">
        <v>1656</v>
      </c>
      <c r="K22" s="386">
        <v>1733</v>
      </c>
      <c r="L22" s="386">
        <v>161</v>
      </c>
      <c r="M22" s="386">
        <v>165</v>
      </c>
      <c r="N22" s="386">
        <v>105</v>
      </c>
      <c r="O22" s="386">
        <v>60</v>
      </c>
      <c r="P22" s="398">
        <v>4.868692829743288</v>
      </c>
    </row>
    <row r="23" spans="1:16" ht="12.75" customHeight="1">
      <c r="A23" s="41" t="s">
        <v>136</v>
      </c>
      <c r="B23" s="386">
        <v>2617</v>
      </c>
      <c r="C23" s="386">
        <v>4233</v>
      </c>
      <c r="D23" s="386">
        <v>2139</v>
      </c>
      <c r="E23" s="386">
        <v>2094</v>
      </c>
      <c r="F23" s="393">
        <v>102.1489971346705</v>
      </c>
      <c r="G23" s="386">
        <v>19240.909090909092</v>
      </c>
      <c r="H23" s="386">
        <v>2587</v>
      </c>
      <c r="I23" s="386">
        <v>4378</v>
      </c>
      <c r="J23" s="386">
        <v>2228</v>
      </c>
      <c r="K23" s="386">
        <v>2150</v>
      </c>
      <c r="L23" s="386">
        <v>30</v>
      </c>
      <c r="M23" s="386">
        <v>-145</v>
      </c>
      <c r="N23" s="386">
        <v>-89</v>
      </c>
      <c r="O23" s="386">
        <v>-56</v>
      </c>
      <c r="P23" s="398">
        <v>-3.3120146185472823</v>
      </c>
    </row>
    <row r="24" spans="1:16" ht="12.75" customHeight="1">
      <c r="A24" s="41" t="s">
        <v>137</v>
      </c>
      <c r="B24" s="386">
        <v>3260</v>
      </c>
      <c r="C24" s="386">
        <v>5074</v>
      </c>
      <c r="D24" s="386">
        <v>2528</v>
      </c>
      <c r="E24" s="386">
        <v>2546</v>
      </c>
      <c r="F24" s="393">
        <v>99.2930086410055</v>
      </c>
      <c r="G24" s="386">
        <v>29847.05882352941</v>
      </c>
      <c r="H24" s="386">
        <v>2837</v>
      </c>
      <c r="I24" s="386">
        <v>4661</v>
      </c>
      <c r="J24" s="386">
        <v>2301</v>
      </c>
      <c r="K24" s="386">
        <v>2360</v>
      </c>
      <c r="L24" s="386">
        <v>423</v>
      </c>
      <c r="M24" s="386">
        <v>413</v>
      </c>
      <c r="N24" s="386">
        <v>227</v>
      </c>
      <c r="O24" s="386">
        <v>186</v>
      </c>
      <c r="P24" s="398">
        <v>8.860759493670885</v>
      </c>
    </row>
    <row r="25" spans="1:16" ht="12.75" customHeight="1">
      <c r="A25" s="41" t="s">
        <v>138</v>
      </c>
      <c r="B25" s="386">
        <v>4293</v>
      </c>
      <c r="C25" s="386">
        <v>6888</v>
      </c>
      <c r="D25" s="386">
        <v>3399</v>
      </c>
      <c r="E25" s="386">
        <v>3489</v>
      </c>
      <c r="F25" s="393">
        <v>97.42046431642304</v>
      </c>
      <c r="G25" s="386">
        <v>31309.090909090908</v>
      </c>
      <c r="H25" s="386">
        <v>3903</v>
      </c>
      <c r="I25" s="386">
        <v>6520</v>
      </c>
      <c r="J25" s="386">
        <v>3153</v>
      </c>
      <c r="K25" s="386">
        <v>3367</v>
      </c>
      <c r="L25" s="386">
        <v>390</v>
      </c>
      <c r="M25" s="386">
        <v>368</v>
      </c>
      <c r="N25" s="386">
        <v>246</v>
      </c>
      <c r="O25" s="386">
        <v>122</v>
      </c>
      <c r="P25" s="398">
        <v>5.644171779141105</v>
      </c>
    </row>
    <row r="26" spans="1:16" ht="12.75" customHeight="1">
      <c r="A26" s="41" t="s">
        <v>139</v>
      </c>
      <c r="B26" s="386">
        <v>2339</v>
      </c>
      <c r="C26" s="386">
        <v>3689</v>
      </c>
      <c r="D26" s="386">
        <v>1796</v>
      </c>
      <c r="E26" s="386">
        <v>1893</v>
      </c>
      <c r="F26" s="393">
        <v>94.87585842577919</v>
      </c>
      <c r="G26" s="386">
        <v>23056.25</v>
      </c>
      <c r="H26" s="386">
        <v>2319</v>
      </c>
      <c r="I26" s="386">
        <v>4022</v>
      </c>
      <c r="J26" s="386">
        <v>1951</v>
      </c>
      <c r="K26" s="386">
        <v>2071</v>
      </c>
      <c r="L26" s="386">
        <v>20</v>
      </c>
      <c r="M26" s="386">
        <v>-333</v>
      </c>
      <c r="N26" s="386">
        <v>-155</v>
      </c>
      <c r="O26" s="386">
        <v>-178</v>
      </c>
      <c r="P26" s="398">
        <v>-8.27946295375435</v>
      </c>
    </row>
    <row r="27" spans="1:16" ht="12.75" customHeight="1">
      <c r="A27" s="41" t="s">
        <v>140</v>
      </c>
      <c r="B27" s="386">
        <v>2827</v>
      </c>
      <c r="C27" s="386">
        <v>4698</v>
      </c>
      <c r="D27" s="386">
        <v>2251</v>
      </c>
      <c r="E27" s="386">
        <v>2447</v>
      </c>
      <c r="F27" s="393">
        <v>91.99019207192481</v>
      </c>
      <c r="G27" s="386">
        <v>27635.294117647056</v>
      </c>
      <c r="H27" s="386">
        <v>2547</v>
      </c>
      <c r="I27" s="386">
        <v>4512</v>
      </c>
      <c r="J27" s="386">
        <v>2173</v>
      </c>
      <c r="K27" s="386">
        <v>2339</v>
      </c>
      <c r="L27" s="386">
        <v>280</v>
      </c>
      <c r="M27" s="386">
        <v>186</v>
      </c>
      <c r="N27" s="386">
        <v>78</v>
      </c>
      <c r="O27" s="386">
        <v>108</v>
      </c>
      <c r="P27" s="398">
        <v>4.122340425531915</v>
      </c>
    </row>
    <row r="28" spans="1:16" s="40" customFormat="1" ht="12.75" customHeight="1">
      <c r="A28" s="39" t="s">
        <v>141</v>
      </c>
      <c r="B28" s="385">
        <v>17145</v>
      </c>
      <c r="C28" s="385">
        <v>27662</v>
      </c>
      <c r="D28" s="385">
        <v>13823</v>
      </c>
      <c r="E28" s="385">
        <v>13839</v>
      </c>
      <c r="F28" s="391">
        <v>99.88438470987788</v>
      </c>
      <c r="G28" s="385">
        <v>23846.55172413793</v>
      </c>
      <c r="H28" s="385">
        <v>16436</v>
      </c>
      <c r="I28" s="385">
        <v>27613</v>
      </c>
      <c r="J28" s="385">
        <v>13860</v>
      </c>
      <c r="K28" s="385">
        <v>13753</v>
      </c>
      <c r="L28" s="385">
        <v>709</v>
      </c>
      <c r="M28" s="385">
        <v>49</v>
      </c>
      <c r="N28" s="385">
        <v>-37</v>
      </c>
      <c r="O28" s="385">
        <v>86</v>
      </c>
      <c r="P28" s="397">
        <v>0.1774526491145475</v>
      </c>
    </row>
    <row r="29" spans="1:16" ht="12.75" customHeight="1">
      <c r="A29" s="41" t="s">
        <v>142</v>
      </c>
      <c r="B29" s="386">
        <v>3369</v>
      </c>
      <c r="C29" s="386">
        <v>5262</v>
      </c>
      <c r="D29" s="386">
        <v>2619</v>
      </c>
      <c r="E29" s="386">
        <v>2643</v>
      </c>
      <c r="F29" s="393">
        <v>99.09194097616346</v>
      </c>
      <c r="G29" s="386">
        <v>22878.260869565216</v>
      </c>
      <c r="H29" s="386">
        <v>3153</v>
      </c>
      <c r="I29" s="386">
        <v>5242</v>
      </c>
      <c r="J29" s="386">
        <v>2609</v>
      </c>
      <c r="K29" s="386">
        <v>2633</v>
      </c>
      <c r="L29" s="386">
        <v>216</v>
      </c>
      <c r="M29" s="386">
        <v>20</v>
      </c>
      <c r="N29" s="386">
        <v>10</v>
      </c>
      <c r="O29" s="386">
        <v>10</v>
      </c>
      <c r="P29" s="398">
        <v>0.38153376573826786</v>
      </c>
    </row>
    <row r="30" spans="1:16" ht="12.75" customHeight="1">
      <c r="A30" s="41" t="s">
        <v>143</v>
      </c>
      <c r="B30" s="386">
        <v>3924</v>
      </c>
      <c r="C30" s="386">
        <v>6358</v>
      </c>
      <c r="D30" s="386">
        <v>3257</v>
      </c>
      <c r="E30" s="386">
        <v>3101</v>
      </c>
      <c r="F30" s="393">
        <v>105.03063527894227</v>
      </c>
      <c r="G30" s="386">
        <v>21193.333333333336</v>
      </c>
      <c r="H30" s="386">
        <v>3757</v>
      </c>
      <c r="I30" s="386">
        <v>6409</v>
      </c>
      <c r="J30" s="386">
        <v>3255</v>
      </c>
      <c r="K30" s="386">
        <v>3154</v>
      </c>
      <c r="L30" s="386">
        <v>167</v>
      </c>
      <c r="M30" s="386">
        <v>-51</v>
      </c>
      <c r="N30" s="386">
        <v>2</v>
      </c>
      <c r="O30" s="386">
        <v>-53</v>
      </c>
      <c r="P30" s="398">
        <v>-0.7957559681697612</v>
      </c>
    </row>
    <row r="31" spans="1:16" ht="12.75" customHeight="1">
      <c r="A31" s="41" t="s">
        <v>144</v>
      </c>
      <c r="B31" s="386">
        <v>3228</v>
      </c>
      <c r="C31" s="386">
        <v>5229</v>
      </c>
      <c r="D31" s="386">
        <v>2615</v>
      </c>
      <c r="E31" s="386">
        <v>2614</v>
      </c>
      <c r="F31" s="393">
        <v>100.03825554705432</v>
      </c>
      <c r="G31" s="386">
        <v>26145</v>
      </c>
      <c r="H31" s="386">
        <v>3129</v>
      </c>
      <c r="I31" s="386">
        <v>5242</v>
      </c>
      <c r="J31" s="386">
        <v>2682</v>
      </c>
      <c r="K31" s="386">
        <v>2560</v>
      </c>
      <c r="L31" s="386">
        <v>99</v>
      </c>
      <c r="M31" s="386">
        <v>-13</v>
      </c>
      <c r="N31" s="386">
        <v>-67</v>
      </c>
      <c r="O31" s="386">
        <v>54</v>
      </c>
      <c r="P31" s="398">
        <v>-0.24799694772987407</v>
      </c>
    </row>
    <row r="32" spans="1:16" ht="12.75" customHeight="1">
      <c r="A32" s="41" t="s">
        <v>145</v>
      </c>
      <c r="B32" s="386">
        <v>3608</v>
      </c>
      <c r="C32" s="386">
        <v>5887</v>
      </c>
      <c r="D32" s="386">
        <v>2927</v>
      </c>
      <c r="E32" s="386">
        <v>2960</v>
      </c>
      <c r="F32" s="393">
        <v>98.88513513513514</v>
      </c>
      <c r="G32" s="386">
        <v>25595.652173913044</v>
      </c>
      <c r="H32" s="386">
        <v>3571</v>
      </c>
      <c r="I32" s="386">
        <v>5933</v>
      </c>
      <c r="J32" s="386">
        <v>2907</v>
      </c>
      <c r="K32" s="386">
        <v>3026</v>
      </c>
      <c r="L32" s="386">
        <v>37</v>
      </c>
      <c r="M32" s="386">
        <v>-46</v>
      </c>
      <c r="N32" s="386">
        <v>20</v>
      </c>
      <c r="O32" s="386">
        <v>-66</v>
      </c>
      <c r="P32" s="398">
        <v>-0.7753244564301366</v>
      </c>
    </row>
    <row r="33" spans="1:16" ht="12.75" customHeight="1">
      <c r="A33" s="41" t="s">
        <v>146</v>
      </c>
      <c r="B33" s="386">
        <v>3016</v>
      </c>
      <c r="C33" s="386">
        <v>4926</v>
      </c>
      <c r="D33" s="386">
        <v>2405</v>
      </c>
      <c r="E33" s="386">
        <v>2521</v>
      </c>
      <c r="F33" s="393">
        <v>95.39865132883776</v>
      </c>
      <c r="G33" s="386">
        <v>24630</v>
      </c>
      <c r="H33" s="386">
        <v>2826</v>
      </c>
      <c r="I33" s="386">
        <v>4787</v>
      </c>
      <c r="J33" s="386">
        <v>2407</v>
      </c>
      <c r="K33" s="386">
        <v>2380</v>
      </c>
      <c r="L33" s="386">
        <v>190</v>
      </c>
      <c r="M33" s="386">
        <v>139</v>
      </c>
      <c r="N33" s="386">
        <v>-2</v>
      </c>
      <c r="O33" s="386">
        <v>141</v>
      </c>
      <c r="P33" s="398">
        <v>2.9036975141006893</v>
      </c>
    </row>
    <row r="34" spans="1:16" s="40" customFormat="1" ht="12.75" customHeight="1">
      <c r="A34" s="39" t="s">
        <v>147</v>
      </c>
      <c r="B34" s="385">
        <v>13486</v>
      </c>
      <c r="C34" s="385">
        <v>21456</v>
      </c>
      <c r="D34" s="385">
        <v>10547</v>
      </c>
      <c r="E34" s="385">
        <v>10909</v>
      </c>
      <c r="F34" s="391">
        <v>96.68163901365845</v>
      </c>
      <c r="G34" s="385">
        <v>22585.263157894737</v>
      </c>
      <c r="H34" s="385">
        <v>11587</v>
      </c>
      <c r="I34" s="385">
        <v>19623</v>
      </c>
      <c r="J34" s="385">
        <v>9632</v>
      </c>
      <c r="K34" s="385">
        <v>9991</v>
      </c>
      <c r="L34" s="385">
        <v>1899</v>
      </c>
      <c r="M34" s="385">
        <v>1833</v>
      </c>
      <c r="N34" s="385">
        <v>915</v>
      </c>
      <c r="O34" s="385">
        <v>918</v>
      </c>
      <c r="P34" s="397">
        <v>9.3410793456658</v>
      </c>
    </row>
    <row r="35" spans="1:16" ht="12.75" customHeight="1">
      <c r="A35" s="41" t="s">
        <v>148</v>
      </c>
      <c r="B35" s="386">
        <v>3948</v>
      </c>
      <c r="C35" s="386">
        <v>6054</v>
      </c>
      <c r="D35" s="386">
        <v>3024</v>
      </c>
      <c r="E35" s="386">
        <v>3030</v>
      </c>
      <c r="F35" s="393">
        <v>99.8019801980198</v>
      </c>
      <c r="G35" s="386">
        <v>25225</v>
      </c>
      <c r="H35" s="386">
        <v>3488</v>
      </c>
      <c r="I35" s="386">
        <v>5691</v>
      </c>
      <c r="J35" s="386">
        <v>2779</v>
      </c>
      <c r="K35" s="386">
        <v>2912</v>
      </c>
      <c r="L35" s="386">
        <v>460</v>
      </c>
      <c r="M35" s="386">
        <v>363</v>
      </c>
      <c r="N35" s="386">
        <v>245</v>
      </c>
      <c r="O35" s="386">
        <v>118</v>
      </c>
      <c r="P35" s="398">
        <v>6.378492356352135</v>
      </c>
    </row>
    <row r="36" spans="1:16" ht="12.75" customHeight="1">
      <c r="A36" s="41" t="s">
        <v>149</v>
      </c>
      <c r="B36" s="386">
        <v>2571</v>
      </c>
      <c r="C36" s="386">
        <v>4485</v>
      </c>
      <c r="D36" s="386">
        <v>2140</v>
      </c>
      <c r="E36" s="386">
        <v>2345</v>
      </c>
      <c r="F36" s="393">
        <v>91.25799573560768</v>
      </c>
      <c r="G36" s="386">
        <v>20386.363636363636</v>
      </c>
      <c r="H36" s="386">
        <v>2268</v>
      </c>
      <c r="I36" s="386">
        <v>4178</v>
      </c>
      <c r="J36" s="386">
        <v>2051</v>
      </c>
      <c r="K36" s="386">
        <v>2127</v>
      </c>
      <c r="L36" s="386">
        <v>303</v>
      </c>
      <c r="M36" s="386">
        <v>307</v>
      </c>
      <c r="N36" s="386">
        <v>89</v>
      </c>
      <c r="O36" s="386">
        <v>218</v>
      </c>
      <c r="P36" s="398">
        <v>7.348013403542366</v>
      </c>
    </row>
    <row r="37" spans="1:16" ht="12.75" customHeight="1">
      <c r="A37" s="41" t="s">
        <v>150</v>
      </c>
      <c r="B37" s="386">
        <v>1969</v>
      </c>
      <c r="C37" s="386">
        <v>3003</v>
      </c>
      <c r="D37" s="386">
        <v>1420</v>
      </c>
      <c r="E37" s="386">
        <v>1583</v>
      </c>
      <c r="F37" s="393">
        <v>89.70309538850285</v>
      </c>
      <c r="G37" s="386">
        <v>18768.75</v>
      </c>
      <c r="H37" s="386">
        <v>1836</v>
      </c>
      <c r="I37" s="386">
        <v>2960</v>
      </c>
      <c r="J37" s="386">
        <v>1442</v>
      </c>
      <c r="K37" s="386">
        <v>1518</v>
      </c>
      <c r="L37" s="386">
        <v>133</v>
      </c>
      <c r="M37" s="386">
        <v>43</v>
      </c>
      <c r="N37" s="386">
        <v>-22</v>
      </c>
      <c r="O37" s="386">
        <v>65</v>
      </c>
      <c r="P37" s="398">
        <v>1.4527027027027029</v>
      </c>
    </row>
    <row r="38" spans="1:16" ht="12.75" customHeight="1">
      <c r="A38" s="41" t="s">
        <v>151</v>
      </c>
      <c r="B38" s="386">
        <v>2390</v>
      </c>
      <c r="C38" s="386">
        <v>3586</v>
      </c>
      <c r="D38" s="386">
        <v>1762</v>
      </c>
      <c r="E38" s="386">
        <v>1824</v>
      </c>
      <c r="F38" s="393">
        <v>96.60087719298247</v>
      </c>
      <c r="G38" s="386">
        <v>22412.5</v>
      </c>
      <c r="H38" s="386">
        <v>2024</v>
      </c>
      <c r="I38" s="386">
        <v>3205</v>
      </c>
      <c r="J38" s="386">
        <v>1562</v>
      </c>
      <c r="K38" s="386">
        <v>1643</v>
      </c>
      <c r="L38" s="386">
        <v>366</v>
      </c>
      <c r="M38" s="386">
        <v>381</v>
      </c>
      <c r="N38" s="386">
        <v>200</v>
      </c>
      <c r="O38" s="386">
        <v>181</v>
      </c>
      <c r="P38" s="398">
        <v>11.88767550702028</v>
      </c>
    </row>
    <row r="39" spans="1:16" ht="12.75" customHeight="1">
      <c r="A39" s="41" t="s">
        <v>152</v>
      </c>
      <c r="B39" s="386">
        <v>2608</v>
      </c>
      <c r="C39" s="386">
        <v>4328</v>
      </c>
      <c r="D39" s="386">
        <v>2201</v>
      </c>
      <c r="E39" s="386">
        <v>2127</v>
      </c>
      <c r="F39" s="393">
        <v>103.47907851433943</v>
      </c>
      <c r="G39" s="386">
        <v>25458.823529411762</v>
      </c>
      <c r="H39" s="386">
        <v>1971</v>
      </c>
      <c r="I39" s="386">
        <v>3589</v>
      </c>
      <c r="J39" s="386">
        <v>1798</v>
      </c>
      <c r="K39" s="386">
        <v>1791</v>
      </c>
      <c r="L39" s="386">
        <v>637</v>
      </c>
      <c r="M39" s="386">
        <v>739</v>
      </c>
      <c r="N39" s="386">
        <v>403</v>
      </c>
      <c r="O39" s="386">
        <v>336</v>
      </c>
      <c r="P39" s="398">
        <v>20.590693786570075</v>
      </c>
    </row>
    <row r="40" spans="1:16" s="40" customFormat="1" ht="12.75" customHeight="1">
      <c r="A40" s="39" t="s">
        <v>153</v>
      </c>
      <c r="B40" s="385">
        <v>15348</v>
      </c>
      <c r="C40" s="385">
        <v>25192</v>
      </c>
      <c r="D40" s="385">
        <v>12830</v>
      </c>
      <c r="E40" s="385">
        <v>12362</v>
      </c>
      <c r="F40" s="391">
        <v>103.78579517877367</v>
      </c>
      <c r="G40" s="385">
        <v>17137.414965986394</v>
      </c>
      <c r="H40" s="385">
        <v>14444</v>
      </c>
      <c r="I40" s="385">
        <v>25076</v>
      </c>
      <c r="J40" s="385">
        <v>12738</v>
      </c>
      <c r="K40" s="385">
        <v>12338</v>
      </c>
      <c r="L40" s="385">
        <v>904</v>
      </c>
      <c r="M40" s="385">
        <v>116</v>
      </c>
      <c r="N40" s="385">
        <v>92</v>
      </c>
      <c r="O40" s="385">
        <v>24</v>
      </c>
      <c r="P40" s="397">
        <v>0.4625937151060775</v>
      </c>
    </row>
    <row r="41" spans="1:16" ht="12.75" customHeight="1">
      <c r="A41" s="41" t="s">
        <v>154</v>
      </c>
      <c r="B41" s="386">
        <v>3337</v>
      </c>
      <c r="C41" s="386">
        <v>5674</v>
      </c>
      <c r="D41" s="386">
        <v>2921</v>
      </c>
      <c r="E41" s="386">
        <v>2753</v>
      </c>
      <c r="F41" s="393">
        <v>106.10243370868145</v>
      </c>
      <c r="G41" s="386">
        <v>22696</v>
      </c>
      <c r="H41" s="386">
        <v>3214</v>
      </c>
      <c r="I41" s="386">
        <v>5712</v>
      </c>
      <c r="J41" s="386">
        <v>2971</v>
      </c>
      <c r="K41" s="386">
        <v>2741</v>
      </c>
      <c r="L41" s="386">
        <v>123</v>
      </c>
      <c r="M41" s="386">
        <v>-38</v>
      </c>
      <c r="N41" s="386">
        <v>-50</v>
      </c>
      <c r="O41" s="386">
        <v>12</v>
      </c>
      <c r="P41" s="398">
        <v>-0.665266106442577</v>
      </c>
    </row>
    <row r="42" spans="1:16" ht="12.75" customHeight="1">
      <c r="A42" s="41" t="s">
        <v>155</v>
      </c>
      <c r="B42" s="386">
        <v>1501</v>
      </c>
      <c r="C42" s="386">
        <v>2667</v>
      </c>
      <c r="D42" s="386">
        <v>1321</v>
      </c>
      <c r="E42" s="386">
        <v>1346</v>
      </c>
      <c r="F42" s="393">
        <v>98.14264487369985</v>
      </c>
      <c r="G42" s="386">
        <v>12700</v>
      </c>
      <c r="H42" s="386">
        <v>1415</v>
      </c>
      <c r="I42" s="386">
        <v>2634</v>
      </c>
      <c r="J42" s="386">
        <v>1293</v>
      </c>
      <c r="K42" s="386">
        <v>1341</v>
      </c>
      <c r="L42" s="386">
        <v>86</v>
      </c>
      <c r="M42" s="386">
        <v>33</v>
      </c>
      <c r="N42" s="386">
        <v>28</v>
      </c>
      <c r="O42" s="386">
        <v>5</v>
      </c>
      <c r="P42" s="398">
        <v>1.2528473804100226</v>
      </c>
    </row>
    <row r="43" spans="1:16" ht="12.75" customHeight="1">
      <c r="A43" s="41" t="s">
        <v>156</v>
      </c>
      <c r="B43" s="386">
        <v>3374</v>
      </c>
      <c r="C43" s="386">
        <v>5279</v>
      </c>
      <c r="D43" s="386">
        <v>2673</v>
      </c>
      <c r="E43" s="386">
        <v>2606</v>
      </c>
      <c r="F43" s="393">
        <v>102.5709900230238</v>
      </c>
      <c r="G43" s="386">
        <v>21995.833333333336</v>
      </c>
      <c r="H43" s="386">
        <v>3291</v>
      </c>
      <c r="I43" s="386">
        <v>5444</v>
      </c>
      <c r="J43" s="386">
        <v>2756</v>
      </c>
      <c r="K43" s="386">
        <v>2688</v>
      </c>
      <c r="L43" s="386">
        <v>83</v>
      </c>
      <c r="M43" s="386">
        <v>-165</v>
      </c>
      <c r="N43" s="386">
        <v>-83</v>
      </c>
      <c r="O43" s="386">
        <v>-82</v>
      </c>
      <c r="P43" s="398">
        <v>-3.0308596620132255</v>
      </c>
    </row>
    <row r="44" spans="1:16" ht="12.75" customHeight="1">
      <c r="A44" s="41" t="s">
        <v>157</v>
      </c>
      <c r="B44" s="386">
        <v>803</v>
      </c>
      <c r="C44" s="386">
        <v>1327</v>
      </c>
      <c r="D44" s="386">
        <v>642</v>
      </c>
      <c r="E44" s="386">
        <v>685</v>
      </c>
      <c r="F44" s="393">
        <v>93.72262773722628</v>
      </c>
      <c r="G44" s="386">
        <v>4146.875</v>
      </c>
      <c r="H44" s="386">
        <v>838</v>
      </c>
      <c r="I44" s="386">
        <v>1534</v>
      </c>
      <c r="J44" s="386">
        <v>771</v>
      </c>
      <c r="K44" s="386">
        <v>763</v>
      </c>
      <c r="L44" s="386">
        <v>-35</v>
      </c>
      <c r="M44" s="386">
        <v>-207</v>
      </c>
      <c r="N44" s="386">
        <v>-129</v>
      </c>
      <c r="O44" s="386">
        <v>-78</v>
      </c>
      <c r="P44" s="398">
        <v>-13.494132985658409</v>
      </c>
    </row>
    <row r="45" spans="1:16" ht="12.75" customHeight="1">
      <c r="A45" s="41" t="s">
        <v>158</v>
      </c>
      <c r="B45" s="386">
        <v>4159</v>
      </c>
      <c r="C45" s="386">
        <v>6467</v>
      </c>
      <c r="D45" s="386">
        <v>3330</v>
      </c>
      <c r="E45" s="386">
        <v>3137</v>
      </c>
      <c r="F45" s="393">
        <v>106.15237488045904</v>
      </c>
      <c r="G45" s="386">
        <v>21556.666666666668</v>
      </c>
      <c r="H45" s="386">
        <v>3656</v>
      </c>
      <c r="I45" s="386">
        <v>6103</v>
      </c>
      <c r="J45" s="386">
        <v>3088</v>
      </c>
      <c r="K45" s="386">
        <v>3015</v>
      </c>
      <c r="L45" s="386">
        <v>503</v>
      </c>
      <c r="M45" s="386">
        <v>364</v>
      </c>
      <c r="N45" s="386">
        <v>242</v>
      </c>
      <c r="O45" s="386">
        <v>122</v>
      </c>
      <c r="P45" s="398">
        <v>5.964279862362773</v>
      </c>
    </row>
    <row r="46" spans="1:16" ht="12.75" customHeight="1">
      <c r="A46" s="41" t="s">
        <v>159</v>
      </c>
      <c r="B46" s="386">
        <v>2174</v>
      </c>
      <c r="C46" s="386">
        <v>3778</v>
      </c>
      <c r="D46" s="386">
        <v>1943</v>
      </c>
      <c r="E46" s="386">
        <v>1835</v>
      </c>
      <c r="F46" s="393">
        <v>105.88555858310626</v>
      </c>
      <c r="G46" s="386">
        <v>25186.666666666668</v>
      </c>
      <c r="H46" s="386">
        <v>2030</v>
      </c>
      <c r="I46" s="386">
        <v>3649</v>
      </c>
      <c r="J46" s="386">
        <v>1859</v>
      </c>
      <c r="K46" s="386">
        <v>1790</v>
      </c>
      <c r="L46" s="386">
        <v>144</v>
      </c>
      <c r="M46" s="386">
        <v>129</v>
      </c>
      <c r="N46" s="386">
        <v>84</v>
      </c>
      <c r="O46" s="386">
        <v>45</v>
      </c>
      <c r="P46" s="398">
        <v>3.5352151274321733</v>
      </c>
    </row>
    <row r="47" spans="1:16" s="40" customFormat="1" ht="12.75" customHeight="1">
      <c r="A47" s="39" t="s">
        <v>160</v>
      </c>
      <c r="B47" s="385">
        <v>12505</v>
      </c>
      <c r="C47" s="385">
        <v>20534</v>
      </c>
      <c r="D47" s="385">
        <v>10645</v>
      </c>
      <c r="E47" s="385">
        <v>9889</v>
      </c>
      <c r="F47" s="391">
        <v>107.6448579229447</v>
      </c>
      <c r="G47" s="385">
        <v>20330.69306930693</v>
      </c>
      <c r="H47" s="385">
        <v>11925</v>
      </c>
      <c r="I47" s="385">
        <v>20451</v>
      </c>
      <c r="J47" s="385">
        <v>10534</v>
      </c>
      <c r="K47" s="385">
        <v>9917</v>
      </c>
      <c r="L47" s="385">
        <v>580</v>
      </c>
      <c r="M47" s="385">
        <v>83</v>
      </c>
      <c r="N47" s="385">
        <v>111</v>
      </c>
      <c r="O47" s="385">
        <v>-28</v>
      </c>
      <c r="P47" s="397">
        <v>0.40584812478607407</v>
      </c>
    </row>
    <row r="48" spans="1:16" ht="12.75" customHeight="1">
      <c r="A48" s="41" t="s">
        <v>161</v>
      </c>
      <c r="B48" s="386">
        <v>3161</v>
      </c>
      <c r="C48" s="386">
        <v>5330</v>
      </c>
      <c r="D48" s="386">
        <v>2709</v>
      </c>
      <c r="E48" s="386">
        <v>2621</v>
      </c>
      <c r="F48" s="393">
        <v>103.35749713849675</v>
      </c>
      <c r="G48" s="386">
        <v>19740.74074074074</v>
      </c>
      <c r="H48" s="386">
        <v>3118</v>
      </c>
      <c r="I48" s="386">
        <v>5432</v>
      </c>
      <c r="J48" s="386">
        <v>2783</v>
      </c>
      <c r="K48" s="386">
        <v>2649</v>
      </c>
      <c r="L48" s="386">
        <v>43</v>
      </c>
      <c r="M48" s="386">
        <v>-102</v>
      </c>
      <c r="N48" s="386">
        <v>-74</v>
      </c>
      <c r="O48" s="386">
        <v>-28</v>
      </c>
      <c r="P48" s="398">
        <v>-1.877761413843888</v>
      </c>
    </row>
    <row r="49" spans="1:16" ht="12.75" customHeight="1">
      <c r="A49" s="41" t="s">
        <v>162</v>
      </c>
      <c r="B49" s="386">
        <v>3297</v>
      </c>
      <c r="C49" s="386">
        <v>5096</v>
      </c>
      <c r="D49" s="386">
        <v>2768</v>
      </c>
      <c r="E49" s="386">
        <v>2328</v>
      </c>
      <c r="F49" s="393">
        <v>118.90034364261169</v>
      </c>
      <c r="G49" s="386">
        <v>25480</v>
      </c>
      <c r="H49" s="386">
        <v>3184</v>
      </c>
      <c r="I49" s="386">
        <v>5048</v>
      </c>
      <c r="J49" s="386">
        <v>2683</v>
      </c>
      <c r="K49" s="386">
        <v>2365</v>
      </c>
      <c r="L49" s="386">
        <v>113</v>
      </c>
      <c r="M49" s="386">
        <v>48</v>
      </c>
      <c r="N49" s="386">
        <v>85</v>
      </c>
      <c r="O49" s="386">
        <v>-37</v>
      </c>
      <c r="P49" s="398">
        <v>0.9508716323296356</v>
      </c>
    </row>
    <row r="50" spans="1:16" ht="12.75" customHeight="1">
      <c r="A50" s="41" t="s">
        <v>163</v>
      </c>
      <c r="B50" s="386">
        <v>2038</v>
      </c>
      <c r="C50" s="386">
        <v>3158</v>
      </c>
      <c r="D50" s="386">
        <v>1616</v>
      </c>
      <c r="E50" s="386">
        <v>1542</v>
      </c>
      <c r="F50" s="393">
        <v>104.79896238651104</v>
      </c>
      <c r="G50" s="386">
        <v>24292.30769230769</v>
      </c>
      <c r="H50" s="386">
        <v>1914</v>
      </c>
      <c r="I50" s="386">
        <v>3150</v>
      </c>
      <c r="J50" s="386">
        <v>1641</v>
      </c>
      <c r="K50" s="386">
        <v>1509</v>
      </c>
      <c r="L50" s="386">
        <v>124</v>
      </c>
      <c r="M50" s="386">
        <v>8</v>
      </c>
      <c r="N50" s="386">
        <v>-25</v>
      </c>
      <c r="O50" s="386">
        <v>33</v>
      </c>
      <c r="P50" s="398">
        <v>0.25396825396825395</v>
      </c>
    </row>
    <row r="51" spans="1:16" ht="12.75" customHeight="1">
      <c r="A51" s="41" t="s">
        <v>164</v>
      </c>
      <c r="B51" s="386">
        <v>2089</v>
      </c>
      <c r="C51" s="386">
        <v>3645</v>
      </c>
      <c r="D51" s="386">
        <v>1858</v>
      </c>
      <c r="E51" s="386">
        <v>1787</v>
      </c>
      <c r="F51" s="393">
        <v>103.97313933967543</v>
      </c>
      <c r="G51" s="386">
        <v>19184.21052631579</v>
      </c>
      <c r="H51" s="386">
        <v>1881</v>
      </c>
      <c r="I51" s="386">
        <v>3439</v>
      </c>
      <c r="J51" s="386">
        <v>1729</v>
      </c>
      <c r="K51" s="386">
        <v>1710</v>
      </c>
      <c r="L51" s="386">
        <v>208</v>
      </c>
      <c r="M51" s="386">
        <v>206</v>
      </c>
      <c r="N51" s="386">
        <v>129</v>
      </c>
      <c r="O51" s="386">
        <v>77</v>
      </c>
      <c r="P51" s="398">
        <v>5.990113405059611</v>
      </c>
    </row>
    <row r="52" spans="1:16" ht="12.75" customHeight="1">
      <c r="A52" s="41" t="s">
        <v>165</v>
      </c>
      <c r="B52" s="386">
        <v>1920</v>
      </c>
      <c r="C52" s="386">
        <v>3305</v>
      </c>
      <c r="D52" s="386">
        <v>1694</v>
      </c>
      <c r="E52" s="386">
        <v>1611</v>
      </c>
      <c r="F52" s="393">
        <v>105.15207945375542</v>
      </c>
      <c r="G52" s="386">
        <v>15022.727272727272</v>
      </c>
      <c r="H52" s="386">
        <v>1828</v>
      </c>
      <c r="I52" s="386">
        <v>3382</v>
      </c>
      <c r="J52" s="386">
        <v>1698</v>
      </c>
      <c r="K52" s="386">
        <v>1684</v>
      </c>
      <c r="L52" s="386">
        <v>92</v>
      </c>
      <c r="M52" s="386">
        <v>-77</v>
      </c>
      <c r="N52" s="386">
        <v>-4</v>
      </c>
      <c r="O52" s="386">
        <v>-73</v>
      </c>
      <c r="P52" s="398">
        <v>-2.2767593140153757</v>
      </c>
    </row>
    <row r="53" spans="1:16" s="40" customFormat="1" ht="12.75" customHeight="1">
      <c r="A53" s="39" t="s">
        <v>166</v>
      </c>
      <c r="B53" s="385">
        <v>10789</v>
      </c>
      <c r="C53" s="385">
        <v>17663</v>
      </c>
      <c r="D53" s="385">
        <v>9016</v>
      </c>
      <c r="E53" s="385">
        <v>8647</v>
      </c>
      <c r="F53" s="391">
        <v>104.267375968544</v>
      </c>
      <c r="G53" s="385">
        <v>21806.172839506173</v>
      </c>
      <c r="H53" s="385">
        <v>10008</v>
      </c>
      <c r="I53" s="385">
        <v>17210</v>
      </c>
      <c r="J53" s="385">
        <v>8725</v>
      </c>
      <c r="K53" s="385">
        <v>8485</v>
      </c>
      <c r="L53" s="385">
        <v>781</v>
      </c>
      <c r="M53" s="385">
        <v>453</v>
      </c>
      <c r="N53" s="385">
        <v>291</v>
      </c>
      <c r="O53" s="385">
        <v>162</v>
      </c>
      <c r="P53" s="397">
        <v>2.6321905868681</v>
      </c>
    </row>
    <row r="54" spans="1:16" ht="12.75" customHeight="1">
      <c r="A54" s="41" t="s">
        <v>167</v>
      </c>
      <c r="B54" s="386">
        <v>2847</v>
      </c>
      <c r="C54" s="386">
        <v>4384</v>
      </c>
      <c r="D54" s="386">
        <v>2199</v>
      </c>
      <c r="E54" s="386">
        <v>2185</v>
      </c>
      <c r="F54" s="393">
        <v>100.64073226544623</v>
      </c>
      <c r="G54" s="386">
        <v>29226.666666666668</v>
      </c>
      <c r="H54" s="386">
        <v>2522</v>
      </c>
      <c r="I54" s="386">
        <v>4064</v>
      </c>
      <c r="J54" s="386">
        <v>2064</v>
      </c>
      <c r="K54" s="386">
        <v>2000</v>
      </c>
      <c r="L54" s="386">
        <v>325</v>
      </c>
      <c r="M54" s="386">
        <v>320</v>
      </c>
      <c r="N54" s="386">
        <v>135</v>
      </c>
      <c r="O54" s="386">
        <v>185</v>
      </c>
      <c r="P54" s="398">
        <v>7.874015748031496</v>
      </c>
    </row>
    <row r="55" spans="1:16" ht="12.75" customHeight="1">
      <c r="A55" s="41" t="s">
        <v>168</v>
      </c>
      <c r="B55" s="386">
        <v>3071</v>
      </c>
      <c r="C55" s="386">
        <v>4984</v>
      </c>
      <c r="D55" s="386">
        <v>2568</v>
      </c>
      <c r="E55" s="386">
        <v>2416</v>
      </c>
      <c r="F55" s="393">
        <v>106.29139072847681</v>
      </c>
      <c r="G55" s="386">
        <v>24920</v>
      </c>
      <c r="H55" s="386">
        <v>2887</v>
      </c>
      <c r="I55" s="386">
        <v>4899</v>
      </c>
      <c r="J55" s="386">
        <v>2508</v>
      </c>
      <c r="K55" s="386">
        <v>2391</v>
      </c>
      <c r="L55" s="386">
        <v>184</v>
      </c>
      <c r="M55" s="386">
        <v>85</v>
      </c>
      <c r="N55" s="386">
        <v>60</v>
      </c>
      <c r="O55" s="386">
        <v>25</v>
      </c>
      <c r="P55" s="398">
        <v>1.7350479689732599</v>
      </c>
    </row>
    <row r="56" spans="1:16" ht="12.75" customHeight="1">
      <c r="A56" s="41" t="s">
        <v>169</v>
      </c>
      <c r="B56" s="386">
        <v>1688</v>
      </c>
      <c r="C56" s="386">
        <v>3021</v>
      </c>
      <c r="D56" s="386">
        <v>1608</v>
      </c>
      <c r="E56" s="386">
        <v>1413</v>
      </c>
      <c r="F56" s="393">
        <v>113.8004246284501</v>
      </c>
      <c r="G56" s="386">
        <v>12587.5</v>
      </c>
      <c r="H56" s="386">
        <v>1604</v>
      </c>
      <c r="I56" s="386">
        <v>3026</v>
      </c>
      <c r="J56" s="386">
        <v>1583</v>
      </c>
      <c r="K56" s="386">
        <v>1443</v>
      </c>
      <c r="L56" s="386">
        <v>84</v>
      </c>
      <c r="M56" s="386">
        <v>-5</v>
      </c>
      <c r="N56" s="386">
        <v>25</v>
      </c>
      <c r="O56" s="386">
        <v>-30</v>
      </c>
      <c r="P56" s="398">
        <v>-0.16523463317911435</v>
      </c>
    </row>
    <row r="57" spans="1:16" ht="12.75" customHeight="1">
      <c r="A57" s="41" t="s">
        <v>170</v>
      </c>
      <c r="B57" s="386">
        <v>1681</v>
      </c>
      <c r="C57" s="386">
        <v>2933</v>
      </c>
      <c r="D57" s="386">
        <v>1466</v>
      </c>
      <c r="E57" s="386">
        <v>1467</v>
      </c>
      <c r="F57" s="393">
        <v>99.93183367416496</v>
      </c>
      <c r="G57" s="386">
        <v>24441.666666666668</v>
      </c>
      <c r="H57" s="386">
        <v>1563</v>
      </c>
      <c r="I57" s="386">
        <v>2856</v>
      </c>
      <c r="J57" s="386">
        <v>1414</v>
      </c>
      <c r="K57" s="386">
        <v>1442</v>
      </c>
      <c r="L57" s="386">
        <v>118</v>
      </c>
      <c r="M57" s="386">
        <v>77</v>
      </c>
      <c r="N57" s="386">
        <v>52</v>
      </c>
      <c r="O57" s="386">
        <v>25</v>
      </c>
      <c r="P57" s="398">
        <v>2.696078431372549</v>
      </c>
    </row>
    <row r="58" spans="1:16" ht="12.75" customHeight="1">
      <c r="A58" s="41" t="s">
        <v>171</v>
      </c>
      <c r="B58" s="386">
        <v>1502</v>
      </c>
      <c r="C58" s="386">
        <v>2341</v>
      </c>
      <c r="D58" s="386">
        <v>1175</v>
      </c>
      <c r="E58" s="386">
        <v>1166</v>
      </c>
      <c r="F58" s="393">
        <v>100.77186963979416</v>
      </c>
      <c r="G58" s="386">
        <v>23410</v>
      </c>
      <c r="H58" s="386">
        <v>1432</v>
      </c>
      <c r="I58" s="386">
        <v>2365</v>
      </c>
      <c r="J58" s="386">
        <v>1156</v>
      </c>
      <c r="K58" s="386">
        <v>1209</v>
      </c>
      <c r="L58" s="386">
        <v>70</v>
      </c>
      <c r="M58" s="386">
        <v>-24</v>
      </c>
      <c r="N58" s="386">
        <v>19</v>
      </c>
      <c r="O58" s="386">
        <v>-43</v>
      </c>
      <c r="P58" s="398">
        <v>-1.014799154334038</v>
      </c>
    </row>
    <row r="59" spans="1:16" ht="12.75" customHeight="1">
      <c r="A59" s="42" t="s">
        <v>172</v>
      </c>
      <c r="B59" s="385">
        <v>8199</v>
      </c>
      <c r="C59" s="385">
        <v>13625</v>
      </c>
      <c r="D59" s="385">
        <v>6816</v>
      </c>
      <c r="E59" s="385">
        <v>6809</v>
      </c>
      <c r="F59" s="390">
        <v>100.10280511088266</v>
      </c>
      <c r="G59" s="385">
        <v>20335.820895522385</v>
      </c>
      <c r="H59" s="385">
        <v>7541</v>
      </c>
      <c r="I59" s="385">
        <v>13360</v>
      </c>
      <c r="J59" s="385">
        <v>6611</v>
      </c>
      <c r="K59" s="385">
        <v>6749</v>
      </c>
      <c r="L59" s="385">
        <v>658</v>
      </c>
      <c r="M59" s="385">
        <v>265</v>
      </c>
      <c r="N59" s="385">
        <v>205</v>
      </c>
      <c r="O59" s="385">
        <v>60</v>
      </c>
      <c r="P59" s="399">
        <v>1.9835329341317365</v>
      </c>
    </row>
    <row r="60" spans="1:16" ht="12.75" customHeight="1">
      <c r="A60" s="43" t="s">
        <v>173</v>
      </c>
      <c r="B60" s="386">
        <v>2195</v>
      </c>
      <c r="C60" s="386">
        <v>3565</v>
      </c>
      <c r="D60" s="386">
        <v>1835</v>
      </c>
      <c r="E60" s="386">
        <v>1730</v>
      </c>
      <c r="F60" s="393">
        <v>106.0693641618497</v>
      </c>
      <c r="G60" s="386">
        <v>20970.588235294115</v>
      </c>
      <c r="H60" s="386">
        <v>1989</v>
      </c>
      <c r="I60" s="386">
        <v>3457</v>
      </c>
      <c r="J60" s="386">
        <v>1757</v>
      </c>
      <c r="K60" s="386">
        <v>1700</v>
      </c>
      <c r="L60" s="386">
        <v>206</v>
      </c>
      <c r="M60" s="386">
        <v>108</v>
      </c>
      <c r="N60" s="386">
        <v>78</v>
      </c>
      <c r="O60" s="386">
        <v>30</v>
      </c>
      <c r="P60" s="400">
        <v>3.1240960370263235</v>
      </c>
    </row>
    <row r="61" spans="1:16" ht="12.75" customHeight="1">
      <c r="A61" s="43" t="s">
        <v>174</v>
      </c>
      <c r="B61" s="386">
        <v>1959</v>
      </c>
      <c r="C61" s="386">
        <v>3339</v>
      </c>
      <c r="D61" s="386">
        <v>1656</v>
      </c>
      <c r="E61" s="386">
        <v>1683</v>
      </c>
      <c r="F61" s="393">
        <v>98.3957219251337</v>
      </c>
      <c r="G61" s="386">
        <v>18550</v>
      </c>
      <c r="H61" s="386">
        <v>1851</v>
      </c>
      <c r="I61" s="386">
        <v>3340</v>
      </c>
      <c r="J61" s="386">
        <v>1609</v>
      </c>
      <c r="K61" s="386">
        <v>1731</v>
      </c>
      <c r="L61" s="386">
        <v>108</v>
      </c>
      <c r="M61" s="386">
        <v>-1</v>
      </c>
      <c r="N61" s="386">
        <v>47</v>
      </c>
      <c r="O61" s="386">
        <v>-48</v>
      </c>
      <c r="P61" s="400">
        <v>-0.029940119760479042</v>
      </c>
    </row>
    <row r="62" spans="1:16" ht="12.75" customHeight="1">
      <c r="A62" s="43" t="s">
        <v>175</v>
      </c>
      <c r="B62" s="386">
        <v>2045</v>
      </c>
      <c r="C62" s="386">
        <v>3265</v>
      </c>
      <c r="D62" s="386">
        <v>1660</v>
      </c>
      <c r="E62" s="386">
        <v>1605</v>
      </c>
      <c r="F62" s="393">
        <v>103.42679127725856</v>
      </c>
      <c r="G62" s="386">
        <v>20406.25</v>
      </c>
      <c r="H62" s="386">
        <v>1888</v>
      </c>
      <c r="I62" s="386">
        <v>3207</v>
      </c>
      <c r="J62" s="386">
        <v>1602</v>
      </c>
      <c r="K62" s="386">
        <v>1605</v>
      </c>
      <c r="L62" s="386">
        <v>157</v>
      </c>
      <c r="M62" s="386">
        <v>58</v>
      </c>
      <c r="N62" s="386">
        <v>58</v>
      </c>
      <c r="O62" s="386">
        <v>0</v>
      </c>
      <c r="P62" s="400">
        <v>1.808543810414718</v>
      </c>
    </row>
    <row r="63" spans="1:16" ht="12.75" customHeight="1">
      <c r="A63" s="43" t="s">
        <v>176</v>
      </c>
      <c r="B63" s="386">
        <v>2000</v>
      </c>
      <c r="C63" s="386">
        <v>3456</v>
      </c>
      <c r="D63" s="386">
        <v>1665</v>
      </c>
      <c r="E63" s="386">
        <v>1791</v>
      </c>
      <c r="F63" s="393">
        <v>92.96482412060301</v>
      </c>
      <c r="G63" s="386">
        <v>21600</v>
      </c>
      <c r="H63" s="386">
        <v>1813</v>
      </c>
      <c r="I63" s="386">
        <v>3356</v>
      </c>
      <c r="J63" s="386">
        <v>1643</v>
      </c>
      <c r="K63" s="386">
        <v>1713</v>
      </c>
      <c r="L63" s="386">
        <v>187</v>
      </c>
      <c r="M63" s="386">
        <v>100</v>
      </c>
      <c r="N63" s="386">
        <v>22</v>
      </c>
      <c r="O63" s="386">
        <v>78</v>
      </c>
      <c r="P63" s="400">
        <v>2.9797377830750893</v>
      </c>
    </row>
    <row r="64" spans="1:16" ht="12.75" customHeight="1">
      <c r="A64" s="42" t="s">
        <v>177</v>
      </c>
      <c r="B64" s="385">
        <v>3570</v>
      </c>
      <c r="C64" s="385">
        <v>6321</v>
      </c>
      <c r="D64" s="385">
        <v>3226</v>
      </c>
      <c r="E64" s="385">
        <v>3095</v>
      </c>
      <c r="F64" s="390">
        <v>104.23263327948304</v>
      </c>
      <c r="G64" s="385">
        <v>16634.21052631579</v>
      </c>
      <c r="H64" s="385">
        <v>3182</v>
      </c>
      <c r="I64" s="385">
        <v>5868</v>
      </c>
      <c r="J64" s="385">
        <v>2962</v>
      </c>
      <c r="K64" s="385">
        <v>2906</v>
      </c>
      <c r="L64" s="385">
        <v>388</v>
      </c>
      <c r="M64" s="385">
        <v>453</v>
      </c>
      <c r="N64" s="385">
        <v>264</v>
      </c>
      <c r="O64" s="385">
        <v>189</v>
      </c>
      <c r="P64" s="399">
        <v>7.7198364008179965</v>
      </c>
    </row>
    <row r="65" spans="1:16" ht="12.75" customHeight="1">
      <c r="A65" s="43" t="s">
        <v>178</v>
      </c>
      <c r="B65" s="386">
        <v>1920</v>
      </c>
      <c r="C65" s="386">
        <v>3327</v>
      </c>
      <c r="D65" s="386">
        <v>1706</v>
      </c>
      <c r="E65" s="386">
        <v>1621</v>
      </c>
      <c r="F65" s="393">
        <v>105.24367674275139</v>
      </c>
      <c r="G65" s="386">
        <v>15842.857142857143</v>
      </c>
      <c r="H65" s="386">
        <v>1768</v>
      </c>
      <c r="I65" s="386">
        <v>3194</v>
      </c>
      <c r="J65" s="386">
        <v>1626</v>
      </c>
      <c r="K65" s="386">
        <v>1568</v>
      </c>
      <c r="L65" s="386">
        <v>152</v>
      </c>
      <c r="M65" s="386">
        <v>133</v>
      </c>
      <c r="N65" s="386">
        <v>80</v>
      </c>
      <c r="O65" s="386">
        <v>53</v>
      </c>
      <c r="P65" s="400">
        <v>4.164057608015028</v>
      </c>
    </row>
    <row r="66" spans="1:16" ht="12.75" customHeight="1">
      <c r="A66" s="43" t="s">
        <v>179</v>
      </c>
      <c r="B66" s="386">
        <v>1650</v>
      </c>
      <c r="C66" s="386">
        <v>2994</v>
      </c>
      <c r="D66" s="386">
        <v>1520</v>
      </c>
      <c r="E66" s="386">
        <v>1474</v>
      </c>
      <c r="F66" s="393">
        <v>103.12075983717774</v>
      </c>
      <c r="G66" s="386">
        <v>17611.764705882353</v>
      </c>
      <c r="H66" s="386">
        <v>1414</v>
      </c>
      <c r="I66" s="386">
        <v>2674</v>
      </c>
      <c r="J66" s="386">
        <v>1336</v>
      </c>
      <c r="K66" s="386">
        <v>1338</v>
      </c>
      <c r="L66" s="386">
        <v>236</v>
      </c>
      <c r="M66" s="386">
        <v>320</v>
      </c>
      <c r="N66" s="386">
        <v>184</v>
      </c>
      <c r="O66" s="386">
        <v>136</v>
      </c>
      <c r="P66" s="400">
        <v>11.967090501121914</v>
      </c>
    </row>
    <row r="67" spans="1:16" ht="12.75" customHeight="1">
      <c r="A67" s="42" t="s">
        <v>180</v>
      </c>
      <c r="B67" s="385">
        <v>4613</v>
      </c>
      <c r="C67" s="385">
        <v>8716</v>
      </c>
      <c r="D67" s="385">
        <v>4287</v>
      </c>
      <c r="E67" s="385">
        <v>4429</v>
      </c>
      <c r="F67" s="390">
        <v>96.79385865883947</v>
      </c>
      <c r="G67" s="385">
        <v>16761.53846153846</v>
      </c>
      <c r="H67" s="385">
        <v>4316</v>
      </c>
      <c r="I67" s="385">
        <v>8647</v>
      </c>
      <c r="J67" s="385">
        <v>4289</v>
      </c>
      <c r="K67" s="385">
        <v>4358</v>
      </c>
      <c r="L67" s="385">
        <v>297</v>
      </c>
      <c r="M67" s="385">
        <v>69</v>
      </c>
      <c r="N67" s="385">
        <v>-2</v>
      </c>
      <c r="O67" s="385">
        <v>71</v>
      </c>
      <c r="P67" s="399">
        <v>0.7979646120041632</v>
      </c>
    </row>
    <row r="68" spans="1:16" ht="12.75" customHeight="1">
      <c r="A68" s="43" t="s">
        <v>181</v>
      </c>
      <c r="B68" s="386">
        <v>1575</v>
      </c>
      <c r="C68" s="386">
        <v>3164</v>
      </c>
      <c r="D68" s="386">
        <v>1503</v>
      </c>
      <c r="E68" s="386">
        <v>1661</v>
      </c>
      <c r="F68" s="393">
        <v>90.48765803732691</v>
      </c>
      <c r="G68" s="386">
        <v>15066.666666666668</v>
      </c>
      <c r="H68" s="386">
        <v>1496</v>
      </c>
      <c r="I68" s="386">
        <v>3167</v>
      </c>
      <c r="J68" s="386">
        <v>1541</v>
      </c>
      <c r="K68" s="386">
        <v>1626</v>
      </c>
      <c r="L68" s="386">
        <v>79</v>
      </c>
      <c r="M68" s="386">
        <v>-3</v>
      </c>
      <c r="N68" s="386">
        <v>-38</v>
      </c>
      <c r="O68" s="386">
        <v>35</v>
      </c>
      <c r="P68" s="400">
        <v>-0.0947268708556994</v>
      </c>
    </row>
    <row r="69" spans="1:16" ht="12.75" customHeight="1">
      <c r="A69" s="43" t="s">
        <v>182</v>
      </c>
      <c r="B69" s="386">
        <v>1747</v>
      </c>
      <c r="C69" s="386">
        <v>3283</v>
      </c>
      <c r="D69" s="386">
        <v>1644</v>
      </c>
      <c r="E69" s="386">
        <v>1639</v>
      </c>
      <c r="F69" s="393">
        <v>100.30506406345332</v>
      </c>
      <c r="G69" s="386">
        <v>18238.88888888889</v>
      </c>
      <c r="H69" s="386">
        <v>1533</v>
      </c>
      <c r="I69" s="386">
        <v>3109</v>
      </c>
      <c r="J69" s="386">
        <v>1546</v>
      </c>
      <c r="K69" s="386">
        <v>1563</v>
      </c>
      <c r="L69" s="386">
        <v>214</v>
      </c>
      <c r="M69" s="386">
        <v>174</v>
      </c>
      <c r="N69" s="386">
        <v>98</v>
      </c>
      <c r="O69" s="386">
        <v>76</v>
      </c>
      <c r="P69" s="400">
        <v>5.596654872949502</v>
      </c>
    </row>
    <row r="70" spans="1:16" ht="12.75" customHeight="1">
      <c r="A70" s="43" t="s">
        <v>183</v>
      </c>
      <c r="B70" s="386">
        <v>1291</v>
      </c>
      <c r="C70" s="386">
        <v>2269</v>
      </c>
      <c r="D70" s="386">
        <v>1140</v>
      </c>
      <c r="E70" s="386">
        <v>1129</v>
      </c>
      <c r="F70" s="393">
        <v>100.97431355181577</v>
      </c>
      <c r="G70" s="386">
        <v>17453.846153846152</v>
      </c>
      <c r="H70" s="386">
        <v>1287</v>
      </c>
      <c r="I70" s="386">
        <v>2371</v>
      </c>
      <c r="J70" s="386">
        <v>1202</v>
      </c>
      <c r="K70" s="386">
        <v>1169</v>
      </c>
      <c r="L70" s="386">
        <v>4</v>
      </c>
      <c r="M70" s="386">
        <v>-102</v>
      </c>
      <c r="N70" s="386">
        <v>-62</v>
      </c>
      <c r="O70" s="386">
        <v>-40</v>
      </c>
      <c r="P70" s="400">
        <v>-4.301982285955293</v>
      </c>
    </row>
    <row r="71" spans="1:16" ht="12.75" customHeight="1">
      <c r="A71" s="42" t="s">
        <v>184</v>
      </c>
      <c r="B71" s="385">
        <v>5906</v>
      </c>
      <c r="C71" s="385">
        <v>11714</v>
      </c>
      <c r="D71" s="385">
        <v>5716</v>
      </c>
      <c r="E71" s="385">
        <v>5998</v>
      </c>
      <c r="F71" s="390">
        <v>95.29843281093699</v>
      </c>
      <c r="G71" s="385">
        <v>15413.157894736842</v>
      </c>
      <c r="H71" s="385">
        <v>5981</v>
      </c>
      <c r="I71" s="385">
        <v>12449</v>
      </c>
      <c r="J71" s="385">
        <v>6121</v>
      </c>
      <c r="K71" s="385">
        <v>6328</v>
      </c>
      <c r="L71" s="385">
        <v>-75</v>
      </c>
      <c r="M71" s="385">
        <v>-735</v>
      </c>
      <c r="N71" s="385">
        <v>-405</v>
      </c>
      <c r="O71" s="385">
        <v>-330</v>
      </c>
      <c r="P71" s="399">
        <v>-5.904088681821833</v>
      </c>
    </row>
    <row r="72" spans="1:16" ht="12.75" customHeight="1">
      <c r="A72" s="43" t="s">
        <v>185</v>
      </c>
      <c r="B72" s="386">
        <v>1562</v>
      </c>
      <c r="C72" s="386">
        <v>3233</v>
      </c>
      <c r="D72" s="386">
        <v>1638</v>
      </c>
      <c r="E72" s="386">
        <v>1595</v>
      </c>
      <c r="F72" s="393">
        <v>102.6959247648903</v>
      </c>
      <c r="G72" s="386">
        <v>17015.78947368421</v>
      </c>
      <c r="H72" s="386">
        <v>1520</v>
      </c>
      <c r="I72" s="386">
        <v>3241</v>
      </c>
      <c r="J72" s="386">
        <v>1637</v>
      </c>
      <c r="K72" s="386">
        <v>1604</v>
      </c>
      <c r="L72" s="386">
        <v>42</v>
      </c>
      <c r="M72" s="386">
        <v>-8</v>
      </c>
      <c r="N72" s="386">
        <v>1</v>
      </c>
      <c r="O72" s="386">
        <v>-9</v>
      </c>
      <c r="P72" s="400">
        <v>-0.24683739586547362</v>
      </c>
    </row>
    <row r="73" spans="1:16" ht="12.75" customHeight="1">
      <c r="A73" s="43" t="s">
        <v>186</v>
      </c>
      <c r="B73" s="386">
        <v>1334</v>
      </c>
      <c r="C73" s="386">
        <v>2576</v>
      </c>
      <c r="D73" s="386">
        <v>1221</v>
      </c>
      <c r="E73" s="386">
        <v>1355</v>
      </c>
      <c r="F73" s="393">
        <v>90.11070110701107</v>
      </c>
      <c r="G73" s="386">
        <v>21466.666666666668</v>
      </c>
      <c r="H73" s="386">
        <v>1187</v>
      </c>
      <c r="I73" s="386">
        <v>2444</v>
      </c>
      <c r="J73" s="386">
        <v>1162</v>
      </c>
      <c r="K73" s="386">
        <v>1282</v>
      </c>
      <c r="L73" s="386">
        <v>147</v>
      </c>
      <c r="M73" s="386">
        <v>132</v>
      </c>
      <c r="N73" s="386">
        <v>59</v>
      </c>
      <c r="O73" s="386">
        <v>73</v>
      </c>
      <c r="P73" s="400">
        <v>5.400981996726677</v>
      </c>
    </row>
    <row r="74" spans="1:16" ht="12.75" customHeight="1">
      <c r="A74" s="43" t="s">
        <v>187</v>
      </c>
      <c r="B74" s="386">
        <v>562</v>
      </c>
      <c r="C74" s="386">
        <v>1479</v>
      </c>
      <c r="D74" s="386">
        <v>618</v>
      </c>
      <c r="E74" s="386">
        <v>861</v>
      </c>
      <c r="F74" s="393">
        <v>71.77700348432056</v>
      </c>
      <c r="G74" s="386">
        <v>6430.434782608695</v>
      </c>
      <c r="H74" s="386">
        <v>898</v>
      </c>
      <c r="I74" s="386">
        <v>2275</v>
      </c>
      <c r="J74" s="386">
        <v>1070</v>
      </c>
      <c r="K74" s="386">
        <v>1205</v>
      </c>
      <c r="L74" s="386">
        <v>-336</v>
      </c>
      <c r="M74" s="386">
        <v>-796</v>
      </c>
      <c r="N74" s="386">
        <v>-452</v>
      </c>
      <c r="O74" s="386">
        <v>-344</v>
      </c>
      <c r="P74" s="400">
        <v>-34.989010989010985</v>
      </c>
    </row>
    <row r="75" spans="1:16" ht="12.75" customHeight="1">
      <c r="A75" s="43" t="s">
        <v>188</v>
      </c>
      <c r="B75" s="386">
        <v>2448</v>
      </c>
      <c r="C75" s="386">
        <v>4426</v>
      </c>
      <c r="D75" s="386">
        <v>2239</v>
      </c>
      <c r="E75" s="386">
        <v>2187</v>
      </c>
      <c r="F75" s="393">
        <v>102.37768632830362</v>
      </c>
      <c r="G75" s="386">
        <v>20118.18181818182</v>
      </c>
      <c r="H75" s="386">
        <v>2376</v>
      </c>
      <c r="I75" s="386">
        <v>4489</v>
      </c>
      <c r="J75" s="386">
        <v>2252</v>
      </c>
      <c r="K75" s="386">
        <v>2237</v>
      </c>
      <c r="L75" s="386">
        <v>72</v>
      </c>
      <c r="M75" s="386">
        <v>-63</v>
      </c>
      <c r="N75" s="386">
        <v>-13</v>
      </c>
      <c r="O75" s="386">
        <v>-50</v>
      </c>
      <c r="P75" s="400">
        <v>-1.4034306081532635</v>
      </c>
    </row>
    <row r="76" spans="1:16" ht="12.75" customHeight="1">
      <c r="A76" s="42" t="s">
        <v>189</v>
      </c>
      <c r="B76" s="385">
        <v>2628</v>
      </c>
      <c r="C76" s="385">
        <v>4828</v>
      </c>
      <c r="D76" s="385">
        <v>2360</v>
      </c>
      <c r="E76" s="385">
        <v>2468</v>
      </c>
      <c r="F76" s="390">
        <v>95.62398703403565</v>
      </c>
      <c r="G76" s="385">
        <v>17242.85714285714</v>
      </c>
      <c r="H76" s="385">
        <v>2436</v>
      </c>
      <c r="I76" s="385">
        <v>4631</v>
      </c>
      <c r="J76" s="385">
        <v>2268</v>
      </c>
      <c r="K76" s="385">
        <v>2363</v>
      </c>
      <c r="L76" s="385">
        <v>192</v>
      </c>
      <c r="M76" s="385">
        <v>197</v>
      </c>
      <c r="N76" s="385">
        <v>92</v>
      </c>
      <c r="O76" s="385">
        <v>105</v>
      </c>
      <c r="P76" s="399">
        <v>4.25394083351328</v>
      </c>
    </row>
    <row r="77" spans="1:16" ht="12.75" customHeight="1">
      <c r="A77" s="43" t="s">
        <v>190</v>
      </c>
      <c r="B77" s="386">
        <v>1089</v>
      </c>
      <c r="C77" s="386">
        <v>2008</v>
      </c>
      <c r="D77" s="386">
        <v>986</v>
      </c>
      <c r="E77" s="386">
        <v>1022</v>
      </c>
      <c r="F77" s="393">
        <v>96.4774951076321</v>
      </c>
      <c r="G77" s="386">
        <v>14342.857142857141</v>
      </c>
      <c r="H77" s="386">
        <v>987</v>
      </c>
      <c r="I77" s="386">
        <v>1899</v>
      </c>
      <c r="J77" s="386">
        <v>954</v>
      </c>
      <c r="K77" s="386">
        <v>945</v>
      </c>
      <c r="L77" s="386">
        <v>102</v>
      </c>
      <c r="M77" s="386">
        <v>109</v>
      </c>
      <c r="N77" s="386">
        <v>32</v>
      </c>
      <c r="O77" s="386">
        <v>77</v>
      </c>
      <c r="P77" s="400">
        <v>5.739863085834649</v>
      </c>
    </row>
    <row r="78" spans="1:16" ht="12.75" customHeight="1">
      <c r="A78" s="43" t="s">
        <v>191</v>
      </c>
      <c r="B78" s="386">
        <v>1539</v>
      </c>
      <c r="C78" s="386">
        <v>2820</v>
      </c>
      <c r="D78" s="386">
        <v>1374</v>
      </c>
      <c r="E78" s="386">
        <v>1446</v>
      </c>
      <c r="F78" s="393">
        <v>95.0207468879668</v>
      </c>
      <c r="G78" s="386">
        <v>20142.85714285714</v>
      </c>
      <c r="H78" s="386">
        <v>1449</v>
      </c>
      <c r="I78" s="386">
        <v>2732</v>
      </c>
      <c r="J78" s="386">
        <v>1314</v>
      </c>
      <c r="K78" s="386">
        <v>1418</v>
      </c>
      <c r="L78" s="386">
        <v>90</v>
      </c>
      <c r="M78" s="386">
        <v>88</v>
      </c>
      <c r="N78" s="386">
        <v>60</v>
      </c>
      <c r="O78" s="386">
        <v>28</v>
      </c>
      <c r="P78" s="400">
        <v>3.22108345534407</v>
      </c>
    </row>
    <row r="79" spans="1:16" ht="12.75" customHeight="1">
      <c r="A79" s="42" t="s">
        <v>192</v>
      </c>
      <c r="B79" s="385">
        <v>12535</v>
      </c>
      <c r="C79" s="385">
        <v>20881</v>
      </c>
      <c r="D79" s="385">
        <v>10584</v>
      </c>
      <c r="E79" s="385">
        <v>10297</v>
      </c>
      <c r="F79" s="390">
        <v>102.78721957851802</v>
      </c>
      <c r="G79" s="385">
        <v>22696.73913043478</v>
      </c>
      <c r="H79" s="385">
        <v>11476</v>
      </c>
      <c r="I79" s="385">
        <v>20084</v>
      </c>
      <c r="J79" s="385">
        <v>10156</v>
      </c>
      <c r="K79" s="385">
        <v>9928</v>
      </c>
      <c r="L79" s="385">
        <v>1059</v>
      </c>
      <c r="M79" s="385">
        <v>797</v>
      </c>
      <c r="N79" s="385">
        <v>428</v>
      </c>
      <c r="O79" s="385">
        <v>369</v>
      </c>
      <c r="P79" s="399">
        <v>3.9683330013941447</v>
      </c>
    </row>
    <row r="80" spans="1:16" ht="12.75" customHeight="1">
      <c r="A80" s="43" t="s">
        <v>193</v>
      </c>
      <c r="B80" s="386">
        <v>3070</v>
      </c>
      <c r="C80" s="386">
        <v>4911</v>
      </c>
      <c r="D80" s="386">
        <v>2584</v>
      </c>
      <c r="E80" s="386">
        <v>2327</v>
      </c>
      <c r="F80" s="393">
        <v>111.04426299957026</v>
      </c>
      <c r="G80" s="386">
        <v>25847.36842105263</v>
      </c>
      <c r="H80" s="386">
        <v>2730</v>
      </c>
      <c r="I80" s="386">
        <v>4669</v>
      </c>
      <c r="J80" s="386">
        <v>2418</v>
      </c>
      <c r="K80" s="386">
        <v>2251</v>
      </c>
      <c r="L80" s="386">
        <v>340</v>
      </c>
      <c r="M80" s="386">
        <v>242</v>
      </c>
      <c r="N80" s="386">
        <v>166</v>
      </c>
      <c r="O80" s="386">
        <v>76</v>
      </c>
      <c r="P80" s="400">
        <v>5.18312272435211</v>
      </c>
    </row>
    <row r="81" spans="1:16" ht="12.75" customHeight="1">
      <c r="A81" s="43" t="s">
        <v>194</v>
      </c>
      <c r="B81" s="386">
        <v>2762</v>
      </c>
      <c r="C81" s="386">
        <v>4845</v>
      </c>
      <c r="D81" s="386">
        <v>2514</v>
      </c>
      <c r="E81" s="386">
        <v>2331</v>
      </c>
      <c r="F81" s="393">
        <v>107.85070785070785</v>
      </c>
      <c r="G81" s="386">
        <v>24225</v>
      </c>
      <c r="H81" s="386">
        <v>2584</v>
      </c>
      <c r="I81" s="386">
        <v>4530</v>
      </c>
      <c r="J81" s="386">
        <v>2378</v>
      </c>
      <c r="K81" s="386">
        <v>2152</v>
      </c>
      <c r="L81" s="386">
        <v>178</v>
      </c>
      <c r="M81" s="386">
        <v>315</v>
      </c>
      <c r="N81" s="386">
        <v>136</v>
      </c>
      <c r="O81" s="386">
        <v>179</v>
      </c>
      <c r="P81" s="400">
        <v>6.95364238410596</v>
      </c>
    </row>
    <row r="82" spans="1:16" ht="12.75" customHeight="1">
      <c r="A82" s="43" t="s">
        <v>195</v>
      </c>
      <c r="B82" s="386">
        <v>1589</v>
      </c>
      <c r="C82" s="386">
        <v>2715</v>
      </c>
      <c r="D82" s="386">
        <v>1407</v>
      </c>
      <c r="E82" s="386">
        <v>1308</v>
      </c>
      <c r="F82" s="393">
        <v>107.56880733944953</v>
      </c>
      <c r="G82" s="386">
        <v>22625</v>
      </c>
      <c r="H82" s="386">
        <v>1512</v>
      </c>
      <c r="I82" s="386">
        <v>2665</v>
      </c>
      <c r="J82" s="386">
        <v>1364</v>
      </c>
      <c r="K82" s="386">
        <v>1301</v>
      </c>
      <c r="L82" s="386">
        <v>77</v>
      </c>
      <c r="M82" s="386">
        <v>50</v>
      </c>
      <c r="N82" s="386">
        <v>43</v>
      </c>
      <c r="O82" s="386">
        <v>7</v>
      </c>
      <c r="P82" s="400">
        <v>1.876172607879925</v>
      </c>
    </row>
    <row r="83" spans="1:16" ht="12.75" customHeight="1">
      <c r="A83" s="43" t="s">
        <v>196</v>
      </c>
      <c r="B83" s="386">
        <v>1950</v>
      </c>
      <c r="C83" s="386">
        <v>3225</v>
      </c>
      <c r="D83" s="386">
        <v>1604</v>
      </c>
      <c r="E83" s="386">
        <v>1621</v>
      </c>
      <c r="F83" s="393">
        <v>98.95126465144972</v>
      </c>
      <c r="G83" s="386">
        <v>21500</v>
      </c>
      <c r="H83" s="386">
        <v>1774</v>
      </c>
      <c r="I83" s="386">
        <v>3112</v>
      </c>
      <c r="J83" s="386">
        <v>1541</v>
      </c>
      <c r="K83" s="386">
        <v>1571</v>
      </c>
      <c r="L83" s="386">
        <v>176</v>
      </c>
      <c r="M83" s="386">
        <v>113</v>
      </c>
      <c r="N83" s="386">
        <v>63</v>
      </c>
      <c r="O83" s="386">
        <v>50</v>
      </c>
      <c r="P83" s="400">
        <v>3.631105398457583</v>
      </c>
    </row>
    <row r="84" spans="1:16" ht="12.75" customHeight="1">
      <c r="A84" s="43" t="s">
        <v>197</v>
      </c>
      <c r="B84" s="386">
        <v>1251</v>
      </c>
      <c r="C84" s="386">
        <v>2133</v>
      </c>
      <c r="D84" s="386">
        <v>1016</v>
      </c>
      <c r="E84" s="386">
        <v>1117</v>
      </c>
      <c r="F84" s="393">
        <v>90.95792300805729</v>
      </c>
      <c r="G84" s="386">
        <v>19390.909090909092</v>
      </c>
      <c r="H84" s="386">
        <v>1120</v>
      </c>
      <c r="I84" s="386">
        <v>2143</v>
      </c>
      <c r="J84" s="386">
        <v>1048</v>
      </c>
      <c r="K84" s="386">
        <v>1095</v>
      </c>
      <c r="L84" s="386">
        <v>131</v>
      </c>
      <c r="M84" s="386">
        <v>-10</v>
      </c>
      <c r="N84" s="386">
        <v>-32</v>
      </c>
      <c r="O84" s="386">
        <v>22</v>
      </c>
      <c r="P84" s="400">
        <v>-0.4666355576294913</v>
      </c>
    </row>
    <row r="85" spans="1:16" ht="12.75" customHeight="1">
      <c r="A85" s="43" t="s">
        <v>198</v>
      </c>
      <c r="B85" s="386">
        <v>1913</v>
      </c>
      <c r="C85" s="386">
        <v>3052</v>
      </c>
      <c r="D85" s="386">
        <v>1459</v>
      </c>
      <c r="E85" s="386">
        <v>1593</v>
      </c>
      <c r="F85" s="393">
        <v>91.58819836785939</v>
      </c>
      <c r="G85" s="386">
        <v>20346.666666666668</v>
      </c>
      <c r="H85" s="386">
        <v>1756</v>
      </c>
      <c r="I85" s="386">
        <v>2965</v>
      </c>
      <c r="J85" s="386">
        <v>1407</v>
      </c>
      <c r="K85" s="386">
        <v>1558</v>
      </c>
      <c r="L85" s="386">
        <v>157</v>
      </c>
      <c r="M85" s="386">
        <v>87</v>
      </c>
      <c r="N85" s="386">
        <v>52</v>
      </c>
      <c r="O85" s="386">
        <v>35</v>
      </c>
      <c r="P85" s="400">
        <v>2.9342327150084317</v>
      </c>
    </row>
    <row r="86" spans="1:16" ht="12.75" customHeight="1">
      <c r="A86" s="42" t="s">
        <v>199</v>
      </c>
      <c r="B86" s="385">
        <v>9268</v>
      </c>
      <c r="C86" s="385">
        <v>15191</v>
      </c>
      <c r="D86" s="385">
        <v>7911</v>
      </c>
      <c r="E86" s="385">
        <v>7280</v>
      </c>
      <c r="F86" s="390">
        <v>108.66758241758241</v>
      </c>
      <c r="G86" s="385">
        <v>21395.774647887323</v>
      </c>
      <c r="H86" s="385">
        <v>8990</v>
      </c>
      <c r="I86" s="385">
        <v>15347</v>
      </c>
      <c r="J86" s="385">
        <v>8068</v>
      </c>
      <c r="K86" s="385">
        <v>7279</v>
      </c>
      <c r="L86" s="385">
        <v>278</v>
      </c>
      <c r="M86" s="385">
        <v>-156</v>
      </c>
      <c r="N86" s="385">
        <v>-157</v>
      </c>
      <c r="O86" s="385">
        <v>1</v>
      </c>
      <c r="P86" s="399">
        <v>-1.016485306574575</v>
      </c>
    </row>
    <row r="87" spans="1:16" ht="12.75" customHeight="1">
      <c r="A87" s="43" t="s">
        <v>200</v>
      </c>
      <c r="B87" s="386">
        <v>3263</v>
      </c>
      <c r="C87" s="386">
        <v>5019</v>
      </c>
      <c r="D87" s="386">
        <v>2633</v>
      </c>
      <c r="E87" s="386">
        <v>2386</v>
      </c>
      <c r="F87" s="393">
        <v>110.3520536462699</v>
      </c>
      <c r="G87" s="386">
        <v>25095</v>
      </c>
      <c r="H87" s="386">
        <v>3181</v>
      </c>
      <c r="I87" s="386">
        <v>5103</v>
      </c>
      <c r="J87" s="386">
        <v>2686</v>
      </c>
      <c r="K87" s="386">
        <v>2417</v>
      </c>
      <c r="L87" s="386">
        <v>82</v>
      </c>
      <c r="M87" s="386">
        <v>-84</v>
      </c>
      <c r="N87" s="386">
        <v>-53</v>
      </c>
      <c r="O87" s="386">
        <v>-31</v>
      </c>
      <c r="P87" s="400">
        <v>-1.646090534979424</v>
      </c>
    </row>
    <row r="88" spans="1:16" ht="12.75" customHeight="1">
      <c r="A88" s="43" t="s">
        <v>201</v>
      </c>
      <c r="B88" s="386">
        <v>1973</v>
      </c>
      <c r="C88" s="386">
        <v>3234</v>
      </c>
      <c r="D88" s="386">
        <v>1709</v>
      </c>
      <c r="E88" s="386">
        <v>1525</v>
      </c>
      <c r="F88" s="393">
        <v>112.0655737704918</v>
      </c>
      <c r="G88" s="386">
        <v>21560</v>
      </c>
      <c r="H88" s="386">
        <v>1853</v>
      </c>
      <c r="I88" s="386">
        <v>3160</v>
      </c>
      <c r="J88" s="386">
        <v>1717</v>
      </c>
      <c r="K88" s="386">
        <v>1443</v>
      </c>
      <c r="L88" s="386">
        <v>120</v>
      </c>
      <c r="M88" s="386">
        <v>74</v>
      </c>
      <c r="N88" s="386">
        <v>-8</v>
      </c>
      <c r="O88" s="386">
        <v>82</v>
      </c>
      <c r="P88" s="400">
        <v>2.3417721518987342</v>
      </c>
    </row>
    <row r="89" spans="1:16" ht="12.75" customHeight="1">
      <c r="A89" s="43" t="s">
        <v>202</v>
      </c>
      <c r="B89" s="386">
        <v>2107</v>
      </c>
      <c r="C89" s="386">
        <v>3294</v>
      </c>
      <c r="D89" s="386">
        <v>1725</v>
      </c>
      <c r="E89" s="386">
        <v>1569</v>
      </c>
      <c r="F89" s="393">
        <v>109.94263862332696</v>
      </c>
      <c r="G89" s="386">
        <v>21960</v>
      </c>
      <c r="H89" s="386">
        <v>2029</v>
      </c>
      <c r="I89" s="386">
        <v>3360</v>
      </c>
      <c r="J89" s="386">
        <v>1754</v>
      </c>
      <c r="K89" s="386">
        <v>1606</v>
      </c>
      <c r="L89" s="386">
        <v>78</v>
      </c>
      <c r="M89" s="386">
        <v>-66</v>
      </c>
      <c r="N89" s="386">
        <v>-29</v>
      </c>
      <c r="O89" s="386">
        <v>-37</v>
      </c>
      <c r="P89" s="400">
        <v>-1.9642857142857142</v>
      </c>
    </row>
    <row r="90" spans="1:16" ht="12.75" customHeight="1">
      <c r="A90" s="43" t="s">
        <v>203</v>
      </c>
      <c r="B90" s="386">
        <v>1925</v>
      </c>
      <c r="C90" s="386">
        <v>3644</v>
      </c>
      <c r="D90" s="386">
        <v>1844</v>
      </c>
      <c r="E90" s="386">
        <v>1800</v>
      </c>
      <c r="F90" s="393">
        <v>102.44444444444444</v>
      </c>
      <c r="G90" s="386">
        <v>17352.380952380954</v>
      </c>
      <c r="H90" s="386">
        <v>1927</v>
      </c>
      <c r="I90" s="386">
        <v>3724</v>
      </c>
      <c r="J90" s="386">
        <v>1911</v>
      </c>
      <c r="K90" s="386">
        <v>1813</v>
      </c>
      <c r="L90" s="386">
        <v>-2</v>
      </c>
      <c r="M90" s="386">
        <v>-80</v>
      </c>
      <c r="N90" s="386">
        <v>-67</v>
      </c>
      <c r="O90" s="386">
        <v>-13</v>
      </c>
      <c r="P90" s="400">
        <v>-2.1482277121374866</v>
      </c>
    </row>
    <row r="91" spans="1:16" ht="12.75" customHeight="1">
      <c r="A91" s="42" t="s">
        <v>204</v>
      </c>
      <c r="B91" s="385">
        <v>7236</v>
      </c>
      <c r="C91" s="385">
        <v>12412</v>
      </c>
      <c r="D91" s="385">
        <v>6187</v>
      </c>
      <c r="E91" s="385">
        <v>6225</v>
      </c>
      <c r="F91" s="390">
        <v>99.38955823293173</v>
      </c>
      <c r="G91" s="385">
        <v>18525.373134328358</v>
      </c>
      <c r="H91" s="385">
        <v>6828</v>
      </c>
      <c r="I91" s="385">
        <v>12268</v>
      </c>
      <c r="J91" s="385">
        <v>6140</v>
      </c>
      <c r="K91" s="385">
        <v>6128</v>
      </c>
      <c r="L91" s="385">
        <v>408</v>
      </c>
      <c r="M91" s="385">
        <v>144</v>
      </c>
      <c r="N91" s="385">
        <v>47</v>
      </c>
      <c r="O91" s="385">
        <v>97</v>
      </c>
      <c r="P91" s="399">
        <v>1.17378545810238</v>
      </c>
    </row>
    <row r="92" spans="1:16" ht="12.75" customHeight="1">
      <c r="A92" s="43" t="s">
        <v>205</v>
      </c>
      <c r="B92" s="386">
        <v>2392</v>
      </c>
      <c r="C92" s="386">
        <v>3939</v>
      </c>
      <c r="D92" s="386">
        <v>1967</v>
      </c>
      <c r="E92" s="386">
        <v>1972</v>
      </c>
      <c r="F92" s="393">
        <v>99.74645030425964</v>
      </c>
      <c r="G92" s="386">
        <v>20731.57894736842</v>
      </c>
      <c r="H92" s="386">
        <v>2186</v>
      </c>
      <c r="I92" s="386">
        <v>3766</v>
      </c>
      <c r="J92" s="386">
        <v>1913</v>
      </c>
      <c r="K92" s="386">
        <v>1853</v>
      </c>
      <c r="L92" s="386">
        <v>206</v>
      </c>
      <c r="M92" s="386">
        <v>173</v>
      </c>
      <c r="N92" s="386">
        <v>54</v>
      </c>
      <c r="O92" s="386">
        <v>119</v>
      </c>
      <c r="P92" s="400">
        <v>4.593733404142326</v>
      </c>
    </row>
    <row r="93" spans="1:16" ht="12.75" customHeight="1">
      <c r="A93" s="43" t="s">
        <v>206</v>
      </c>
      <c r="B93" s="386">
        <v>2190</v>
      </c>
      <c r="C93" s="386">
        <v>3997</v>
      </c>
      <c r="D93" s="386">
        <v>2020</v>
      </c>
      <c r="E93" s="386">
        <v>1977</v>
      </c>
      <c r="F93" s="393">
        <v>102.17501264542234</v>
      </c>
      <c r="G93" s="386">
        <v>19033.333333333336</v>
      </c>
      <c r="H93" s="386">
        <v>2054</v>
      </c>
      <c r="I93" s="386">
        <v>3940</v>
      </c>
      <c r="J93" s="386">
        <v>2002</v>
      </c>
      <c r="K93" s="386">
        <v>1938</v>
      </c>
      <c r="L93" s="386">
        <v>136</v>
      </c>
      <c r="M93" s="386">
        <v>57</v>
      </c>
      <c r="N93" s="386">
        <v>18</v>
      </c>
      <c r="O93" s="386">
        <v>39</v>
      </c>
      <c r="P93" s="400">
        <v>1.4467005076142132</v>
      </c>
    </row>
    <row r="94" spans="1:16" ht="12.75" customHeight="1">
      <c r="A94" s="43" t="s">
        <v>207</v>
      </c>
      <c r="B94" s="386">
        <v>2654</v>
      </c>
      <c r="C94" s="386">
        <v>4476</v>
      </c>
      <c r="D94" s="386">
        <v>2200</v>
      </c>
      <c r="E94" s="386">
        <v>2276</v>
      </c>
      <c r="F94" s="393">
        <v>96.66080843585237</v>
      </c>
      <c r="G94" s="386">
        <v>16577.777777777777</v>
      </c>
      <c r="H94" s="386">
        <v>2588</v>
      </c>
      <c r="I94" s="386">
        <v>4562</v>
      </c>
      <c r="J94" s="386">
        <v>2225</v>
      </c>
      <c r="K94" s="386">
        <v>2337</v>
      </c>
      <c r="L94" s="386">
        <v>66</v>
      </c>
      <c r="M94" s="386">
        <v>-86</v>
      </c>
      <c r="N94" s="386">
        <v>-25</v>
      </c>
      <c r="O94" s="386">
        <v>-61</v>
      </c>
      <c r="P94" s="400">
        <v>-1.8851380973257343</v>
      </c>
    </row>
    <row r="95" spans="1:16" ht="12.75" customHeight="1">
      <c r="A95" s="42" t="s">
        <v>208</v>
      </c>
      <c r="B95" s="385">
        <v>5507</v>
      </c>
      <c r="C95" s="385">
        <v>10745</v>
      </c>
      <c r="D95" s="385">
        <v>5071</v>
      </c>
      <c r="E95" s="385">
        <v>5674</v>
      </c>
      <c r="F95" s="390">
        <v>89.37257666549172</v>
      </c>
      <c r="G95" s="385">
        <v>17330.645161290322</v>
      </c>
      <c r="H95" s="385">
        <v>5457</v>
      </c>
      <c r="I95" s="385">
        <v>11157</v>
      </c>
      <c r="J95" s="385">
        <v>5285</v>
      </c>
      <c r="K95" s="385">
        <v>5872</v>
      </c>
      <c r="L95" s="385">
        <v>50</v>
      </c>
      <c r="M95" s="385">
        <v>-412</v>
      </c>
      <c r="N95" s="385">
        <v>-214</v>
      </c>
      <c r="O95" s="385">
        <v>-198</v>
      </c>
      <c r="P95" s="399">
        <v>-3.692748946849512</v>
      </c>
    </row>
    <row r="96" spans="1:16" ht="12.75" customHeight="1">
      <c r="A96" s="43" t="s">
        <v>209</v>
      </c>
      <c r="B96" s="386">
        <v>1808</v>
      </c>
      <c r="C96" s="386">
        <v>3552</v>
      </c>
      <c r="D96" s="386">
        <v>1657</v>
      </c>
      <c r="E96" s="386">
        <v>1895</v>
      </c>
      <c r="F96" s="393">
        <v>87.44063324538259</v>
      </c>
      <c r="G96" s="386">
        <v>16145.454545454546</v>
      </c>
      <c r="H96" s="386">
        <v>1947</v>
      </c>
      <c r="I96" s="386">
        <v>3946</v>
      </c>
      <c r="J96" s="386">
        <v>1859</v>
      </c>
      <c r="K96" s="386">
        <v>2087</v>
      </c>
      <c r="L96" s="386">
        <v>-139</v>
      </c>
      <c r="M96" s="386">
        <v>-394</v>
      </c>
      <c r="N96" s="386">
        <v>-202</v>
      </c>
      <c r="O96" s="386">
        <v>-192</v>
      </c>
      <c r="P96" s="400">
        <v>-9.984794728839331</v>
      </c>
    </row>
    <row r="97" spans="1:16" ht="12.75" customHeight="1">
      <c r="A97" s="43" t="s">
        <v>210</v>
      </c>
      <c r="B97" s="386">
        <v>2067</v>
      </c>
      <c r="C97" s="386">
        <v>3986</v>
      </c>
      <c r="D97" s="386">
        <v>1875</v>
      </c>
      <c r="E97" s="386">
        <v>2111</v>
      </c>
      <c r="F97" s="393">
        <v>88.82046423495974</v>
      </c>
      <c r="G97" s="386">
        <v>18118.18181818182</v>
      </c>
      <c r="H97" s="386">
        <v>2026</v>
      </c>
      <c r="I97" s="386">
        <v>4016</v>
      </c>
      <c r="J97" s="386">
        <v>1910</v>
      </c>
      <c r="K97" s="386">
        <v>2106</v>
      </c>
      <c r="L97" s="386">
        <v>41</v>
      </c>
      <c r="M97" s="386">
        <v>-30</v>
      </c>
      <c r="N97" s="386">
        <v>-35</v>
      </c>
      <c r="O97" s="386">
        <v>5</v>
      </c>
      <c r="P97" s="400">
        <v>-0.7470119521912351</v>
      </c>
    </row>
    <row r="98" spans="1:16" ht="12.75" customHeight="1">
      <c r="A98" s="43" t="s">
        <v>211</v>
      </c>
      <c r="B98" s="386">
        <v>1632</v>
      </c>
      <c r="C98" s="386">
        <v>3207</v>
      </c>
      <c r="D98" s="386">
        <v>1539</v>
      </c>
      <c r="E98" s="386">
        <v>1668</v>
      </c>
      <c r="F98" s="393">
        <v>92.26618705035972</v>
      </c>
      <c r="G98" s="386">
        <v>17816.666666666668</v>
      </c>
      <c r="H98" s="386">
        <v>1484</v>
      </c>
      <c r="I98" s="386">
        <v>3195</v>
      </c>
      <c r="J98" s="386">
        <v>1516</v>
      </c>
      <c r="K98" s="386">
        <v>1679</v>
      </c>
      <c r="L98" s="386">
        <v>148</v>
      </c>
      <c r="M98" s="386">
        <v>12</v>
      </c>
      <c r="N98" s="386">
        <v>23</v>
      </c>
      <c r="O98" s="386">
        <v>-11</v>
      </c>
      <c r="P98" s="400">
        <v>0.3755868544600939</v>
      </c>
    </row>
    <row r="99" spans="1:16" ht="12.75" customHeight="1">
      <c r="A99" s="42" t="s">
        <v>212</v>
      </c>
      <c r="B99" s="385">
        <v>8480</v>
      </c>
      <c r="C99" s="385">
        <v>15590</v>
      </c>
      <c r="D99" s="385">
        <v>7670</v>
      </c>
      <c r="E99" s="385">
        <v>7920</v>
      </c>
      <c r="F99" s="390">
        <v>96.84343434343434</v>
      </c>
      <c r="G99" s="385">
        <v>17919.540229885057</v>
      </c>
      <c r="H99" s="385">
        <v>7885</v>
      </c>
      <c r="I99" s="385">
        <v>15305</v>
      </c>
      <c r="J99" s="385">
        <v>7584</v>
      </c>
      <c r="K99" s="385">
        <v>7721</v>
      </c>
      <c r="L99" s="385">
        <v>595</v>
      </c>
      <c r="M99" s="385">
        <v>285</v>
      </c>
      <c r="N99" s="385">
        <v>86</v>
      </c>
      <c r="O99" s="385">
        <v>199</v>
      </c>
      <c r="P99" s="399">
        <v>1.8621365566808232</v>
      </c>
    </row>
    <row r="100" spans="1:16" ht="12.75" customHeight="1">
      <c r="A100" s="43" t="s">
        <v>213</v>
      </c>
      <c r="B100" s="386">
        <v>1400</v>
      </c>
      <c r="C100" s="386">
        <v>2419</v>
      </c>
      <c r="D100" s="386">
        <v>1223</v>
      </c>
      <c r="E100" s="386">
        <v>1196</v>
      </c>
      <c r="F100" s="393">
        <v>102.25752508361204</v>
      </c>
      <c r="G100" s="386">
        <v>18607.69230769231</v>
      </c>
      <c r="H100" s="386">
        <v>1453</v>
      </c>
      <c r="I100" s="386">
        <v>2515</v>
      </c>
      <c r="J100" s="386">
        <v>1271</v>
      </c>
      <c r="K100" s="386">
        <v>1244</v>
      </c>
      <c r="L100" s="386">
        <v>-53</v>
      </c>
      <c r="M100" s="386">
        <v>-96</v>
      </c>
      <c r="N100" s="386">
        <v>-48</v>
      </c>
      <c r="O100" s="386">
        <v>-48</v>
      </c>
      <c r="P100" s="400">
        <v>-3.8170974155069586</v>
      </c>
    </row>
    <row r="101" spans="1:16" ht="12.75" customHeight="1">
      <c r="A101" s="43" t="s">
        <v>214</v>
      </c>
      <c r="B101" s="386">
        <v>784</v>
      </c>
      <c r="C101" s="386">
        <v>1386</v>
      </c>
      <c r="D101" s="386">
        <v>631</v>
      </c>
      <c r="E101" s="386">
        <v>755</v>
      </c>
      <c r="F101" s="393">
        <v>83.57615894039735</v>
      </c>
      <c r="G101" s="386">
        <v>15400</v>
      </c>
      <c r="H101" s="386">
        <v>559</v>
      </c>
      <c r="I101" s="386">
        <v>1258</v>
      </c>
      <c r="J101" s="386">
        <v>576</v>
      </c>
      <c r="K101" s="386">
        <v>682</v>
      </c>
      <c r="L101" s="386">
        <v>225</v>
      </c>
      <c r="M101" s="386">
        <v>128</v>
      </c>
      <c r="N101" s="386">
        <v>55</v>
      </c>
      <c r="O101" s="386">
        <v>73</v>
      </c>
      <c r="P101" s="400">
        <v>10.174880763116057</v>
      </c>
    </row>
    <row r="102" spans="1:16" ht="12.75" customHeight="1">
      <c r="A102" s="43" t="s">
        <v>215</v>
      </c>
      <c r="B102" s="386">
        <v>1991</v>
      </c>
      <c r="C102" s="386">
        <v>3382</v>
      </c>
      <c r="D102" s="386">
        <v>1657</v>
      </c>
      <c r="E102" s="386">
        <v>1725</v>
      </c>
      <c r="F102" s="393">
        <v>96.05797101449275</v>
      </c>
      <c r="G102" s="386">
        <v>18788.88888888889</v>
      </c>
      <c r="H102" s="386">
        <v>1921</v>
      </c>
      <c r="I102" s="386">
        <v>3404</v>
      </c>
      <c r="J102" s="386">
        <v>1687</v>
      </c>
      <c r="K102" s="386">
        <v>1717</v>
      </c>
      <c r="L102" s="386">
        <v>70</v>
      </c>
      <c r="M102" s="386">
        <v>-22</v>
      </c>
      <c r="N102" s="386">
        <v>-30</v>
      </c>
      <c r="O102" s="386">
        <v>8</v>
      </c>
      <c r="P102" s="400">
        <v>-0.6462984723854289</v>
      </c>
    </row>
    <row r="103" spans="1:16" ht="12.75" customHeight="1">
      <c r="A103" s="43" t="s">
        <v>216</v>
      </c>
      <c r="B103" s="386">
        <v>1644</v>
      </c>
      <c r="C103" s="386">
        <v>2970</v>
      </c>
      <c r="D103" s="386">
        <v>1485</v>
      </c>
      <c r="E103" s="386">
        <v>1485</v>
      </c>
      <c r="F103" s="393">
        <v>100</v>
      </c>
      <c r="G103" s="386">
        <v>14850</v>
      </c>
      <c r="H103" s="386">
        <v>1510</v>
      </c>
      <c r="I103" s="386">
        <v>2945</v>
      </c>
      <c r="J103" s="386">
        <v>1454</v>
      </c>
      <c r="K103" s="386">
        <v>1491</v>
      </c>
      <c r="L103" s="386">
        <v>134</v>
      </c>
      <c r="M103" s="386">
        <v>25</v>
      </c>
      <c r="N103" s="386">
        <v>31</v>
      </c>
      <c r="O103" s="386">
        <v>-6</v>
      </c>
      <c r="P103" s="400">
        <v>0.8488964346349746</v>
      </c>
    </row>
    <row r="104" spans="1:16" ht="12.75" customHeight="1">
      <c r="A104" s="43" t="s">
        <v>217</v>
      </c>
      <c r="B104" s="386">
        <v>1103</v>
      </c>
      <c r="C104" s="386">
        <v>2201</v>
      </c>
      <c r="D104" s="386">
        <v>1106</v>
      </c>
      <c r="E104" s="386">
        <v>1095</v>
      </c>
      <c r="F104" s="393">
        <v>101.00456621004565</v>
      </c>
      <c r="G104" s="386">
        <v>20009.090909090908</v>
      </c>
      <c r="H104" s="386">
        <v>1040</v>
      </c>
      <c r="I104" s="386">
        <v>2066</v>
      </c>
      <c r="J104" s="386">
        <v>1067</v>
      </c>
      <c r="K104" s="386">
        <v>999</v>
      </c>
      <c r="L104" s="388">
        <v>63</v>
      </c>
      <c r="M104" s="388">
        <v>135</v>
      </c>
      <c r="N104" s="388">
        <v>39</v>
      </c>
      <c r="O104" s="388">
        <v>96</v>
      </c>
      <c r="P104" s="401">
        <v>6.534365924491771</v>
      </c>
    </row>
    <row r="105" spans="1:16" ht="12.75" customHeight="1">
      <c r="A105" s="43" t="s">
        <v>218</v>
      </c>
      <c r="B105" s="386">
        <v>1558</v>
      </c>
      <c r="C105" s="386">
        <v>3232</v>
      </c>
      <c r="D105" s="386">
        <v>1568</v>
      </c>
      <c r="E105" s="386">
        <v>1664</v>
      </c>
      <c r="F105" s="393">
        <v>94.23076923076923</v>
      </c>
      <c r="G105" s="386">
        <v>20200</v>
      </c>
      <c r="H105" s="386">
        <v>1402</v>
      </c>
      <c r="I105" s="386">
        <v>3117</v>
      </c>
      <c r="J105" s="386">
        <v>1529</v>
      </c>
      <c r="K105" s="386">
        <v>1588</v>
      </c>
      <c r="L105" s="388">
        <v>156</v>
      </c>
      <c r="M105" s="388">
        <v>115</v>
      </c>
      <c r="N105" s="388">
        <v>39</v>
      </c>
      <c r="O105" s="388">
        <v>76</v>
      </c>
      <c r="P105" s="401">
        <v>3.6894449791466153</v>
      </c>
    </row>
    <row r="106" spans="1:16" ht="12.75" customHeight="1">
      <c r="A106" s="42" t="s">
        <v>219</v>
      </c>
      <c r="B106" s="385">
        <v>5994</v>
      </c>
      <c r="C106" s="385">
        <v>13016</v>
      </c>
      <c r="D106" s="385">
        <v>6273</v>
      </c>
      <c r="E106" s="385">
        <v>6743</v>
      </c>
      <c r="F106" s="390">
        <v>93.02980869049384</v>
      </c>
      <c r="G106" s="385">
        <v>14303.296703296703</v>
      </c>
      <c r="H106" s="385">
        <v>5492</v>
      </c>
      <c r="I106" s="385">
        <v>12733</v>
      </c>
      <c r="J106" s="385">
        <v>6174</v>
      </c>
      <c r="K106" s="385">
        <v>6559</v>
      </c>
      <c r="L106" s="385">
        <v>502</v>
      </c>
      <c r="M106" s="385">
        <v>283</v>
      </c>
      <c r="N106" s="385">
        <v>99</v>
      </c>
      <c r="O106" s="385">
        <v>184</v>
      </c>
      <c r="P106" s="399">
        <v>2.222571271499254</v>
      </c>
    </row>
    <row r="107" spans="1:16" ht="12.75" customHeight="1">
      <c r="A107" s="43" t="s">
        <v>220</v>
      </c>
      <c r="B107" s="386">
        <v>1041</v>
      </c>
      <c r="C107" s="386">
        <v>2177</v>
      </c>
      <c r="D107" s="386">
        <v>1086</v>
      </c>
      <c r="E107" s="386">
        <v>1091</v>
      </c>
      <c r="F107" s="393">
        <v>99.54170485792851</v>
      </c>
      <c r="G107" s="386">
        <v>15549.999999999998</v>
      </c>
      <c r="H107" s="386">
        <v>1007</v>
      </c>
      <c r="I107" s="386">
        <v>2145</v>
      </c>
      <c r="J107" s="386">
        <v>1057</v>
      </c>
      <c r="K107" s="386">
        <v>1088</v>
      </c>
      <c r="L107" s="386">
        <v>34</v>
      </c>
      <c r="M107" s="386">
        <v>32</v>
      </c>
      <c r="N107" s="386">
        <v>29</v>
      </c>
      <c r="O107" s="386">
        <v>3</v>
      </c>
      <c r="P107" s="400">
        <v>1.491841491841492</v>
      </c>
    </row>
    <row r="108" spans="1:16" ht="12.75" customHeight="1">
      <c r="A108" s="43" t="s">
        <v>221</v>
      </c>
      <c r="B108" s="386">
        <v>1165</v>
      </c>
      <c r="C108" s="386">
        <v>2503</v>
      </c>
      <c r="D108" s="386">
        <v>1213</v>
      </c>
      <c r="E108" s="386">
        <v>1290</v>
      </c>
      <c r="F108" s="393">
        <v>94.03100775193799</v>
      </c>
      <c r="G108" s="386">
        <v>11919.04761904762</v>
      </c>
      <c r="H108" s="386">
        <v>1164</v>
      </c>
      <c r="I108" s="386">
        <v>2666</v>
      </c>
      <c r="J108" s="386">
        <v>1298</v>
      </c>
      <c r="K108" s="386">
        <v>1368</v>
      </c>
      <c r="L108" s="386">
        <v>1</v>
      </c>
      <c r="M108" s="386">
        <v>-163</v>
      </c>
      <c r="N108" s="386">
        <v>-85</v>
      </c>
      <c r="O108" s="386">
        <v>-78</v>
      </c>
      <c r="P108" s="400">
        <v>-6.114028507126782</v>
      </c>
    </row>
    <row r="109" spans="1:16" ht="12.75" customHeight="1">
      <c r="A109" s="43" t="s">
        <v>222</v>
      </c>
      <c r="B109" s="386">
        <v>930</v>
      </c>
      <c r="C109" s="386">
        <v>2175</v>
      </c>
      <c r="D109" s="386">
        <v>1020</v>
      </c>
      <c r="E109" s="386">
        <v>1155</v>
      </c>
      <c r="F109" s="393">
        <v>88.31168831168831</v>
      </c>
      <c r="G109" s="386">
        <v>15535.714285714284</v>
      </c>
      <c r="H109" s="386">
        <v>814</v>
      </c>
      <c r="I109" s="386">
        <v>2054</v>
      </c>
      <c r="J109" s="386">
        <v>992</v>
      </c>
      <c r="K109" s="386">
        <v>1062</v>
      </c>
      <c r="L109" s="386">
        <v>116</v>
      </c>
      <c r="M109" s="386">
        <v>121</v>
      </c>
      <c r="N109" s="386">
        <v>28</v>
      </c>
      <c r="O109" s="386">
        <v>93</v>
      </c>
      <c r="P109" s="400">
        <v>5.890944498539436</v>
      </c>
    </row>
    <row r="110" spans="1:16" ht="12.75" customHeight="1">
      <c r="A110" s="43" t="s">
        <v>223</v>
      </c>
      <c r="B110" s="386">
        <v>1229</v>
      </c>
      <c r="C110" s="386">
        <v>2433</v>
      </c>
      <c r="D110" s="386">
        <v>1150</v>
      </c>
      <c r="E110" s="386">
        <v>1283</v>
      </c>
      <c r="F110" s="393">
        <v>89.63367108339828</v>
      </c>
      <c r="G110" s="386">
        <v>17378.571428571428</v>
      </c>
      <c r="H110" s="386">
        <v>1082</v>
      </c>
      <c r="I110" s="386">
        <v>2419</v>
      </c>
      <c r="J110" s="386">
        <v>1148</v>
      </c>
      <c r="K110" s="386">
        <v>1271</v>
      </c>
      <c r="L110" s="386">
        <v>147</v>
      </c>
      <c r="M110" s="386">
        <v>14</v>
      </c>
      <c r="N110" s="386">
        <v>2</v>
      </c>
      <c r="O110" s="386">
        <v>12</v>
      </c>
      <c r="P110" s="400">
        <v>0.5787515502273667</v>
      </c>
    </row>
    <row r="111" spans="1:16" ht="12.75" customHeight="1" thickBot="1">
      <c r="A111" s="44" t="s">
        <v>224</v>
      </c>
      <c r="B111" s="389">
        <v>1629</v>
      </c>
      <c r="C111" s="389">
        <v>3728</v>
      </c>
      <c r="D111" s="389">
        <v>1804</v>
      </c>
      <c r="E111" s="389">
        <v>1924</v>
      </c>
      <c r="F111" s="394">
        <v>93.76299376299376</v>
      </c>
      <c r="G111" s="389">
        <v>13314.285714285714</v>
      </c>
      <c r="H111" s="389">
        <v>1425</v>
      </c>
      <c r="I111" s="389">
        <v>3449</v>
      </c>
      <c r="J111" s="389">
        <v>1679</v>
      </c>
      <c r="K111" s="389">
        <v>1770</v>
      </c>
      <c r="L111" s="389">
        <v>204</v>
      </c>
      <c r="M111" s="389">
        <v>279</v>
      </c>
      <c r="N111" s="389">
        <v>125</v>
      </c>
      <c r="O111" s="389">
        <v>154</v>
      </c>
      <c r="P111" s="402">
        <v>8.089301246738186</v>
      </c>
    </row>
    <row r="112" spans="1:16" ht="12.75" customHeight="1">
      <c r="A112" s="409" t="s">
        <v>1170</v>
      </c>
      <c r="B112" s="45"/>
      <c r="C112" s="45"/>
      <c r="D112" s="45"/>
      <c r="E112" s="45"/>
      <c r="F112" s="45"/>
      <c r="G112" s="46"/>
      <c r="H112" s="46"/>
      <c r="I112" s="47"/>
      <c r="J112" s="47"/>
      <c r="K112" s="47"/>
      <c r="L112" s="48"/>
      <c r="M112" s="48"/>
      <c r="N112" s="48"/>
      <c r="O112" s="49"/>
      <c r="P112" s="22"/>
    </row>
    <row r="113" spans="1:16" ht="12.75" customHeight="1">
      <c r="A113" s="17" t="s">
        <v>1171</v>
      </c>
      <c r="G113" s="24"/>
      <c r="I113" s="18"/>
      <c r="O113" s="50"/>
      <c r="P113" s="22"/>
    </row>
  </sheetData>
  <sheetProtection/>
  <mergeCells count="9">
    <mergeCell ref="H3:K3"/>
    <mergeCell ref="L3:P3"/>
    <mergeCell ref="H4:H5"/>
    <mergeCell ref="I4:K4"/>
    <mergeCell ref="M4:O4"/>
    <mergeCell ref="A3:A5"/>
    <mergeCell ref="B4:B5"/>
    <mergeCell ref="B3:G3"/>
    <mergeCell ref="C4:E4"/>
  </mergeCells>
  <printOptions/>
  <pageMargins left="0.5905511811023623" right="0.7874015748031497" top="0.5905511811023623" bottom="0.3937007874015748" header="0.3937007874015748" footer="0"/>
  <pageSetup horizontalDpi="600" verticalDpi="600" orientation="portrait" paperSize="9" r:id="rId1"/>
  <headerFooter alignWithMargins="0">
    <oddHeader>&amp;L&amp;8&amp;A</oddHeader>
  </headerFooter>
</worksheet>
</file>

<file path=xl/worksheets/sheet30.xml><?xml version="1.0" encoding="utf-8"?>
<worksheet xmlns="http://schemas.openxmlformats.org/spreadsheetml/2006/main" xmlns:r="http://schemas.openxmlformats.org/officeDocument/2006/relationships">
  <sheetPr>
    <tabColor indexed="12"/>
  </sheetPr>
  <dimension ref="A1:AY44"/>
  <sheetViews>
    <sheetView zoomScalePageLayoutView="0" workbookViewId="0" topLeftCell="A1">
      <selection activeCell="A2" sqref="A2"/>
    </sheetView>
  </sheetViews>
  <sheetFormatPr defaultColWidth="7.125" defaultRowHeight="16.5" customHeight="1"/>
  <cols>
    <col min="1" max="1" width="11.00390625" style="1" customWidth="1"/>
    <col min="2" max="12" width="9.50390625" style="1" customWidth="1"/>
    <col min="13" max="16384" width="7.125" style="1" customWidth="1"/>
  </cols>
  <sheetData>
    <row r="1" spans="1:48" ht="16.5" customHeight="1">
      <c r="A1" s="5" t="s">
        <v>1164</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row>
    <row r="2" spans="1:32" ht="16.5" customHeight="1" thickBot="1">
      <c r="A2" s="510" t="str">
        <f>HYPERLINK("#目次!A31","目次に戻る")</f>
        <v>目次に戻る</v>
      </c>
      <c r="AF2" s="2"/>
    </row>
    <row r="3" spans="1:13" ht="16.5" customHeight="1">
      <c r="A3" s="590" t="s">
        <v>919</v>
      </c>
      <c r="B3" s="583" t="s">
        <v>943</v>
      </c>
      <c r="C3" s="583"/>
      <c r="D3" s="583"/>
      <c r="E3" s="583"/>
      <c r="F3" s="583"/>
      <c r="G3" s="583" t="s">
        <v>948</v>
      </c>
      <c r="H3" s="583"/>
      <c r="I3" s="583"/>
      <c r="J3" s="583"/>
      <c r="K3" s="583"/>
      <c r="L3" s="639" t="s">
        <v>939</v>
      </c>
      <c r="M3" s="2"/>
    </row>
    <row r="4" spans="1:12" ht="33" customHeight="1">
      <c r="A4" s="577"/>
      <c r="B4" s="186" t="s">
        <v>637</v>
      </c>
      <c r="C4" s="259" t="s">
        <v>940</v>
      </c>
      <c r="D4" s="337" t="s">
        <v>941</v>
      </c>
      <c r="E4" s="186" t="s">
        <v>942</v>
      </c>
      <c r="F4" s="186" t="s">
        <v>568</v>
      </c>
      <c r="G4" s="186" t="s">
        <v>637</v>
      </c>
      <c r="H4" s="259" t="s">
        <v>940</v>
      </c>
      <c r="I4" s="337" t="s">
        <v>941</v>
      </c>
      <c r="J4" s="186" t="s">
        <v>942</v>
      </c>
      <c r="K4" s="186" t="s">
        <v>568</v>
      </c>
      <c r="L4" s="640"/>
    </row>
    <row r="5" spans="1:13" ht="16.5" customHeight="1">
      <c r="A5" s="169" t="s">
        <v>97</v>
      </c>
      <c r="B5" s="188">
        <v>8399</v>
      </c>
      <c r="C5" s="171">
        <v>4770</v>
      </c>
      <c r="D5" s="171">
        <v>2864</v>
      </c>
      <c r="E5" s="171">
        <v>765</v>
      </c>
      <c r="F5" s="171">
        <v>885</v>
      </c>
      <c r="G5" s="171">
        <v>21293</v>
      </c>
      <c r="H5" s="171">
        <v>9540</v>
      </c>
      <c r="I5" s="171">
        <v>8592</v>
      </c>
      <c r="J5" s="171">
        <v>3161</v>
      </c>
      <c r="K5" s="171">
        <v>2374</v>
      </c>
      <c r="L5" s="288">
        <v>1.5</v>
      </c>
      <c r="M5" s="2"/>
    </row>
    <row r="6" spans="1:13" s="168" customFormat="1" ht="16.5" customHeight="1">
      <c r="A6" s="169" t="s">
        <v>98</v>
      </c>
      <c r="B6" s="188">
        <v>264</v>
      </c>
      <c r="C6" s="171">
        <v>175</v>
      </c>
      <c r="D6" s="171">
        <v>71</v>
      </c>
      <c r="E6" s="171">
        <v>18</v>
      </c>
      <c r="F6" s="171">
        <v>52</v>
      </c>
      <c r="G6" s="171">
        <v>637</v>
      </c>
      <c r="H6" s="171">
        <v>350</v>
      </c>
      <c r="I6" s="171">
        <v>213</v>
      </c>
      <c r="J6" s="171">
        <v>74</v>
      </c>
      <c r="K6" s="171">
        <v>124</v>
      </c>
      <c r="L6" s="288">
        <v>1.4</v>
      </c>
      <c r="M6" s="7"/>
    </row>
    <row r="7" spans="1:13" ht="16.5" customHeight="1">
      <c r="A7" s="166" t="s">
        <v>99</v>
      </c>
      <c r="B7" s="184">
        <v>249</v>
      </c>
      <c r="C7" s="172">
        <v>135</v>
      </c>
      <c r="D7" s="172">
        <v>91</v>
      </c>
      <c r="E7" s="172">
        <v>23</v>
      </c>
      <c r="F7" s="172">
        <v>19</v>
      </c>
      <c r="G7" s="172">
        <v>636</v>
      </c>
      <c r="H7" s="172">
        <v>270</v>
      </c>
      <c r="I7" s="172">
        <v>273</v>
      </c>
      <c r="J7" s="172">
        <v>93</v>
      </c>
      <c r="K7" s="172">
        <v>50</v>
      </c>
      <c r="L7" s="190">
        <v>1.6</v>
      </c>
      <c r="M7" s="2"/>
    </row>
    <row r="8" spans="1:13" ht="16.5" customHeight="1">
      <c r="A8" s="166" t="s">
        <v>100</v>
      </c>
      <c r="B8" s="184">
        <v>102</v>
      </c>
      <c r="C8" s="172">
        <v>55</v>
      </c>
      <c r="D8" s="172">
        <v>43</v>
      </c>
      <c r="E8" s="172">
        <v>4</v>
      </c>
      <c r="F8" s="172">
        <v>16</v>
      </c>
      <c r="G8" s="172">
        <v>255</v>
      </c>
      <c r="H8" s="172">
        <v>110</v>
      </c>
      <c r="I8" s="172">
        <v>129</v>
      </c>
      <c r="J8" s="172">
        <v>16</v>
      </c>
      <c r="K8" s="172">
        <v>38</v>
      </c>
      <c r="L8" s="190">
        <v>1.5</v>
      </c>
      <c r="M8" s="2"/>
    </row>
    <row r="9" spans="1:13" ht="16.5" customHeight="1">
      <c r="A9" s="166" t="s">
        <v>101</v>
      </c>
      <c r="B9" s="184">
        <v>380</v>
      </c>
      <c r="C9" s="172">
        <v>212</v>
      </c>
      <c r="D9" s="172">
        <v>134</v>
      </c>
      <c r="E9" s="172">
        <v>34</v>
      </c>
      <c r="F9" s="172">
        <v>31</v>
      </c>
      <c r="G9" s="172">
        <v>964</v>
      </c>
      <c r="H9" s="172">
        <v>424</v>
      </c>
      <c r="I9" s="172">
        <v>402</v>
      </c>
      <c r="J9" s="172">
        <v>138</v>
      </c>
      <c r="K9" s="172">
        <v>90</v>
      </c>
      <c r="L9" s="190">
        <v>1.5</v>
      </c>
      <c r="M9" s="2"/>
    </row>
    <row r="10" spans="1:13" ht="16.5" customHeight="1">
      <c r="A10" s="166" t="s">
        <v>102</v>
      </c>
      <c r="B10" s="184">
        <v>345</v>
      </c>
      <c r="C10" s="172">
        <v>207</v>
      </c>
      <c r="D10" s="172">
        <v>110</v>
      </c>
      <c r="E10" s="172">
        <v>28</v>
      </c>
      <c r="F10" s="172">
        <v>33</v>
      </c>
      <c r="G10" s="172">
        <v>862</v>
      </c>
      <c r="H10" s="172">
        <v>414</v>
      </c>
      <c r="I10" s="172">
        <v>330</v>
      </c>
      <c r="J10" s="172">
        <v>118</v>
      </c>
      <c r="K10" s="172">
        <v>94</v>
      </c>
      <c r="L10" s="190">
        <v>1.5</v>
      </c>
      <c r="M10" s="2"/>
    </row>
    <row r="11" spans="1:13" ht="16.5" customHeight="1">
      <c r="A11" s="166" t="s">
        <v>103</v>
      </c>
      <c r="B11" s="184">
        <v>170</v>
      </c>
      <c r="C11" s="172">
        <v>108</v>
      </c>
      <c r="D11" s="172">
        <v>48</v>
      </c>
      <c r="E11" s="172">
        <v>14</v>
      </c>
      <c r="F11" s="172">
        <v>28</v>
      </c>
      <c r="G11" s="172">
        <v>417</v>
      </c>
      <c r="H11" s="172">
        <v>216</v>
      </c>
      <c r="I11" s="172">
        <v>144</v>
      </c>
      <c r="J11" s="172">
        <v>57</v>
      </c>
      <c r="K11" s="172">
        <v>71</v>
      </c>
      <c r="L11" s="190">
        <v>1.5</v>
      </c>
      <c r="M11" s="2"/>
    </row>
    <row r="12" spans="1:13" ht="16.5" customHeight="1" thickBot="1">
      <c r="A12" s="162" t="s">
        <v>104</v>
      </c>
      <c r="B12" s="248">
        <v>91</v>
      </c>
      <c r="C12" s="175">
        <v>59</v>
      </c>
      <c r="D12" s="175">
        <v>25</v>
      </c>
      <c r="E12" s="175">
        <v>7</v>
      </c>
      <c r="F12" s="175">
        <v>16</v>
      </c>
      <c r="G12" s="175">
        <v>221</v>
      </c>
      <c r="H12" s="175">
        <v>118</v>
      </c>
      <c r="I12" s="175">
        <v>75</v>
      </c>
      <c r="J12" s="175">
        <v>28</v>
      </c>
      <c r="K12" s="175">
        <v>37</v>
      </c>
      <c r="L12" s="249">
        <v>1.4</v>
      </c>
      <c r="M12" s="2"/>
    </row>
    <row r="13" spans="1:49" ht="16.5" customHeight="1">
      <c r="A13" s="4" t="s">
        <v>301</v>
      </c>
      <c r="B13" s="4"/>
      <c r="C13" s="4"/>
      <c r="D13" s="4"/>
      <c r="F13" s="4"/>
      <c r="G13" s="4"/>
      <c r="H13" s="4"/>
      <c r="K13" s="4"/>
      <c r="L13" s="4"/>
      <c r="M13" s="4"/>
      <c r="N13" s="4"/>
      <c r="O13" s="4"/>
      <c r="P13" s="4"/>
      <c r="AW13" s="2"/>
    </row>
    <row r="14" spans="3:49" ht="16.5" customHeight="1">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row>
    <row r="15" spans="5:51" ht="16.5" customHeight="1">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row>
    <row r="16" spans="5:51" ht="16.5" customHeight="1">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row>
    <row r="17" spans="5:50" ht="16.5" customHeight="1">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25" s="168" customFormat="1" ht="16.5" customHeight="1"/>
    <row r="26" s="168" customFormat="1" ht="16.5" customHeight="1"/>
    <row r="44" spans="22:50" ht="16.5" customHeight="1">
      <c r="V44" s="289"/>
      <c r="W44" s="289"/>
      <c r="AJ44" s="231"/>
      <c r="AK44" s="231"/>
      <c r="AL44" s="231"/>
      <c r="AM44" s="231"/>
      <c r="AU44" s="231"/>
      <c r="AV44" s="231"/>
      <c r="AW44" s="231"/>
      <c r="AX44" s="231"/>
    </row>
  </sheetData>
  <sheetProtection/>
  <mergeCells count="4">
    <mergeCell ref="G3:K3"/>
    <mergeCell ref="A3:A4"/>
    <mergeCell ref="L3:L4"/>
    <mergeCell ref="B3:F3"/>
  </mergeCells>
  <printOptions/>
  <pageMargins left="0.7874015748031497" right="0.5905511811023623" top="0.5905511811023623" bottom="0.3937007874015748" header="0.3937007874015748" footer="0"/>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tabColor indexed="12"/>
  </sheetPr>
  <dimension ref="A1:M69"/>
  <sheetViews>
    <sheetView showGridLines="0" zoomScalePageLayoutView="0" workbookViewId="0" topLeftCell="A1">
      <pane xSplit="2" ySplit="5" topLeftCell="C6" activePane="bottomRight" state="frozen"/>
      <selection pane="topLeft" activeCell="E20" sqref="E20"/>
      <selection pane="topRight" activeCell="E20" sqref="E20"/>
      <selection pane="bottomLeft" activeCell="E20" sqref="E20"/>
      <selection pane="bottomRight" activeCell="B2" sqref="B2"/>
    </sheetView>
  </sheetViews>
  <sheetFormatPr defaultColWidth="8.875" defaultRowHeight="16.5" customHeight="1"/>
  <cols>
    <col min="1" max="1" width="5.25390625" style="261" customWidth="1"/>
    <col min="2" max="2" width="11.625" style="261" customWidth="1"/>
    <col min="3" max="3" width="13.25390625" style="261" customWidth="1"/>
    <col min="4" max="13" width="14.75390625" style="261" customWidth="1"/>
    <col min="14" max="16384" width="8.875" style="261" customWidth="1"/>
  </cols>
  <sheetData>
    <row r="1" spans="1:13" ht="16.5" customHeight="1">
      <c r="A1" s="260" t="s">
        <v>1165</v>
      </c>
      <c r="F1" s="290"/>
      <c r="G1" s="290"/>
      <c r="K1" s="290"/>
      <c r="L1" s="290"/>
      <c r="M1" s="290"/>
    </row>
    <row r="2" ht="16.5" customHeight="1" thickBot="1">
      <c r="B2" s="510" t="str">
        <f>HYPERLINK("#目次!A32","目次に戻る")</f>
        <v>目次に戻る</v>
      </c>
    </row>
    <row r="3" spans="1:13" ht="16.5" customHeight="1">
      <c r="A3" s="664" t="s">
        <v>949</v>
      </c>
      <c r="B3" s="664"/>
      <c r="C3" s="675" t="s">
        <v>950</v>
      </c>
      <c r="D3" s="653" t="s">
        <v>951</v>
      </c>
      <c r="E3" s="654"/>
      <c r="F3" s="654"/>
      <c r="G3" s="654"/>
      <c r="H3" s="654"/>
      <c r="I3" s="654"/>
      <c r="J3" s="651"/>
      <c r="K3" s="667" t="s">
        <v>952</v>
      </c>
      <c r="L3" s="271"/>
      <c r="M3" s="271"/>
    </row>
    <row r="4" spans="1:13" ht="16.5" customHeight="1">
      <c r="A4" s="665"/>
      <c r="B4" s="665"/>
      <c r="C4" s="676"/>
      <c r="D4" s="657" t="s">
        <v>953</v>
      </c>
      <c r="E4" s="673" t="s">
        <v>954</v>
      </c>
      <c r="F4" s="674"/>
      <c r="G4" s="674"/>
      <c r="H4" s="674"/>
      <c r="I4" s="652"/>
      <c r="J4" s="670" t="s">
        <v>955</v>
      </c>
      <c r="K4" s="668"/>
      <c r="L4" s="670" t="s">
        <v>956</v>
      </c>
      <c r="M4" s="672" t="s">
        <v>957</v>
      </c>
    </row>
    <row r="5" spans="1:13" ht="16.5" customHeight="1">
      <c r="A5" s="666" t="s">
        <v>958</v>
      </c>
      <c r="B5" s="666"/>
      <c r="C5" s="293" t="s">
        <v>959</v>
      </c>
      <c r="D5" s="657"/>
      <c r="E5" s="283" t="s">
        <v>960</v>
      </c>
      <c r="F5" s="283" t="s">
        <v>961</v>
      </c>
      <c r="G5" s="283" t="s">
        <v>962</v>
      </c>
      <c r="H5" s="282" t="s">
        <v>963</v>
      </c>
      <c r="I5" s="282" t="s">
        <v>964</v>
      </c>
      <c r="J5" s="671"/>
      <c r="K5" s="669"/>
      <c r="L5" s="671"/>
      <c r="M5" s="669"/>
    </row>
    <row r="6" spans="1:13" s="296" customFormat="1" ht="16.5" customHeight="1">
      <c r="A6" s="294" t="s">
        <v>965</v>
      </c>
      <c r="B6" s="294"/>
      <c r="C6" s="295">
        <v>284556</v>
      </c>
      <c r="D6" s="296">
        <v>141123</v>
      </c>
      <c r="E6" s="296">
        <v>131513</v>
      </c>
      <c r="F6" s="296">
        <v>109957</v>
      </c>
      <c r="G6" s="296">
        <v>15147</v>
      </c>
      <c r="H6" s="297">
        <v>3746</v>
      </c>
      <c r="I6" s="298">
        <v>2663</v>
      </c>
      <c r="J6" s="298">
        <v>9610</v>
      </c>
      <c r="K6" s="298">
        <v>89101</v>
      </c>
      <c r="L6" s="298">
        <v>39243</v>
      </c>
      <c r="M6" s="298">
        <v>16572</v>
      </c>
    </row>
    <row r="7" spans="1:13" ht="16.5" customHeight="1">
      <c r="A7" s="276"/>
      <c r="B7" s="276" t="s">
        <v>966</v>
      </c>
      <c r="C7" s="264">
        <v>11494</v>
      </c>
      <c r="D7" s="261">
        <v>1528</v>
      </c>
      <c r="E7" s="261">
        <v>1367</v>
      </c>
      <c r="F7" s="261">
        <v>390</v>
      </c>
      <c r="G7" s="261">
        <v>42</v>
      </c>
      <c r="H7" s="299">
        <v>919</v>
      </c>
      <c r="I7" s="299">
        <v>16</v>
      </c>
      <c r="J7" s="299">
        <v>161</v>
      </c>
      <c r="K7" s="299">
        <v>8614</v>
      </c>
      <c r="L7" s="299">
        <v>62</v>
      </c>
      <c r="M7" s="299">
        <v>8438</v>
      </c>
    </row>
    <row r="8" spans="1:13" ht="16.5" customHeight="1">
      <c r="A8" s="276"/>
      <c r="B8" s="276" t="s">
        <v>967</v>
      </c>
      <c r="C8" s="264">
        <v>26043</v>
      </c>
      <c r="D8" s="261">
        <v>11164</v>
      </c>
      <c r="E8" s="261">
        <v>10126</v>
      </c>
      <c r="F8" s="261">
        <v>7454</v>
      </c>
      <c r="G8" s="261">
        <v>285</v>
      </c>
      <c r="H8" s="299">
        <v>2260</v>
      </c>
      <c r="I8" s="299">
        <v>127</v>
      </c>
      <c r="J8" s="299">
        <v>1038</v>
      </c>
      <c r="K8" s="299">
        <v>7453</v>
      </c>
      <c r="L8" s="299">
        <v>537</v>
      </c>
      <c r="M8" s="299">
        <v>6755</v>
      </c>
    </row>
    <row r="9" spans="1:13" ht="16.5" customHeight="1">
      <c r="A9" s="276"/>
      <c r="B9" s="276" t="s">
        <v>968</v>
      </c>
      <c r="C9" s="264">
        <v>34081</v>
      </c>
      <c r="D9" s="261">
        <v>17658</v>
      </c>
      <c r="E9" s="261">
        <v>16073</v>
      </c>
      <c r="F9" s="261">
        <v>14913</v>
      </c>
      <c r="G9" s="261">
        <v>539</v>
      </c>
      <c r="H9" s="299">
        <v>380</v>
      </c>
      <c r="I9" s="299">
        <v>241</v>
      </c>
      <c r="J9" s="299">
        <v>1585</v>
      </c>
      <c r="K9" s="299">
        <v>3049</v>
      </c>
      <c r="L9" s="299">
        <v>1930</v>
      </c>
      <c r="M9" s="299">
        <v>951</v>
      </c>
    </row>
    <row r="10" spans="1:13" ht="16.5" customHeight="1">
      <c r="A10" s="276"/>
      <c r="B10" s="276" t="s">
        <v>969</v>
      </c>
      <c r="C10" s="264">
        <v>32640</v>
      </c>
      <c r="D10" s="261">
        <v>18082</v>
      </c>
      <c r="E10" s="261">
        <v>16690</v>
      </c>
      <c r="F10" s="261">
        <v>15235</v>
      </c>
      <c r="G10" s="261">
        <v>954</v>
      </c>
      <c r="H10" s="299">
        <v>95</v>
      </c>
      <c r="I10" s="299">
        <v>406</v>
      </c>
      <c r="J10" s="299">
        <v>1392</v>
      </c>
      <c r="K10" s="299">
        <v>4187</v>
      </c>
      <c r="L10" s="299">
        <v>3786</v>
      </c>
      <c r="M10" s="299">
        <v>222</v>
      </c>
    </row>
    <row r="11" spans="1:13" ht="16.5" customHeight="1">
      <c r="A11" s="276"/>
      <c r="B11" s="276" t="s">
        <v>970</v>
      </c>
      <c r="C11" s="264">
        <v>26922</v>
      </c>
      <c r="D11" s="261">
        <v>15811</v>
      </c>
      <c r="E11" s="261">
        <v>14721</v>
      </c>
      <c r="F11" s="261">
        <v>13113</v>
      </c>
      <c r="G11" s="261">
        <v>1261</v>
      </c>
      <c r="H11" s="299">
        <v>51</v>
      </c>
      <c r="I11" s="299">
        <v>296</v>
      </c>
      <c r="J11" s="299">
        <v>1090</v>
      </c>
      <c r="K11" s="299">
        <v>4241</v>
      </c>
      <c r="L11" s="299">
        <v>3988</v>
      </c>
      <c r="M11" s="299">
        <v>84</v>
      </c>
    </row>
    <row r="12" spans="1:13" ht="16.5" customHeight="1">
      <c r="A12" s="276"/>
      <c r="B12" s="276"/>
      <c r="C12" s="264"/>
      <c r="H12" s="299"/>
      <c r="I12" s="299"/>
      <c r="J12" s="299"/>
      <c r="K12" s="299"/>
      <c r="L12" s="299"/>
      <c r="M12" s="299"/>
    </row>
    <row r="13" spans="1:13" ht="16.5" customHeight="1">
      <c r="A13" s="276"/>
      <c r="B13" s="276" t="s">
        <v>971</v>
      </c>
      <c r="C13" s="264">
        <v>21933</v>
      </c>
      <c r="D13" s="261">
        <v>14251</v>
      </c>
      <c r="E13" s="261">
        <v>13387</v>
      </c>
      <c r="F13" s="261">
        <v>11446</v>
      </c>
      <c r="G13" s="261">
        <v>1728</v>
      </c>
      <c r="H13" s="299">
        <v>18</v>
      </c>
      <c r="I13" s="299">
        <v>195</v>
      </c>
      <c r="J13" s="299">
        <v>864</v>
      </c>
      <c r="K13" s="299">
        <v>3476</v>
      </c>
      <c r="L13" s="299">
        <v>3279</v>
      </c>
      <c r="M13" s="299">
        <v>45</v>
      </c>
    </row>
    <row r="14" spans="1:13" ht="16.5" customHeight="1">
      <c r="A14" s="276"/>
      <c r="B14" s="276" t="s">
        <v>972</v>
      </c>
      <c r="C14" s="264">
        <v>17846</v>
      </c>
      <c r="D14" s="261">
        <v>12315</v>
      </c>
      <c r="E14" s="261">
        <v>11628</v>
      </c>
      <c r="F14" s="261">
        <v>9668</v>
      </c>
      <c r="G14" s="261">
        <v>1796</v>
      </c>
      <c r="H14" s="299">
        <v>8</v>
      </c>
      <c r="I14" s="299">
        <v>156</v>
      </c>
      <c r="J14" s="299">
        <v>687</v>
      </c>
      <c r="K14" s="299">
        <v>2808</v>
      </c>
      <c r="L14" s="299">
        <v>2632</v>
      </c>
      <c r="M14" s="299">
        <v>21</v>
      </c>
    </row>
    <row r="15" spans="1:13" ht="16.5" customHeight="1">
      <c r="A15" s="276"/>
      <c r="B15" s="276" t="s">
        <v>973</v>
      </c>
      <c r="C15" s="264">
        <v>17820</v>
      </c>
      <c r="D15" s="261">
        <v>12518</v>
      </c>
      <c r="E15" s="261">
        <v>11694</v>
      </c>
      <c r="F15" s="261">
        <v>9641</v>
      </c>
      <c r="G15" s="261">
        <v>1835</v>
      </c>
      <c r="H15" s="299">
        <v>7</v>
      </c>
      <c r="I15" s="299">
        <v>211</v>
      </c>
      <c r="J15" s="299">
        <v>824</v>
      </c>
      <c r="K15" s="299">
        <v>3084</v>
      </c>
      <c r="L15" s="299">
        <v>2869</v>
      </c>
      <c r="M15" s="299">
        <v>17</v>
      </c>
    </row>
    <row r="16" spans="1:13" ht="16.5" customHeight="1">
      <c r="A16" s="276"/>
      <c r="B16" s="276" t="s">
        <v>974</v>
      </c>
      <c r="C16" s="264">
        <v>21336</v>
      </c>
      <c r="D16" s="261">
        <v>14687</v>
      </c>
      <c r="E16" s="261">
        <v>13742</v>
      </c>
      <c r="F16" s="261">
        <v>11402</v>
      </c>
      <c r="G16" s="261">
        <v>2097</v>
      </c>
      <c r="H16" s="299">
        <v>4</v>
      </c>
      <c r="I16" s="299">
        <v>239</v>
      </c>
      <c r="J16" s="299">
        <v>945</v>
      </c>
      <c r="K16" s="299">
        <v>4451</v>
      </c>
      <c r="L16" s="299">
        <v>3899</v>
      </c>
      <c r="M16" s="299">
        <v>10</v>
      </c>
    </row>
    <row r="17" spans="1:13" ht="16.5" customHeight="1">
      <c r="A17" s="276"/>
      <c r="B17" s="276" t="s">
        <v>975</v>
      </c>
      <c r="C17" s="264">
        <v>17923</v>
      </c>
      <c r="D17" s="261">
        <v>9977</v>
      </c>
      <c r="E17" s="261">
        <v>9395</v>
      </c>
      <c r="F17" s="261">
        <v>7473</v>
      </c>
      <c r="G17" s="261">
        <v>1693</v>
      </c>
      <c r="H17" s="299">
        <v>2</v>
      </c>
      <c r="I17" s="299">
        <v>227</v>
      </c>
      <c r="J17" s="299">
        <v>582</v>
      </c>
      <c r="K17" s="299">
        <v>6782</v>
      </c>
      <c r="L17" s="299">
        <v>4116</v>
      </c>
      <c r="M17" s="299">
        <v>12</v>
      </c>
    </row>
    <row r="18" spans="1:13" ht="16.5" customHeight="1">
      <c r="A18" s="276"/>
      <c r="B18" s="276"/>
      <c r="C18" s="264"/>
      <c r="H18" s="299"/>
      <c r="I18" s="299"/>
      <c r="J18" s="299"/>
      <c r="K18" s="299"/>
      <c r="L18" s="299"/>
      <c r="M18" s="299"/>
    </row>
    <row r="19" spans="1:13" ht="16.5" customHeight="1">
      <c r="A19" s="276"/>
      <c r="B19" s="276" t="s">
        <v>976</v>
      </c>
      <c r="C19" s="264">
        <v>15518</v>
      </c>
      <c r="D19" s="261">
        <v>6017</v>
      </c>
      <c r="E19" s="261">
        <v>5753</v>
      </c>
      <c r="F19" s="261">
        <v>4313</v>
      </c>
      <c r="G19" s="261">
        <v>1263</v>
      </c>
      <c r="H19" s="299">
        <v>2</v>
      </c>
      <c r="I19" s="299">
        <v>175</v>
      </c>
      <c r="J19" s="299">
        <v>264</v>
      </c>
      <c r="K19" s="299">
        <v>8755</v>
      </c>
      <c r="L19" s="299">
        <v>3839</v>
      </c>
      <c r="M19" s="299">
        <v>7</v>
      </c>
    </row>
    <row r="20" spans="1:13" ht="16.5" customHeight="1">
      <c r="A20" s="276"/>
      <c r="B20" s="276" t="s">
        <v>977</v>
      </c>
      <c r="C20" s="264">
        <v>14913</v>
      </c>
      <c r="D20" s="261">
        <v>3900</v>
      </c>
      <c r="E20" s="261">
        <v>3784</v>
      </c>
      <c r="F20" s="261">
        <v>2790</v>
      </c>
      <c r="G20" s="261">
        <v>842</v>
      </c>
      <c r="H20" s="300">
        <v>0</v>
      </c>
      <c r="I20" s="299">
        <v>152</v>
      </c>
      <c r="J20" s="299">
        <v>116</v>
      </c>
      <c r="K20" s="299">
        <v>10394</v>
      </c>
      <c r="L20" s="299">
        <v>3416</v>
      </c>
      <c r="M20" s="299">
        <v>5</v>
      </c>
    </row>
    <row r="21" spans="1:13" ht="16.5" customHeight="1">
      <c r="A21" s="276"/>
      <c r="B21" s="276" t="s">
        <v>978</v>
      </c>
      <c r="C21" s="264">
        <v>11770</v>
      </c>
      <c r="D21" s="261">
        <v>1970</v>
      </c>
      <c r="E21" s="261">
        <v>1930</v>
      </c>
      <c r="F21" s="261">
        <v>1328</v>
      </c>
      <c r="G21" s="261">
        <v>498</v>
      </c>
      <c r="H21" s="300">
        <v>0</v>
      </c>
      <c r="I21" s="299">
        <v>104</v>
      </c>
      <c r="J21" s="299">
        <v>40</v>
      </c>
      <c r="K21" s="299">
        <v>9324</v>
      </c>
      <c r="L21" s="299">
        <v>2581</v>
      </c>
      <c r="M21" s="300">
        <v>0</v>
      </c>
    </row>
    <row r="22" spans="1:13" ht="16.5" customHeight="1">
      <c r="A22" s="276"/>
      <c r="B22" s="276" t="s">
        <v>979</v>
      </c>
      <c r="C22" s="264">
        <v>7815</v>
      </c>
      <c r="D22" s="261">
        <v>847</v>
      </c>
      <c r="E22" s="261">
        <v>831</v>
      </c>
      <c r="F22" s="261">
        <v>547</v>
      </c>
      <c r="G22" s="261">
        <v>213</v>
      </c>
      <c r="H22" s="300">
        <v>0</v>
      </c>
      <c r="I22" s="299">
        <v>71</v>
      </c>
      <c r="J22" s="299">
        <v>16</v>
      </c>
      <c r="K22" s="299">
        <v>6673</v>
      </c>
      <c r="L22" s="299">
        <v>1562</v>
      </c>
      <c r="M22" s="299">
        <v>2</v>
      </c>
    </row>
    <row r="23" spans="1:13" ht="16.5" customHeight="1">
      <c r="A23" s="276"/>
      <c r="B23" s="276" t="s">
        <v>980</v>
      </c>
      <c r="C23" s="264">
        <v>6502</v>
      </c>
      <c r="D23" s="261">
        <v>398</v>
      </c>
      <c r="E23" s="261">
        <v>392</v>
      </c>
      <c r="F23" s="261">
        <v>244</v>
      </c>
      <c r="G23" s="261">
        <v>101</v>
      </c>
      <c r="H23" s="300">
        <v>0</v>
      </c>
      <c r="I23" s="299">
        <v>47</v>
      </c>
      <c r="J23" s="299">
        <v>6</v>
      </c>
      <c r="K23" s="299">
        <v>5810</v>
      </c>
      <c r="L23" s="299">
        <v>747</v>
      </c>
      <c r="M23" s="299">
        <v>3</v>
      </c>
    </row>
    <row r="24" spans="1:13" ht="16.5" customHeight="1">
      <c r="A24" s="276" t="s">
        <v>568</v>
      </c>
      <c r="B24" s="301" t="s">
        <v>981</v>
      </c>
      <c r="C24" s="264">
        <f>SUM(C7:C11,C13:C17)</f>
        <v>228038</v>
      </c>
      <c r="D24" s="261">
        <f>SUM(D7:D11,D13:D17)</f>
        <v>127991</v>
      </c>
      <c r="E24" s="261">
        <f>SUM(E7:E11,E13:E17)</f>
        <v>118823</v>
      </c>
      <c r="F24" s="261">
        <f>SUM(F7:F11,F13:F17)</f>
        <v>100735</v>
      </c>
      <c r="G24" s="261">
        <f>SUM(G7:G11,G13:G17)</f>
        <v>12230</v>
      </c>
      <c r="H24" s="276">
        <f aca="true" t="shared" si="0" ref="H24:M24">SUM(H7:H17)</f>
        <v>3744</v>
      </c>
      <c r="I24" s="276">
        <f t="shared" si="0"/>
        <v>2114</v>
      </c>
      <c r="J24" s="276">
        <f t="shared" si="0"/>
        <v>9168</v>
      </c>
      <c r="K24" s="276">
        <f t="shared" si="0"/>
        <v>48145</v>
      </c>
      <c r="L24" s="276">
        <f t="shared" si="0"/>
        <v>27098</v>
      </c>
      <c r="M24" s="276">
        <f t="shared" si="0"/>
        <v>16555</v>
      </c>
    </row>
    <row r="25" spans="1:13" ht="16.5" customHeight="1">
      <c r="A25" s="276"/>
      <c r="B25" s="301" t="s">
        <v>982</v>
      </c>
      <c r="C25" s="264">
        <v>56518</v>
      </c>
      <c r="D25" s="261">
        <v>13132</v>
      </c>
      <c r="E25" s="261">
        <v>12690</v>
      </c>
      <c r="F25" s="261">
        <v>9222</v>
      </c>
      <c r="G25" s="261">
        <v>2917</v>
      </c>
      <c r="H25" s="302">
        <v>2</v>
      </c>
      <c r="I25" s="302">
        <v>549</v>
      </c>
      <c r="J25" s="276">
        <f>SUM(J19:J23)</f>
        <v>442</v>
      </c>
      <c r="K25" s="276">
        <f>SUM(K19:K23)</f>
        <v>40956</v>
      </c>
      <c r="L25" s="276">
        <f>SUM(L19:L23)</f>
        <v>12145</v>
      </c>
      <c r="M25" s="276">
        <f>SUM(M19:M23)</f>
        <v>17</v>
      </c>
    </row>
    <row r="26" spans="1:13" s="296" customFormat="1" ht="16.5" customHeight="1">
      <c r="A26" s="303" t="s">
        <v>983</v>
      </c>
      <c r="B26" s="303"/>
      <c r="C26" s="304">
        <v>141802</v>
      </c>
      <c r="D26" s="296">
        <v>81105</v>
      </c>
      <c r="E26" s="296">
        <v>74928</v>
      </c>
      <c r="F26" s="296">
        <v>70279</v>
      </c>
      <c r="G26" s="296">
        <v>1112</v>
      </c>
      <c r="H26" s="298">
        <v>2062</v>
      </c>
      <c r="I26" s="298">
        <v>1475</v>
      </c>
      <c r="J26" s="298">
        <v>6177</v>
      </c>
      <c r="K26" s="298">
        <v>25801</v>
      </c>
      <c r="L26" s="298">
        <v>1507</v>
      </c>
      <c r="M26" s="298">
        <v>8833</v>
      </c>
    </row>
    <row r="27" spans="1:13" ht="16.5" customHeight="1">
      <c r="A27" s="276"/>
      <c r="B27" s="276" t="s">
        <v>966</v>
      </c>
      <c r="C27" s="264">
        <v>5773</v>
      </c>
      <c r="D27" s="261">
        <v>776</v>
      </c>
      <c r="E27" s="261">
        <v>678</v>
      </c>
      <c r="F27" s="261">
        <v>216</v>
      </c>
      <c r="G27" s="261">
        <v>11</v>
      </c>
      <c r="H27" s="299">
        <v>445</v>
      </c>
      <c r="I27" s="299">
        <v>6</v>
      </c>
      <c r="J27" s="299">
        <v>98</v>
      </c>
      <c r="K27" s="299">
        <v>4284</v>
      </c>
      <c r="L27" s="299">
        <v>10</v>
      </c>
      <c r="M27" s="299">
        <v>4212</v>
      </c>
    </row>
    <row r="28" spans="1:13" ht="16.5" customHeight="1">
      <c r="A28" s="276"/>
      <c r="B28" s="276" t="s">
        <v>984</v>
      </c>
      <c r="C28" s="264">
        <v>13702</v>
      </c>
      <c r="D28" s="261">
        <v>5554</v>
      </c>
      <c r="E28" s="261">
        <v>4942</v>
      </c>
      <c r="F28" s="261">
        <v>3548</v>
      </c>
      <c r="G28" s="261">
        <v>60</v>
      </c>
      <c r="H28" s="299">
        <v>1278</v>
      </c>
      <c r="I28" s="299">
        <v>56</v>
      </c>
      <c r="J28" s="299">
        <v>612</v>
      </c>
      <c r="K28" s="299">
        <v>3945</v>
      </c>
      <c r="L28" s="299">
        <v>26</v>
      </c>
      <c r="M28" s="299">
        <v>3816</v>
      </c>
    </row>
    <row r="29" spans="1:13" ht="16.5" customHeight="1">
      <c r="A29" s="276"/>
      <c r="B29" s="276" t="s">
        <v>985</v>
      </c>
      <c r="C29" s="264">
        <v>18348</v>
      </c>
      <c r="D29" s="261">
        <v>9315</v>
      </c>
      <c r="E29" s="261">
        <v>8452</v>
      </c>
      <c r="F29" s="261">
        <v>8052</v>
      </c>
      <c r="G29" s="261">
        <v>58</v>
      </c>
      <c r="H29" s="299">
        <v>237</v>
      </c>
      <c r="I29" s="299">
        <v>105</v>
      </c>
      <c r="J29" s="299">
        <v>863</v>
      </c>
      <c r="K29" s="299">
        <v>727</v>
      </c>
      <c r="L29" s="299">
        <v>34</v>
      </c>
      <c r="M29" s="299">
        <v>593</v>
      </c>
    </row>
    <row r="30" spans="1:13" ht="16.5" customHeight="1">
      <c r="A30" s="276"/>
      <c r="B30" s="276" t="s">
        <v>986</v>
      </c>
      <c r="C30" s="264">
        <v>17290</v>
      </c>
      <c r="D30" s="261">
        <v>10172</v>
      </c>
      <c r="E30" s="261">
        <v>9320</v>
      </c>
      <c r="F30" s="261">
        <v>9080</v>
      </c>
      <c r="G30" s="261">
        <v>46</v>
      </c>
      <c r="H30" s="299">
        <v>52</v>
      </c>
      <c r="I30" s="299">
        <v>142</v>
      </c>
      <c r="J30" s="299">
        <v>852</v>
      </c>
      <c r="K30" s="299">
        <v>265</v>
      </c>
      <c r="L30" s="299">
        <v>47</v>
      </c>
      <c r="M30" s="299">
        <v>113</v>
      </c>
    </row>
    <row r="31" spans="1:13" ht="16.5" customHeight="1">
      <c r="A31" s="276"/>
      <c r="B31" s="276" t="s">
        <v>987</v>
      </c>
      <c r="C31" s="264">
        <v>14358</v>
      </c>
      <c r="D31" s="261">
        <v>9445</v>
      </c>
      <c r="E31" s="261">
        <v>8758</v>
      </c>
      <c r="F31" s="261">
        <v>8551</v>
      </c>
      <c r="G31" s="261">
        <v>60</v>
      </c>
      <c r="H31" s="299">
        <v>28</v>
      </c>
      <c r="I31" s="299">
        <v>119</v>
      </c>
      <c r="J31" s="299">
        <v>687</v>
      </c>
      <c r="K31" s="299">
        <v>182</v>
      </c>
      <c r="L31" s="299">
        <v>37</v>
      </c>
      <c r="M31" s="299">
        <v>43</v>
      </c>
    </row>
    <row r="32" spans="1:13" ht="16.5" customHeight="1">
      <c r="A32" s="276"/>
      <c r="B32" s="276"/>
      <c r="C32" s="264"/>
      <c r="H32" s="299"/>
      <c r="I32" s="299"/>
      <c r="J32" s="299"/>
      <c r="K32" s="299"/>
      <c r="L32" s="299"/>
      <c r="M32" s="299"/>
    </row>
    <row r="33" spans="1:13" ht="16.5" customHeight="1">
      <c r="A33" s="276"/>
      <c r="B33" s="276" t="s">
        <v>988</v>
      </c>
      <c r="C33" s="264">
        <v>11470</v>
      </c>
      <c r="D33" s="261">
        <v>8422</v>
      </c>
      <c r="E33" s="261">
        <v>7882</v>
      </c>
      <c r="F33" s="261">
        <v>7721</v>
      </c>
      <c r="G33" s="261">
        <v>46</v>
      </c>
      <c r="H33" s="299">
        <v>11</v>
      </c>
      <c r="I33" s="299">
        <v>104</v>
      </c>
      <c r="J33" s="299">
        <v>540</v>
      </c>
      <c r="K33" s="299">
        <v>145</v>
      </c>
      <c r="L33" s="299">
        <v>41</v>
      </c>
      <c r="M33" s="299">
        <v>24</v>
      </c>
    </row>
    <row r="34" spans="1:13" ht="16.5" customHeight="1">
      <c r="A34" s="276"/>
      <c r="B34" s="276" t="s">
        <v>989</v>
      </c>
      <c r="C34" s="264">
        <v>9228</v>
      </c>
      <c r="D34" s="261">
        <v>7174</v>
      </c>
      <c r="E34" s="261">
        <v>6721</v>
      </c>
      <c r="F34" s="261">
        <v>6571</v>
      </c>
      <c r="G34" s="261">
        <v>45</v>
      </c>
      <c r="H34" s="299">
        <v>5</v>
      </c>
      <c r="I34" s="299">
        <v>100</v>
      </c>
      <c r="J34" s="299">
        <v>453</v>
      </c>
      <c r="K34" s="299">
        <v>131</v>
      </c>
      <c r="L34" s="299">
        <v>36</v>
      </c>
      <c r="M34" s="299">
        <v>8</v>
      </c>
    </row>
    <row r="35" spans="1:13" ht="16.5" customHeight="1">
      <c r="A35" s="276"/>
      <c r="B35" s="276" t="s">
        <v>990</v>
      </c>
      <c r="C35" s="264">
        <v>9142</v>
      </c>
      <c r="D35" s="261">
        <v>7386</v>
      </c>
      <c r="E35" s="261">
        <v>6819</v>
      </c>
      <c r="F35" s="261">
        <v>6646</v>
      </c>
      <c r="G35" s="261">
        <v>52</v>
      </c>
      <c r="H35" s="299">
        <v>3</v>
      </c>
      <c r="I35" s="299">
        <v>118</v>
      </c>
      <c r="J35" s="299">
        <v>567</v>
      </c>
      <c r="K35" s="299">
        <v>185</v>
      </c>
      <c r="L35" s="299">
        <v>60</v>
      </c>
      <c r="M35" s="299">
        <v>9</v>
      </c>
    </row>
    <row r="36" spans="1:13" ht="16.5" customHeight="1">
      <c r="A36" s="276"/>
      <c r="B36" s="276" t="s">
        <v>991</v>
      </c>
      <c r="C36" s="264">
        <v>10702</v>
      </c>
      <c r="D36" s="261">
        <v>8729</v>
      </c>
      <c r="E36" s="261">
        <v>8056</v>
      </c>
      <c r="F36" s="261">
        <v>7825</v>
      </c>
      <c r="G36" s="261">
        <v>78</v>
      </c>
      <c r="H36" s="299">
        <v>1</v>
      </c>
      <c r="I36" s="299">
        <v>152</v>
      </c>
      <c r="J36" s="299">
        <v>673</v>
      </c>
      <c r="K36" s="299">
        <v>439</v>
      </c>
      <c r="L36" s="299">
        <v>114</v>
      </c>
      <c r="M36" s="299">
        <v>6</v>
      </c>
    </row>
    <row r="37" spans="1:13" ht="16.5" customHeight="1">
      <c r="A37" s="276"/>
      <c r="B37" s="276" t="s">
        <v>992</v>
      </c>
      <c r="C37" s="264">
        <v>8656</v>
      </c>
      <c r="D37" s="261">
        <v>6040</v>
      </c>
      <c r="E37" s="261">
        <v>5569</v>
      </c>
      <c r="F37" s="261">
        <v>5267</v>
      </c>
      <c r="G37" s="261">
        <v>141</v>
      </c>
      <c r="H37" s="299">
        <v>1</v>
      </c>
      <c r="I37" s="299">
        <v>160</v>
      </c>
      <c r="J37" s="299">
        <v>471</v>
      </c>
      <c r="K37" s="299">
        <v>1847</v>
      </c>
      <c r="L37" s="299">
        <v>199</v>
      </c>
      <c r="M37" s="299">
        <v>6</v>
      </c>
    </row>
    <row r="38" spans="1:13" ht="16.5" customHeight="1">
      <c r="A38" s="276"/>
      <c r="B38" s="276"/>
      <c r="C38" s="264"/>
      <c r="H38" s="299"/>
      <c r="I38" s="299"/>
      <c r="J38" s="299"/>
      <c r="K38" s="299"/>
      <c r="L38" s="299"/>
      <c r="M38" s="299"/>
    </row>
    <row r="39" spans="1:13" ht="16.5" customHeight="1">
      <c r="A39" s="276"/>
      <c r="B39" s="276" t="s">
        <v>993</v>
      </c>
      <c r="C39" s="264">
        <v>7110</v>
      </c>
      <c r="D39" s="261">
        <v>3642</v>
      </c>
      <c r="E39" s="261">
        <v>3429</v>
      </c>
      <c r="F39" s="261">
        <v>3122</v>
      </c>
      <c r="G39" s="261">
        <v>176</v>
      </c>
      <c r="H39" s="299">
        <v>1</v>
      </c>
      <c r="I39" s="299">
        <v>130</v>
      </c>
      <c r="J39" s="299">
        <v>213</v>
      </c>
      <c r="K39" s="299">
        <v>3000</v>
      </c>
      <c r="L39" s="299">
        <v>246</v>
      </c>
      <c r="M39" s="299">
        <v>3</v>
      </c>
    </row>
    <row r="40" spans="1:13" ht="16.5" customHeight="1">
      <c r="A40" s="276"/>
      <c r="B40" s="276" t="s">
        <v>994</v>
      </c>
      <c r="C40" s="264">
        <v>6450</v>
      </c>
      <c r="D40" s="261">
        <v>2491</v>
      </c>
      <c r="E40" s="261">
        <v>2392</v>
      </c>
      <c r="F40" s="261">
        <v>2112</v>
      </c>
      <c r="G40" s="261">
        <v>156</v>
      </c>
      <c r="H40" s="300">
        <v>0</v>
      </c>
      <c r="I40" s="299">
        <v>124</v>
      </c>
      <c r="J40" s="299">
        <v>99</v>
      </c>
      <c r="K40" s="299">
        <v>3589</v>
      </c>
      <c r="L40" s="299">
        <v>217</v>
      </c>
      <c r="M40" s="300">
        <v>0</v>
      </c>
    </row>
    <row r="41" spans="1:13" ht="16.5" customHeight="1">
      <c r="A41" s="276"/>
      <c r="B41" s="276" t="s">
        <v>995</v>
      </c>
      <c r="C41" s="264">
        <v>4772</v>
      </c>
      <c r="D41" s="261">
        <v>1215</v>
      </c>
      <c r="E41" s="261">
        <v>1182</v>
      </c>
      <c r="F41" s="261">
        <v>988</v>
      </c>
      <c r="G41" s="261">
        <v>113</v>
      </c>
      <c r="H41" s="300">
        <v>0</v>
      </c>
      <c r="I41" s="299">
        <v>81</v>
      </c>
      <c r="J41" s="299">
        <v>33</v>
      </c>
      <c r="K41" s="299">
        <v>3285</v>
      </c>
      <c r="L41" s="299">
        <v>221</v>
      </c>
      <c r="M41" s="300">
        <v>0</v>
      </c>
    </row>
    <row r="42" spans="1:13" ht="16.5" customHeight="1">
      <c r="A42" s="276"/>
      <c r="B42" s="276" t="s">
        <v>996</v>
      </c>
      <c r="C42" s="264">
        <v>2813</v>
      </c>
      <c r="D42" s="261">
        <v>507</v>
      </c>
      <c r="E42" s="261">
        <v>494</v>
      </c>
      <c r="F42" s="261">
        <v>398</v>
      </c>
      <c r="G42" s="261">
        <v>49</v>
      </c>
      <c r="H42" s="300">
        <v>0</v>
      </c>
      <c r="I42" s="299">
        <v>47</v>
      </c>
      <c r="J42" s="299">
        <v>13</v>
      </c>
      <c r="K42" s="299">
        <v>2156</v>
      </c>
      <c r="L42" s="299">
        <v>147</v>
      </c>
      <c r="M42" s="300">
        <v>0</v>
      </c>
    </row>
    <row r="43" spans="1:13" ht="16.5" customHeight="1">
      <c r="A43" s="276"/>
      <c r="B43" s="276" t="s">
        <v>980</v>
      </c>
      <c r="C43" s="264">
        <v>1988</v>
      </c>
      <c r="D43" s="261">
        <v>237</v>
      </c>
      <c r="E43" s="261">
        <v>234</v>
      </c>
      <c r="F43" s="261">
        <v>182</v>
      </c>
      <c r="G43" s="261">
        <v>21</v>
      </c>
      <c r="H43" s="300">
        <v>0</v>
      </c>
      <c r="I43" s="299">
        <v>31</v>
      </c>
      <c r="J43" s="299">
        <v>3</v>
      </c>
      <c r="K43" s="299">
        <v>1621</v>
      </c>
      <c r="L43" s="299">
        <v>72</v>
      </c>
      <c r="M43" s="300">
        <v>0</v>
      </c>
    </row>
    <row r="44" spans="1:13" ht="16.5" customHeight="1">
      <c r="A44" s="276" t="s">
        <v>568</v>
      </c>
      <c r="B44" s="301" t="s">
        <v>981</v>
      </c>
      <c r="C44" s="264">
        <f>SUM(C27:C31,C33:C37)</f>
        <v>118669</v>
      </c>
      <c r="D44" s="261">
        <f>SUM(D27:D31,D33:D37)</f>
        <v>73013</v>
      </c>
      <c r="E44" s="261">
        <f>SUM(E27:E31,E33:E37)</f>
        <v>67197</v>
      </c>
      <c r="F44" s="261">
        <f>SUM(F27:F31,F33:F37)</f>
        <v>63477</v>
      </c>
      <c r="G44" s="261">
        <f>SUM(G27:G31,G33:G37)</f>
        <v>597</v>
      </c>
      <c r="H44" s="276">
        <f aca="true" t="shared" si="1" ref="H44:M44">SUM(H27:H37)</f>
        <v>2061</v>
      </c>
      <c r="I44" s="276">
        <f t="shared" si="1"/>
        <v>1062</v>
      </c>
      <c r="J44" s="276">
        <f t="shared" si="1"/>
        <v>5816</v>
      </c>
      <c r="K44" s="276">
        <f t="shared" si="1"/>
        <v>12150</v>
      </c>
      <c r="L44" s="276">
        <f t="shared" si="1"/>
        <v>604</v>
      </c>
      <c r="M44" s="276">
        <f t="shared" si="1"/>
        <v>8830</v>
      </c>
    </row>
    <row r="45" spans="1:13" ht="16.5" customHeight="1">
      <c r="A45" s="276"/>
      <c r="B45" s="301" t="s">
        <v>982</v>
      </c>
      <c r="C45" s="264">
        <v>23133</v>
      </c>
      <c r="D45" s="261">
        <v>8092</v>
      </c>
      <c r="E45" s="261">
        <v>7731</v>
      </c>
      <c r="F45" s="261">
        <v>6802</v>
      </c>
      <c r="G45" s="261">
        <v>515</v>
      </c>
      <c r="H45" s="299">
        <v>1</v>
      </c>
      <c r="I45" s="299">
        <v>413</v>
      </c>
      <c r="J45" s="276">
        <f>SUM(J39:J43)</f>
        <v>361</v>
      </c>
      <c r="K45" s="276">
        <f>SUM(K39:K43)</f>
        <v>13651</v>
      </c>
      <c r="L45" s="276">
        <f>SUM(L39:L43)</f>
        <v>903</v>
      </c>
      <c r="M45" s="276">
        <f>SUM(M39:M43)</f>
        <v>3</v>
      </c>
    </row>
    <row r="46" spans="1:13" ht="16.5" customHeight="1">
      <c r="A46" s="276"/>
      <c r="B46" s="301"/>
      <c r="C46" s="264"/>
      <c r="H46" s="299"/>
      <c r="I46" s="299"/>
      <c r="J46" s="276"/>
      <c r="K46" s="276"/>
      <c r="L46" s="276"/>
      <c r="M46" s="276"/>
    </row>
    <row r="47" spans="1:13" s="296" customFormat="1" ht="16.5" customHeight="1">
      <c r="A47" s="303" t="s">
        <v>997</v>
      </c>
      <c r="B47" s="303"/>
      <c r="C47" s="304">
        <v>142754</v>
      </c>
      <c r="D47" s="296">
        <v>60018</v>
      </c>
      <c r="E47" s="296">
        <v>56585</v>
      </c>
      <c r="F47" s="296">
        <v>39678</v>
      </c>
      <c r="G47" s="296">
        <v>14035</v>
      </c>
      <c r="H47" s="298">
        <v>1684</v>
      </c>
      <c r="I47" s="298">
        <v>1188</v>
      </c>
      <c r="J47" s="298">
        <v>3433</v>
      </c>
      <c r="K47" s="298">
        <v>63300</v>
      </c>
      <c r="L47" s="298">
        <v>37736</v>
      </c>
      <c r="M47" s="298">
        <v>7739</v>
      </c>
    </row>
    <row r="48" spans="1:13" ht="16.5" customHeight="1">
      <c r="A48" s="276"/>
      <c r="B48" s="276" t="s">
        <v>966</v>
      </c>
      <c r="C48" s="264">
        <v>5721</v>
      </c>
      <c r="D48" s="261">
        <v>752</v>
      </c>
      <c r="E48" s="261">
        <v>689</v>
      </c>
      <c r="F48" s="261">
        <v>174</v>
      </c>
      <c r="G48" s="261">
        <v>31</v>
      </c>
      <c r="H48" s="299">
        <v>474</v>
      </c>
      <c r="I48" s="299">
        <v>10</v>
      </c>
      <c r="J48" s="299">
        <v>63</v>
      </c>
      <c r="K48" s="299">
        <v>4330</v>
      </c>
      <c r="L48" s="299">
        <v>52</v>
      </c>
      <c r="M48" s="299">
        <v>4226</v>
      </c>
    </row>
    <row r="49" spans="1:13" ht="16.5" customHeight="1">
      <c r="A49" s="276"/>
      <c r="B49" s="276" t="s">
        <v>984</v>
      </c>
      <c r="C49" s="264">
        <v>12341</v>
      </c>
      <c r="D49" s="261">
        <v>5610</v>
      </c>
      <c r="E49" s="261">
        <v>5184</v>
      </c>
      <c r="F49" s="261">
        <v>3906</v>
      </c>
      <c r="G49" s="261">
        <v>225</v>
      </c>
      <c r="H49" s="299">
        <v>982</v>
      </c>
      <c r="I49" s="299">
        <v>71</v>
      </c>
      <c r="J49" s="299">
        <v>426</v>
      </c>
      <c r="K49" s="299">
        <v>3508</v>
      </c>
      <c r="L49" s="299">
        <v>511</v>
      </c>
      <c r="M49" s="299">
        <v>2939</v>
      </c>
    </row>
    <row r="50" spans="1:13" ht="16.5" customHeight="1">
      <c r="A50" s="276"/>
      <c r="B50" s="276" t="s">
        <v>985</v>
      </c>
      <c r="C50" s="264">
        <v>15733</v>
      </c>
      <c r="D50" s="261">
        <v>8343</v>
      </c>
      <c r="E50" s="261">
        <v>7621</v>
      </c>
      <c r="F50" s="261">
        <v>6861</v>
      </c>
      <c r="G50" s="261">
        <v>481</v>
      </c>
      <c r="H50" s="299">
        <v>143</v>
      </c>
      <c r="I50" s="299">
        <v>136</v>
      </c>
      <c r="J50" s="299">
        <v>722</v>
      </c>
      <c r="K50" s="299">
        <v>2322</v>
      </c>
      <c r="L50" s="299">
        <v>1896</v>
      </c>
      <c r="M50" s="299">
        <v>358</v>
      </c>
    </row>
    <row r="51" spans="1:13" ht="16.5" customHeight="1">
      <c r="A51" s="276"/>
      <c r="B51" s="276" t="s">
        <v>986</v>
      </c>
      <c r="C51" s="264">
        <v>15350</v>
      </c>
      <c r="D51" s="261">
        <v>7910</v>
      </c>
      <c r="E51" s="261">
        <v>7370</v>
      </c>
      <c r="F51" s="261">
        <v>6155</v>
      </c>
      <c r="G51" s="261">
        <v>908</v>
      </c>
      <c r="H51" s="299">
        <v>43</v>
      </c>
      <c r="I51" s="299">
        <v>264</v>
      </c>
      <c r="J51" s="299">
        <v>540</v>
      </c>
      <c r="K51" s="299">
        <v>3922</v>
      </c>
      <c r="L51" s="299">
        <v>3739</v>
      </c>
      <c r="M51" s="299">
        <v>109</v>
      </c>
    </row>
    <row r="52" spans="1:13" ht="16.5" customHeight="1">
      <c r="A52" s="276"/>
      <c r="B52" s="276" t="s">
        <v>987</v>
      </c>
      <c r="C52" s="264">
        <v>12564</v>
      </c>
      <c r="D52" s="261">
        <v>6366</v>
      </c>
      <c r="E52" s="261">
        <v>5963</v>
      </c>
      <c r="F52" s="261">
        <v>4562</v>
      </c>
      <c r="G52" s="261">
        <v>1201</v>
      </c>
      <c r="H52" s="299">
        <v>23</v>
      </c>
      <c r="I52" s="299">
        <v>177</v>
      </c>
      <c r="J52" s="299">
        <v>403</v>
      </c>
      <c r="K52" s="299">
        <v>4059</v>
      </c>
      <c r="L52" s="299">
        <v>3951</v>
      </c>
      <c r="M52" s="299">
        <v>41</v>
      </c>
    </row>
    <row r="53" spans="1:13" ht="16.5" customHeight="1">
      <c r="A53" s="276"/>
      <c r="B53" s="276"/>
      <c r="C53" s="264"/>
      <c r="H53" s="299"/>
      <c r="I53" s="299"/>
      <c r="J53" s="299"/>
      <c r="K53" s="299"/>
      <c r="L53" s="299"/>
      <c r="M53" s="299"/>
    </row>
    <row r="54" spans="1:13" ht="16.5" customHeight="1">
      <c r="A54" s="276"/>
      <c r="B54" s="276" t="s">
        <v>988</v>
      </c>
      <c r="C54" s="264">
        <v>10463</v>
      </c>
      <c r="D54" s="261">
        <v>5829</v>
      </c>
      <c r="E54" s="261">
        <v>5505</v>
      </c>
      <c r="F54" s="261">
        <v>3725</v>
      </c>
      <c r="G54" s="261">
        <v>1682</v>
      </c>
      <c r="H54" s="299">
        <v>7</v>
      </c>
      <c r="I54" s="299">
        <v>91</v>
      </c>
      <c r="J54" s="299">
        <v>324</v>
      </c>
      <c r="K54" s="299">
        <v>3331</v>
      </c>
      <c r="L54" s="299">
        <v>3238</v>
      </c>
      <c r="M54" s="299">
        <v>21</v>
      </c>
    </row>
    <row r="55" spans="1:13" ht="16.5" customHeight="1">
      <c r="A55" s="276"/>
      <c r="B55" s="276" t="s">
        <v>989</v>
      </c>
      <c r="C55" s="264">
        <v>8618</v>
      </c>
      <c r="D55" s="261">
        <v>5141</v>
      </c>
      <c r="E55" s="261">
        <v>4907</v>
      </c>
      <c r="F55" s="261">
        <v>3097</v>
      </c>
      <c r="G55" s="261">
        <v>1751</v>
      </c>
      <c r="H55" s="299">
        <v>3</v>
      </c>
      <c r="I55" s="299">
        <v>56</v>
      </c>
      <c r="J55" s="299">
        <v>234</v>
      </c>
      <c r="K55" s="299">
        <v>2677</v>
      </c>
      <c r="L55" s="299">
        <v>2596</v>
      </c>
      <c r="M55" s="299">
        <v>13</v>
      </c>
    </row>
    <row r="56" spans="1:13" ht="16.5" customHeight="1">
      <c r="A56" s="276"/>
      <c r="B56" s="276" t="s">
        <v>990</v>
      </c>
      <c r="C56" s="264">
        <v>8678</v>
      </c>
      <c r="D56" s="261">
        <v>5132</v>
      </c>
      <c r="E56" s="261">
        <v>4875</v>
      </c>
      <c r="F56" s="261">
        <v>2995</v>
      </c>
      <c r="G56" s="261">
        <v>1783</v>
      </c>
      <c r="H56" s="299">
        <v>4</v>
      </c>
      <c r="I56" s="299">
        <v>93</v>
      </c>
      <c r="J56" s="299">
        <v>257</v>
      </c>
      <c r="K56" s="299">
        <v>2899</v>
      </c>
      <c r="L56" s="299">
        <v>2809</v>
      </c>
      <c r="M56" s="299">
        <v>8</v>
      </c>
    </row>
    <row r="57" spans="1:13" ht="16.5" customHeight="1">
      <c r="A57" s="276"/>
      <c r="B57" s="276" t="s">
        <v>991</v>
      </c>
      <c r="C57" s="264">
        <v>10634</v>
      </c>
      <c r="D57" s="261">
        <v>5958</v>
      </c>
      <c r="E57" s="261">
        <v>5686</v>
      </c>
      <c r="F57" s="261">
        <v>3577</v>
      </c>
      <c r="G57" s="261">
        <v>2019</v>
      </c>
      <c r="H57" s="299">
        <v>3</v>
      </c>
      <c r="I57" s="299">
        <v>87</v>
      </c>
      <c r="J57" s="299">
        <v>272</v>
      </c>
      <c r="K57" s="299">
        <v>4012</v>
      </c>
      <c r="L57" s="299">
        <v>3785</v>
      </c>
      <c r="M57" s="299">
        <v>4</v>
      </c>
    </row>
    <row r="58" spans="1:13" ht="16.5" customHeight="1">
      <c r="A58" s="276"/>
      <c r="B58" s="276" t="s">
        <v>992</v>
      </c>
      <c r="C58" s="264">
        <v>9267</v>
      </c>
      <c r="D58" s="261">
        <v>3937</v>
      </c>
      <c r="E58" s="261">
        <v>3826</v>
      </c>
      <c r="F58" s="261">
        <v>2206</v>
      </c>
      <c r="G58" s="261">
        <v>1552</v>
      </c>
      <c r="H58" s="299">
        <v>1</v>
      </c>
      <c r="I58" s="299">
        <v>67</v>
      </c>
      <c r="J58" s="299">
        <v>111</v>
      </c>
      <c r="K58" s="299">
        <v>4935</v>
      </c>
      <c r="L58" s="299">
        <v>3917</v>
      </c>
      <c r="M58" s="299">
        <v>6</v>
      </c>
    </row>
    <row r="59" spans="1:13" ht="16.5" customHeight="1">
      <c r="A59" s="276"/>
      <c r="B59" s="276"/>
      <c r="C59" s="264"/>
      <c r="H59" s="299"/>
      <c r="I59" s="299"/>
      <c r="J59" s="299"/>
      <c r="K59" s="299"/>
      <c r="L59" s="299"/>
      <c r="M59" s="299"/>
    </row>
    <row r="60" spans="1:13" ht="16.5" customHeight="1">
      <c r="A60" s="276"/>
      <c r="B60" s="276" t="s">
        <v>993</v>
      </c>
      <c r="C60" s="264">
        <v>8408</v>
      </c>
      <c r="D60" s="261">
        <v>2375</v>
      </c>
      <c r="E60" s="261">
        <v>2324</v>
      </c>
      <c r="F60" s="261">
        <v>1191</v>
      </c>
      <c r="G60" s="261">
        <v>1087</v>
      </c>
      <c r="H60" s="299">
        <v>1</v>
      </c>
      <c r="I60" s="299">
        <v>45</v>
      </c>
      <c r="J60" s="299">
        <v>51</v>
      </c>
      <c r="K60" s="299">
        <v>5755</v>
      </c>
      <c r="L60" s="299">
        <v>3593</v>
      </c>
      <c r="M60" s="299">
        <v>4</v>
      </c>
    </row>
    <row r="61" spans="1:13" ht="16.5" customHeight="1">
      <c r="A61" s="276"/>
      <c r="B61" s="276" t="s">
        <v>994</v>
      </c>
      <c r="C61" s="264">
        <v>8463</v>
      </c>
      <c r="D61" s="261">
        <v>1409</v>
      </c>
      <c r="E61" s="261">
        <v>1392</v>
      </c>
      <c r="F61" s="261">
        <v>678</v>
      </c>
      <c r="G61" s="261">
        <v>686</v>
      </c>
      <c r="H61" s="300">
        <v>0</v>
      </c>
      <c r="I61" s="299">
        <v>28</v>
      </c>
      <c r="J61" s="299">
        <v>17</v>
      </c>
      <c r="K61" s="299">
        <v>6805</v>
      </c>
      <c r="L61" s="299">
        <v>3199</v>
      </c>
      <c r="M61" s="299">
        <v>5</v>
      </c>
    </row>
    <row r="62" spans="1:13" ht="16.5" customHeight="1">
      <c r="A62" s="276"/>
      <c r="B62" s="276" t="s">
        <v>995</v>
      </c>
      <c r="C62" s="264">
        <v>6998</v>
      </c>
      <c r="D62" s="261">
        <v>755</v>
      </c>
      <c r="E62" s="261">
        <v>748</v>
      </c>
      <c r="F62" s="261">
        <v>340</v>
      </c>
      <c r="G62" s="261">
        <v>385</v>
      </c>
      <c r="H62" s="300">
        <v>0</v>
      </c>
      <c r="I62" s="299">
        <v>23</v>
      </c>
      <c r="J62" s="299">
        <v>7</v>
      </c>
      <c r="K62" s="299">
        <v>6039</v>
      </c>
      <c r="L62" s="299">
        <v>2360</v>
      </c>
      <c r="M62" s="300">
        <v>0</v>
      </c>
    </row>
    <row r="63" spans="1:13" ht="16.5" customHeight="1">
      <c r="A63" s="276"/>
      <c r="B63" s="276" t="s">
        <v>996</v>
      </c>
      <c r="C63" s="264">
        <v>5002</v>
      </c>
      <c r="D63" s="261">
        <v>340</v>
      </c>
      <c r="E63" s="261">
        <v>337</v>
      </c>
      <c r="F63" s="261">
        <v>149</v>
      </c>
      <c r="G63" s="261">
        <v>164</v>
      </c>
      <c r="H63" s="300">
        <v>0</v>
      </c>
      <c r="I63" s="299">
        <v>24</v>
      </c>
      <c r="J63" s="299">
        <v>3</v>
      </c>
      <c r="K63" s="299">
        <v>4517</v>
      </c>
      <c r="L63" s="299">
        <v>1415</v>
      </c>
      <c r="M63" s="299">
        <v>2</v>
      </c>
    </row>
    <row r="64" spans="1:13" ht="16.5" customHeight="1">
      <c r="A64" s="276"/>
      <c r="B64" s="276" t="s">
        <v>980</v>
      </c>
      <c r="C64" s="264">
        <v>4514</v>
      </c>
      <c r="D64" s="261">
        <v>161</v>
      </c>
      <c r="E64" s="261">
        <v>158</v>
      </c>
      <c r="F64" s="261">
        <v>62</v>
      </c>
      <c r="G64" s="261">
        <v>80</v>
      </c>
      <c r="H64" s="300">
        <v>0</v>
      </c>
      <c r="I64" s="299">
        <v>16</v>
      </c>
      <c r="J64" s="299">
        <v>3</v>
      </c>
      <c r="K64" s="299">
        <v>4189</v>
      </c>
      <c r="L64" s="299">
        <v>675</v>
      </c>
      <c r="M64" s="299">
        <v>3</v>
      </c>
    </row>
    <row r="65" spans="1:13" ht="16.5" customHeight="1">
      <c r="A65" s="276" t="s">
        <v>568</v>
      </c>
      <c r="B65" s="301" t="s">
        <v>981</v>
      </c>
      <c r="C65" s="264">
        <f>SUM(C48:C52,C54:C58)</f>
        <v>109369</v>
      </c>
      <c r="D65" s="261">
        <f>SUM(D48:D52,D54:D58)</f>
        <v>54978</v>
      </c>
      <c r="E65" s="261">
        <f>SUM(E48:E52,E54:E58)</f>
        <v>51626</v>
      </c>
      <c r="F65" s="261">
        <f>SUM(F48:F52,F54:F58)</f>
        <v>37258</v>
      </c>
      <c r="G65" s="261">
        <f>SUM(G48:G52,G54:G58)</f>
        <v>11633</v>
      </c>
      <c r="H65" s="276">
        <f aca="true" t="shared" si="2" ref="H65:M65">SUM(H48:H58)</f>
        <v>1683</v>
      </c>
      <c r="I65" s="276">
        <f t="shared" si="2"/>
        <v>1052</v>
      </c>
      <c r="J65" s="276">
        <f t="shared" si="2"/>
        <v>3352</v>
      </c>
      <c r="K65" s="276">
        <f t="shared" si="2"/>
        <v>35995</v>
      </c>
      <c r="L65" s="276">
        <f t="shared" si="2"/>
        <v>26494</v>
      </c>
      <c r="M65" s="276">
        <f t="shared" si="2"/>
        <v>7725</v>
      </c>
    </row>
    <row r="66" spans="1:13" ht="16.5" customHeight="1">
      <c r="A66" s="276"/>
      <c r="B66" s="301" t="s">
        <v>982</v>
      </c>
      <c r="C66" s="264">
        <v>33385</v>
      </c>
      <c r="D66" s="276">
        <v>5040</v>
      </c>
      <c r="E66" s="276">
        <v>4959</v>
      </c>
      <c r="F66" s="276">
        <v>2420</v>
      </c>
      <c r="G66" s="276">
        <v>2402</v>
      </c>
      <c r="H66" s="299">
        <v>1</v>
      </c>
      <c r="I66" s="299">
        <v>136</v>
      </c>
      <c r="J66" s="276">
        <f>SUM(J60:J64)</f>
        <v>81</v>
      </c>
      <c r="K66" s="276">
        <f>SUM(K60:K64)</f>
        <v>27305</v>
      </c>
      <c r="L66" s="276">
        <f>SUM(L60:L64)</f>
        <v>11242</v>
      </c>
      <c r="M66" s="276">
        <f>SUM(M60:M64)</f>
        <v>14</v>
      </c>
    </row>
    <row r="67" spans="1:13" ht="16.5" customHeight="1" thickBot="1">
      <c r="A67" s="279"/>
      <c r="B67" s="305"/>
      <c r="C67" s="267"/>
      <c r="D67" s="279"/>
      <c r="E67" s="279"/>
      <c r="F67" s="279"/>
      <c r="G67" s="279"/>
      <c r="H67" s="306"/>
      <c r="I67" s="306"/>
      <c r="J67" s="279"/>
      <c r="K67" s="279"/>
      <c r="L67" s="279"/>
      <c r="M67" s="279"/>
    </row>
    <row r="68" spans="1:10" ht="16.5" customHeight="1">
      <c r="A68" s="268" t="s">
        <v>881</v>
      </c>
      <c r="B68" s="268"/>
      <c r="C68" s="268"/>
      <c r="H68" s="307"/>
      <c r="I68" s="268"/>
      <c r="J68" s="268"/>
    </row>
    <row r="69" spans="1:8" ht="16.5" customHeight="1">
      <c r="A69" s="261" t="s">
        <v>880</v>
      </c>
      <c r="H69" s="290"/>
    </row>
  </sheetData>
  <sheetProtection/>
  <mergeCells count="10">
    <mergeCell ref="A3:B4"/>
    <mergeCell ref="A5:B5"/>
    <mergeCell ref="K3:K5"/>
    <mergeCell ref="J4:J5"/>
    <mergeCell ref="L4:L5"/>
    <mergeCell ref="M4:M5"/>
    <mergeCell ref="D3:J3"/>
    <mergeCell ref="E4:I4"/>
    <mergeCell ref="D4:D5"/>
    <mergeCell ref="C3:C4"/>
  </mergeCells>
  <printOptions/>
  <pageMargins left="0.5905511811023623" right="0.7874015748031497" top="0.5905511811023623" bottom="0.3937007874015748" header="0.3937007874015748" footer="0"/>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sheetPr>
    <tabColor indexed="12"/>
  </sheetPr>
  <dimension ref="A1:V62"/>
  <sheetViews>
    <sheetView showGridLines="0" zoomScalePageLayoutView="0" workbookViewId="0" topLeftCell="A1">
      <pane xSplit="2" ySplit="5" topLeftCell="C42" activePane="bottomRight" state="frozen"/>
      <selection pane="topLeft" activeCell="E20" sqref="E20"/>
      <selection pane="topRight" activeCell="E20" sqref="E20"/>
      <selection pane="bottomLeft" activeCell="E20" sqref="E20"/>
      <selection pane="bottomRight" activeCell="B2" sqref="B2"/>
    </sheetView>
  </sheetViews>
  <sheetFormatPr defaultColWidth="8.875" defaultRowHeight="16.5" customHeight="1"/>
  <cols>
    <col min="1" max="1" width="1.625" style="261" customWidth="1"/>
    <col min="2" max="2" width="9.00390625" style="261" customWidth="1"/>
    <col min="3" max="3" width="9.625" style="261" customWidth="1"/>
    <col min="4" max="16384" width="8.875" style="261" customWidth="1"/>
  </cols>
  <sheetData>
    <row r="1" spans="1:2" ht="16.5" customHeight="1">
      <c r="A1" s="260" t="s">
        <v>1166</v>
      </c>
      <c r="B1" s="260"/>
    </row>
    <row r="2" ht="16.5" customHeight="1" thickBot="1">
      <c r="B2" s="510" t="str">
        <f>HYPERLINK("#目次!A33","目次に戻る")</f>
        <v>目次に戻る</v>
      </c>
    </row>
    <row r="3" spans="1:22" ht="16.5" customHeight="1">
      <c r="A3" s="651" t="s">
        <v>998</v>
      </c>
      <c r="B3" s="655"/>
      <c r="C3" s="655" t="s">
        <v>999</v>
      </c>
      <c r="D3" s="655" t="s">
        <v>1000</v>
      </c>
      <c r="E3" s="655"/>
      <c r="F3" s="655"/>
      <c r="G3" s="655"/>
      <c r="H3" s="655"/>
      <c r="I3" s="655"/>
      <c r="J3" s="655"/>
      <c r="K3" s="655"/>
      <c r="L3" s="655"/>
      <c r="M3" s="655"/>
      <c r="N3" s="655"/>
      <c r="O3" s="655"/>
      <c r="P3" s="655"/>
      <c r="Q3" s="655"/>
      <c r="R3" s="655"/>
      <c r="S3" s="655"/>
      <c r="T3" s="655"/>
      <c r="U3" s="655"/>
      <c r="V3" s="653"/>
    </row>
    <row r="4" spans="1:22" ht="16.5" customHeight="1">
      <c r="A4" s="652"/>
      <c r="B4" s="657"/>
      <c r="C4" s="657"/>
      <c r="D4" s="283" t="s">
        <v>1001</v>
      </c>
      <c r="E4" s="283" t="s">
        <v>1002</v>
      </c>
      <c r="F4" s="283" t="s">
        <v>1003</v>
      </c>
      <c r="G4" s="283" t="s">
        <v>1004</v>
      </c>
      <c r="H4" s="283" t="s">
        <v>1005</v>
      </c>
      <c r="I4" s="283" t="s">
        <v>1006</v>
      </c>
      <c r="J4" s="283" t="s">
        <v>1007</v>
      </c>
      <c r="K4" s="283" t="s">
        <v>1008</v>
      </c>
      <c r="L4" s="283" t="s">
        <v>1009</v>
      </c>
      <c r="M4" s="308" t="s">
        <v>1010</v>
      </c>
      <c r="N4" s="308" t="s">
        <v>1011</v>
      </c>
      <c r="O4" s="308" t="s">
        <v>1012</v>
      </c>
      <c r="P4" s="308" t="s">
        <v>1013</v>
      </c>
      <c r="Q4" s="308" t="s">
        <v>1014</v>
      </c>
      <c r="R4" s="308" t="s">
        <v>1015</v>
      </c>
      <c r="S4" s="308" t="s">
        <v>1016</v>
      </c>
      <c r="T4" s="308" t="s">
        <v>1017</v>
      </c>
      <c r="U4" s="308" t="s">
        <v>1018</v>
      </c>
      <c r="V4" s="309" t="s">
        <v>1019</v>
      </c>
    </row>
    <row r="5" spans="1:22" s="336" customFormat="1" ht="47.25" customHeight="1">
      <c r="A5" s="674" t="s">
        <v>1020</v>
      </c>
      <c r="B5" s="652"/>
      <c r="C5" s="657"/>
      <c r="D5" s="338" t="s">
        <v>883</v>
      </c>
      <c r="E5" s="338" t="s">
        <v>884</v>
      </c>
      <c r="F5" s="338" t="s">
        <v>885</v>
      </c>
      <c r="G5" s="338" t="s">
        <v>886</v>
      </c>
      <c r="H5" s="338" t="s">
        <v>887</v>
      </c>
      <c r="I5" s="338" t="s">
        <v>888</v>
      </c>
      <c r="J5" s="339" t="s">
        <v>899</v>
      </c>
      <c r="K5" s="339" t="s">
        <v>889</v>
      </c>
      <c r="L5" s="339" t="s">
        <v>890</v>
      </c>
      <c r="M5" s="339" t="s">
        <v>891</v>
      </c>
      <c r="N5" s="339" t="s">
        <v>892</v>
      </c>
      <c r="O5" s="339" t="s">
        <v>1021</v>
      </c>
      <c r="P5" s="339" t="s">
        <v>893</v>
      </c>
      <c r="Q5" s="339" t="s">
        <v>36</v>
      </c>
      <c r="R5" s="339" t="s">
        <v>894</v>
      </c>
      <c r="S5" s="339" t="s">
        <v>895</v>
      </c>
      <c r="T5" s="339" t="s">
        <v>896</v>
      </c>
      <c r="U5" s="339" t="s">
        <v>897</v>
      </c>
      <c r="V5" s="340" t="s">
        <v>898</v>
      </c>
    </row>
    <row r="6" spans="1:22" ht="16.5" customHeight="1">
      <c r="A6" s="294" t="s">
        <v>1022</v>
      </c>
      <c r="B6" s="310"/>
      <c r="C6" s="304">
        <v>131513</v>
      </c>
      <c r="D6" s="296">
        <v>166</v>
      </c>
      <c r="E6" s="296">
        <v>4</v>
      </c>
      <c r="F6" s="311">
        <v>0</v>
      </c>
      <c r="G6" s="296">
        <v>16</v>
      </c>
      <c r="H6" s="296">
        <v>7109</v>
      </c>
      <c r="I6" s="296">
        <v>9648</v>
      </c>
      <c r="J6" s="296">
        <v>374</v>
      </c>
      <c r="K6" s="296">
        <v>10849</v>
      </c>
      <c r="L6" s="296">
        <v>4543</v>
      </c>
      <c r="M6" s="294">
        <v>23775</v>
      </c>
      <c r="N6" s="294">
        <v>5941</v>
      </c>
      <c r="O6" s="294">
        <v>5492</v>
      </c>
      <c r="P6" s="294">
        <v>9909</v>
      </c>
      <c r="Q6" s="294">
        <v>9431</v>
      </c>
      <c r="R6" s="294">
        <v>6163</v>
      </c>
      <c r="S6" s="294">
        <v>1055</v>
      </c>
      <c r="T6" s="294">
        <v>30057</v>
      </c>
      <c r="U6" s="294">
        <v>4154</v>
      </c>
      <c r="V6" s="294">
        <v>2827</v>
      </c>
    </row>
    <row r="7" spans="1:22" s="296" customFormat="1" ht="16.5" customHeight="1">
      <c r="A7" s="276"/>
      <c r="B7" s="276" t="s">
        <v>37</v>
      </c>
      <c r="C7" s="264">
        <v>1367</v>
      </c>
      <c r="D7" s="261">
        <v>2</v>
      </c>
      <c r="E7" s="290">
        <v>0</v>
      </c>
      <c r="F7" s="290">
        <v>0</v>
      </c>
      <c r="G7" s="290">
        <v>0</v>
      </c>
      <c r="H7" s="261">
        <v>26</v>
      </c>
      <c r="I7" s="261">
        <v>19</v>
      </c>
      <c r="J7" s="261">
        <v>1</v>
      </c>
      <c r="K7" s="261">
        <v>18</v>
      </c>
      <c r="L7" s="261">
        <v>26</v>
      </c>
      <c r="M7" s="276">
        <v>522</v>
      </c>
      <c r="N7" s="261">
        <v>5</v>
      </c>
      <c r="O7" s="261">
        <v>3</v>
      </c>
      <c r="P7" s="261">
        <v>444</v>
      </c>
      <c r="Q7" s="261">
        <v>28</v>
      </c>
      <c r="R7" s="261">
        <v>68</v>
      </c>
      <c r="S7" s="261">
        <v>5</v>
      </c>
      <c r="T7" s="261">
        <v>148</v>
      </c>
      <c r="U7" s="261">
        <v>12</v>
      </c>
      <c r="V7" s="261">
        <v>40</v>
      </c>
    </row>
    <row r="8" spans="1:22" ht="16.5" customHeight="1">
      <c r="A8" s="276"/>
      <c r="B8" s="276" t="s">
        <v>38</v>
      </c>
      <c r="C8" s="264">
        <v>10126</v>
      </c>
      <c r="D8" s="261">
        <v>9</v>
      </c>
      <c r="E8" s="290">
        <v>0</v>
      </c>
      <c r="F8" s="290">
        <v>0</v>
      </c>
      <c r="G8" s="290">
        <v>0</v>
      </c>
      <c r="H8" s="261">
        <v>254</v>
      </c>
      <c r="I8" s="261">
        <v>429</v>
      </c>
      <c r="J8" s="261">
        <v>5</v>
      </c>
      <c r="K8" s="261">
        <v>837</v>
      </c>
      <c r="L8" s="261">
        <v>181</v>
      </c>
      <c r="M8" s="276">
        <v>2389</v>
      </c>
      <c r="N8" s="261">
        <v>336</v>
      </c>
      <c r="O8" s="261">
        <v>131</v>
      </c>
      <c r="P8" s="261">
        <v>1654</v>
      </c>
      <c r="Q8" s="261">
        <v>610</v>
      </c>
      <c r="R8" s="261">
        <v>571</v>
      </c>
      <c r="S8" s="261">
        <v>42</v>
      </c>
      <c r="T8" s="261">
        <v>2200</v>
      </c>
      <c r="U8" s="261">
        <v>189</v>
      </c>
      <c r="V8" s="261">
        <v>289</v>
      </c>
    </row>
    <row r="9" spans="1:22" ht="16.5" customHeight="1">
      <c r="A9" s="276"/>
      <c r="B9" s="276" t="s">
        <v>39</v>
      </c>
      <c r="C9" s="264">
        <v>16073</v>
      </c>
      <c r="D9" s="261">
        <v>9</v>
      </c>
      <c r="E9" s="290">
        <v>0</v>
      </c>
      <c r="F9" s="290">
        <v>0</v>
      </c>
      <c r="G9" s="261">
        <v>1</v>
      </c>
      <c r="H9" s="261">
        <v>521</v>
      </c>
      <c r="I9" s="261">
        <v>1003</v>
      </c>
      <c r="J9" s="261">
        <v>42</v>
      </c>
      <c r="K9" s="261">
        <v>2368</v>
      </c>
      <c r="L9" s="261">
        <v>327</v>
      </c>
      <c r="M9" s="276">
        <v>2749</v>
      </c>
      <c r="N9" s="261">
        <v>781</v>
      </c>
      <c r="O9" s="261">
        <v>290</v>
      </c>
      <c r="P9" s="261">
        <v>1185</v>
      </c>
      <c r="Q9" s="261">
        <v>1169</v>
      </c>
      <c r="R9" s="261">
        <v>624</v>
      </c>
      <c r="S9" s="261">
        <v>118</v>
      </c>
      <c r="T9" s="261">
        <v>4007</v>
      </c>
      <c r="U9" s="261">
        <v>477</v>
      </c>
      <c r="V9" s="261">
        <v>402</v>
      </c>
    </row>
    <row r="10" spans="1:22" ht="16.5" customHeight="1">
      <c r="A10" s="276"/>
      <c r="B10" s="276" t="s">
        <v>40</v>
      </c>
      <c r="C10" s="264">
        <v>16690</v>
      </c>
      <c r="D10" s="261">
        <v>11</v>
      </c>
      <c r="E10" s="290">
        <v>0</v>
      </c>
      <c r="F10" s="290">
        <v>0</v>
      </c>
      <c r="G10" s="261">
        <v>6</v>
      </c>
      <c r="H10" s="261">
        <v>747</v>
      </c>
      <c r="I10" s="261">
        <v>1191</v>
      </c>
      <c r="J10" s="261">
        <v>70</v>
      </c>
      <c r="K10" s="261">
        <v>2199</v>
      </c>
      <c r="L10" s="261">
        <v>439</v>
      </c>
      <c r="M10" s="276">
        <v>2662</v>
      </c>
      <c r="N10" s="261">
        <v>861</v>
      </c>
      <c r="O10" s="261">
        <v>315</v>
      </c>
      <c r="P10" s="261">
        <v>957</v>
      </c>
      <c r="Q10" s="261">
        <v>1157</v>
      </c>
      <c r="R10" s="261">
        <v>610</v>
      </c>
      <c r="S10" s="261">
        <v>209</v>
      </c>
      <c r="T10" s="261">
        <v>4204</v>
      </c>
      <c r="U10" s="261">
        <v>625</v>
      </c>
      <c r="V10" s="261">
        <v>427</v>
      </c>
    </row>
    <row r="11" spans="1:22" ht="16.5" customHeight="1">
      <c r="A11" s="276"/>
      <c r="B11" s="276" t="s">
        <v>41</v>
      </c>
      <c r="C11" s="264">
        <v>14721</v>
      </c>
      <c r="D11" s="261">
        <v>6</v>
      </c>
      <c r="E11" s="290">
        <v>0</v>
      </c>
      <c r="F11" s="290">
        <v>0</v>
      </c>
      <c r="G11" s="261">
        <v>2</v>
      </c>
      <c r="H11" s="261">
        <v>787</v>
      </c>
      <c r="I11" s="261">
        <v>1179</v>
      </c>
      <c r="J11" s="261">
        <v>90</v>
      </c>
      <c r="K11" s="261">
        <v>1706</v>
      </c>
      <c r="L11" s="261">
        <v>469</v>
      </c>
      <c r="M11" s="276">
        <v>2312</v>
      </c>
      <c r="N11" s="261">
        <v>977</v>
      </c>
      <c r="O11" s="261">
        <v>391</v>
      </c>
      <c r="P11" s="261">
        <v>798</v>
      </c>
      <c r="Q11" s="261">
        <v>962</v>
      </c>
      <c r="R11" s="261">
        <v>597</v>
      </c>
      <c r="S11" s="261">
        <v>159</v>
      </c>
      <c r="T11" s="261">
        <v>3338</v>
      </c>
      <c r="U11" s="261">
        <v>610</v>
      </c>
      <c r="V11" s="261">
        <v>338</v>
      </c>
    </row>
    <row r="12" spans="1:13" ht="16.5" customHeight="1">
      <c r="A12" s="276"/>
      <c r="B12" s="276"/>
      <c r="C12" s="264"/>
      <c r="M12" s="276"/>
    </row>
    <row r="13" spans="1:22" ht="16.5" customHeight="1">
      <c r="A13" s="276"/>
      <c r="B13" s="276" t="s">
        <v>42</v>
      </c>
      <c r="C13" s="264">
        <v>13387</v>
      </c>
      <c r="D13" s="261">
        <v>13</v>
      </c>
      <c r="E13" s="290">
        <v>0</v>
      </c>
      <c r="F13" s="290">
        <v>0</v>
      </c>
      <c r="G13" s="261">
        <v>1</v>
      </c>
      <c r="H13" s="261">
        <v>688</v>
      </c>
      <c r="I13" s="261">
        <v>1037</v>
      </c>
      <c r="J13" s="261">
        <v>53</v>
      </c>
      <c r="K13" s="261">
        <v>1335</v>
      </c>
      <c r="L13" s="261">
        <v>474</v>
      </c>
      <c r="M13" s="276">
        <v>2163</v>
      </c>
      <c r="N13" s="261">
        <v>892</v>
      </c>
      <c r="O13" s="261">
        <v>389</v>
      </c>
      <c r="P13" s="261">
        <v>706</v>
      </c>
      <c r="Q13" s="261">
        <v>1003</v>
      </c>
      <c r="R13" s="261">
        <v>713</v>
      </c>
      <c r="S13" s="261">
        <v>127</v>
      </c>
      <c r="T13" s="261">
        <v>2977</v>
      </c>
      <c r="U13" s="261">
        <v>589</v>
      </c>
      <c r="V13" s="261">
        <v>227</v>
      </c>
    </row>
    <row r="14" spans="1:22" ht="16.5" customHeight="1">
      <c r="A14" s="276"/>
      <c r="B14" s="276" t="s">
        <v>43</v>
      </c>
      <c r="C14" s="264">
        <v>11628</v>
      </c>
      <c r="D14" s="261">
        <v>7</v>
      </c>
      <c r="E14" s="261">
        <v>1</v>
      </c>
      <c r="F14" s="290">
        <v>0</v>
      </c>
      <c r="G14" s="290">
        <v>0</v>
      </c>
      <c r="H14" s="261">
        <v>644</v>
      </c>
      <c r="I14" s="261">
        <v>982</v>
      </c>
      <c r="J14" s="261">
        <v>37</v>
      </c>
      <c r="K14" s="261">
        <v>822</v>
      </c>
      <c r="L14" s="261">
        <v>426</v>
      </c>
      <c r="M14" s="276">
        <v>2054</v>
      </c>
      <c r="N14" s="261">
        <v>670</v>
      </c>
      <c r="O14" s="261">
        <v>336</v>
      </c>
      <c r="P14" s="261">
        <v>626</v>
      </c>
      <c r="Q14" s="261">
        <v>1069</v>
      </c>
      <c r="R14" s="261">
        <v>721</v>
      </c>
      <c r="S14" s="261">
        <v>105</v>
      </c>
      <c r="T14" s="261">
        <v>2394</v>
      </c>
      <c r="U14" s="261">
        <v>515</v>
      </c>
      <c r="V14" s="261">
        <v>219</v>
      </c>
    </row>
    <row r="15" spans="1:22" ht="16.5" customHeight="1">
      <c r="A15" s="276"/>
      <c r="B15" s="276" t="s">
        <v>44</v>
      </c>
      <c r="C15" s="264">
        <v>11694</v>
      </c>
      <c r="D15" s="261">
        <v>13</v>
      </c>
      <c r="E15" s="290">
        <v>1</v>
      </c>
      <c r="F15" s="290">
        <v>0</v>
      </c>
      <c r="G15" s="261">
        <v>3</v>
      </c>
      <c r="H15" s="261">
        <v>786</v>
      </c>
      <c r="I15" s="261">
        <v>963</v>
      </c>
      <c r="J15" s="261">
        <v>37</v>
      </c>
      <c r="K15" s="261">
        <v>581</v>
      </c>
      <c r="L15" s="261">
        <v>552</v>
      </c>
      <c r="M15" s="276">
        <v>2152</v>
      </c>
      <c r="N15" s="261">
        <v>577</v>
      </c>
      <c r="O15" s="261">
        <v>453</v>
      </c>
      <c r="P15" s="261">
        <v>778</v>
      </c>
      <c r="Q15" s="261">
        <v>942</v>
      </c>
      <c r="R15" s="261">
        <v>685</v>
      </c>
      <c r="S15" s="261">
        <v>133</v>
      </c>
      <c r="T15" s="261">
        <v>2372</v>
      </c>
      <c r="U15" s="261">
        <v>466</v>
      </c>
      <c r="V15" s="261">
        <v>200</v>
      </c>
    </row>
    <row r="16" spans="1:22" ht="16.5" customHeight="1">
      <c r="A16" s="276"/>
      <c r="B16" s="276" t="s">
        <v>45</v>
      </c>
      <c r="C16" s="264">
        <v>13742</v>
      </c>
      <c r="D16" s="261">
        <v>19</v>
      </c>
      <c r="E16" s="290">
        <v>0</v>
      </c>
      <c r="F16" s="290">
        <v>0</v>
      </c>
      <c r="G16" s="261">
        <v>2</v>
      </c>
      <c r="H16" s="261">
        <v>994</v>
      </c>
      <c r="I16" s="261">
        <v>1184</v>
      </c>
      <c r="J16" s="261">
        <v>30</v>
      </c>
      <c r="K16" s="261">
        <v>527</v>
      </c>
      <c r="L16" s="261">
        <v>734</v>
      </c>
      <c r="M16" s="276">
        <v>2606</v>
      </c>
      <c r="N16" s="261">
        <v>476</v>
      </c>
      <c r="O16" s="261">
        <v>695</v>
      </c>
      <c r="P16" s="261">
        <v>1102</v>
      </c>
      <c r="Q16" s="261">
        <v>1004</v>
      </c>
      <c r="R16" s="261">
        <v>661</v>
      </c>
      <c r="S16" s="261">
        <v>106</v>
      </c>
      <c r="T16" s="261">
        <v>2956</v>
      </c>
      <c r="U16" s="261">
        <v>401</v>
      </c>
      <c r="V16" s="261">
        <v>245</v>
      </c>
    </row>
    <row r="17" spans="1:22" ht="16.5" customHeight="1">
      <c r="A17" s="276"/>
      <c r="B17" s="276" t="s">
        <v>46</v>
      </c>
      <c r="C17" s="264">
        <v>9395</v>
      </c>
      <c r="D17" s="261">
        <v>18</v>
      </c>
      <c r="E17" s="290">
        <v>0</v>
      </c>
      <c r="F17" s="290">
        <v>0</v>
      </c>
      <c r="G17" s="290">
        <v>0</v>
      </c>
      <c r="H17" s="261">
        <v>755</v>
      </c>
      <c r="I17" s="261">
        <v>702</v>
      </c>
      <c r="J17" s="261">
        <v>7</v>
      </c>
      <c r="K17" s="261">
        <v>246</v>
      </c>
      <c r="L17" s="261">
        <v>511</v>
      </c>
      <c r="M17" s="276">
        <v>1748</v>
      </c>
      <c r="N17" s="261">
        <v>208</v>
      </c>
      <c r="O17" s="261">
        <v>708</v>
      </c>
      <c r="P17" s="261">
        <v>856</v>
      </c>
      <c r="Q17" s="261">
        <v>667</v>
      </c>
      <c r="R17" s="261">
        <v>389</v>
      </c>
      <c r="S17" s="261">
        <v>32</v>
      </c>
      <c r="T17" s="261">
        <v>2204</v>
      </c>
      <c r="U17" s="261">
        <v>152</v>
      </c>
      <c r="V17" s="261">
        <v>192</v>
      </c>
    </row>
    <row r="18" spans="1:13" ht="16.5" customHeight="1">
      <c r="A18" s="276"/>
      <c r="B18" s="276"/>
      <c r="C18" s="264"/>
      <c r="M18" s="276"/>
    </row>
    <row r="19" spans="1:22" ht="16.5" customHeight="1">
      <c r="A19" s="276"/>
      <c r="B19" s="276" t="s">
        <v>47</v>
      </c>
      <c r="C19" s="264">
        <v>5753</v>
      </c>
      <c r="D19" s="261">
        <v>20</v>
      </c>
      <c r="E19" s="290">
        <v>0</v>
      </c>
      <c r="F19" s="290">
        <v>0</v>
      </c>
      <c r="G19" s="290">
        <v>0</v>
      </c>
      <c r="H19" s="261">
        <v>470</v>
      </c>
      <c r="I19" s="261">
        <v>447</v>
      </c>
      <c r="J19" s="261">
        <v>2</v>
      </c>
      <c r="K19" s="261">
        <v>94</v>
      </c>
      <c r="L19" s="261">
        <v>230</v>
      </c>
      <c r="M19" s="276">
        <v>1059</v>
      </c>
      <c r="N19" s="261">
        <v>82</v>
      </c>
      <c r="O19" s="261">
        <v>598</v>
      </c>
      <c r="P19" s="261">
        <v>449</v>
      </c>
      <c r="Q19" s="261">
        <v>385</v>
      </c>
      <c r="R19" s="261">
        <v>215</v>
      </c>
      <c r="S19" s="261">
        <v>10</v>
      </c>
      <c r="T19" s="261">
        <v>1540</v>
      </c>
      <c r="U19" s="261">
        <v>44</v>
      </c>
      <c r="V19" s="261">
        <v>108</v>
      </c>
    </row>
    <row r="20" spans="1:22" ht="16.5" customHeight="1">
      <c r="A20" s="276"/>
      <c r="B20" s="276" t="s">
        <v>48</v>
      </c>
      <c r="C20" s="264">
        <v>3784</v>
      </c>
      <c r="D20" s="261">
        <v>30</v>
      </c>
      <c r="E20" s="290">
        <v>0</v>
      </c>
      <c r="F20" s="290">
        <v>0</v>
      </c>
      <c r="G20" s="261">
        <v>1</v>
      </c>
      <c r="H20" s="261">
        <v>279</v>
      </c>
      <c r="I20" s="261">
        <v>309</v>
      </c>
      <c r="J20" s="290">
        <v>0</v>
      </c>
      <c r="K20" s="261">
        <v>76</v>
      </c>
      <c r="L20" s="261">
        <v>125</v>
      </c>
      <c r="M20" s="261">
        <v>735</v>
      </c>
      <c r="N20" s="261">
        <v>39</v>
      </c>
      <c r="O20" s="261">
        <v>475</v>
      </c>
      <c r="P20" s="261">
        <v>232</v>
      </c>
      <c r="Q20" s="261">
        <v>211</v>
      </c>
      <c r="R20" s="261">
        <v>154</v>
      </c>
      <c r="S20" s="261">
        <v>6</v>
      </c>
      <c r="T20" s="261">
        <v>1000</v>
      </c>
      <c r="U20" s="261">
        <v>44</v>
      </c>
      <c r="V20" s="261">
        <v>68</v>
      </c>
    </row>
    <row r="21" spans="1:22" ht="16.5" customHeight="1">
      <c r="A21" s="276"/>
      <c r="B21" s="276" t="s">
        <v>49</v>
      </c>
      <c r="C21" s="264">
        <v>1930</v>
      </c>
      <c r="D21" s="261">
        <v>6</v>
      </c>
      <c r="E21" s="261">
        <v>1</v>
      </c>
      <c r="F21" s="290">
        <v>0</v>
      </c>
      <c r="G21" s="290">
        <v>0</v>
      </c>
      <c r="H21" s="261">
        <v>126</v>
      </c>
      <c r="I21" s="261">
        <v>122</v>
      </c>
      <c r="J21" s="290">
        <v>0</v>
      </c>
      <c r="K21" s="261">
        <v>24</v>
      </c>
      <c r="L21" s="261">
        <v>41</v>
      </c>
      <c r="M21" s="261">
        <v>387</v>
      </c>
      <c r="N21" s="261">
        <v>23</v>
      </c>
      <c r="O21" s="261">
        <v>366</v>
      </c>
      <c r="P21" s="261">
        <v>82</v>
      </c>
      <c r="Q21" s="261">
        <v>139</v>
      </c>
      <c r="R21" s="261">
        <v>94</v>
      </c>
      <c r="S21" s="261">
        <v>2</v>
      </c>
      <c r="T21" s="261">
        <v>459</v>
      </c>
      <c r="U21" s="261">
        <v>21</v>
      </c>
      <c r="V21" s="261">
        <v>37</v>
      </c>
    </row>
    <row r="22" spans="1:22" ht="16.5" customHeight="1">
      <c r="A22" s="276"/>
      <c r="B22" s="276" t="s">
        <v>50</v>
      </c>
      <c r="C22" s="264">
        <v>831</v>
      </c>
      <c r="D22" s="261">
        <v>2</v>
      </c>
      <c r="E22" s="290">
        <v>0</v>
      </c>
      <c r="F22" s="290">
        <v>0</v>
      </c>
      <c r="G22" s="290">
        <v>0</v>
      </c>
      <c r="H22" s="261">
        <v>26</v>
      </c>
      <c r="I22" s="261">
        <v>60</v>
      </c>
      <c r="J22" s="290">
        <v>0</v>
      </c>
      <c r="K22" s="261">
        <v>12</v>
      </c>
      <c r="L22" s="261">
        <v>6</v>
      </c>
      <c r="M22" s="261">
        <v>152</v>
      </c>
      <c r="N22" s="261">
        <v>12</v>
      </c>
      <c r="O22" s="261">
        <v>217</v>
      </c>
      <c r="P22" s="261">
        <v>29</v>
      </c>
      <c r="Q22" s="261">
        <v>65</v>
      </c>
      <c r="R22" s="261">
        <v>47</v>
      </c>
      <c r="S22" s="261">
        <v>1</v>
      </c>
      <c r="T22" s="261">
        <v>177</v>
      </c>
      <c r="U22" s="261">
        <v>7</v>
      </c>
      <c r="V22" s="261">
        <v>18</v>
      </c>
    </row>
    <row r="23" spans="1:22" ht="16.5" customHeight="1">
      <c r="A23" s="276"/>
      <c r="B23" s="276" t="s">
        <v>51</v>
      </c>
      <c r="C23" s="264">
        <v>392</v>
      </c>
      <c r="D23" s="261">
        <v>1</v>
      </c>
      <c r="E23" s="290">
        <v>1</v>
      </c>
      <c r="F23" s="290">
        <v>0</v>
      </c>
      <c r="G23" s="290">
        <v>0</v>
      </c>
      <c r="H23" s="261">
        <v>6</v>
      </c>
      <c r="I23" s="261">
        <v>21</v>
      </c>
      <c r="J23" s="290">
        <v>0</v>
      </c>
      <c r="K23" s="261">
        <v>4</v>
      </c>
      <c r="L23" s="261">
        <v>2</v>
      </c>
      <c r="M23" s="261">
        <v>85</v>
      </c>
      <c r="N23" s="261">
        <v>2</v>
      </c>
      <c r="O23" s="261">
        <v>125</v>
      </c>
      <c r="P23" s="261">
        <v>11</v>
      </c>
      <c r="Q23" s="261">
        <v>20</v>
      </c>
      <c r="R23" s="261">
        <v>14</v>
      </c>
      <c r="S23" s="290">
        <v>0</v>
      </c>
      <c r="T23" s="261">
        <v>81</v>
      </c>
      <c r="U23" s="261">
        <v>2</v>
      </c>
      <c r="V23" s="261">
        <v>17</v>
      </c>
    </row>
    <row r="24" spans="1:13" ht="16.5" customHeight="1">
      <c r="A24" s="276"/>
      <c r="B24" s="276"/>
      <c r="C24" s="264"/>
      <c r="M24" s="276"/>
    </row>
    <row r="25" spans="1:22" ht="16.5" customHeight="1">
      <c r="A25" s="294"/>
      <c r="B25" s="310" t="s">
        <v>92</v>
      </c>
      <c r="C25" s="304">
        <v>74928</v>
      </c>
      <c r="D25" s="296">
        <v>136</v>
      </c>
      <c r="E25" s="296">
        <v>4</v>
      </c>
      <c r="F25" s="311">
        <v>0</v>
      </c>
      <c r="G25" s="296">
        <v>11</v>
      </c>
      <c r="H25" s="296">
        <v>5818</v>
      </c>
      <c r="I25" s="296">
        <v>6483</v>
      </c>
      <c r="J25" s="296">
        <v>292</v>
      </c>
      <c r="K25" s="296">
        <v>7379</v>
      </c>
      <c r="L25" s="296">
        <v>3887</v>
      </c>
      <c r="M25" s="294">
        <v>12220</v>
      </c>
      <c r="N25" s="294">
        <v>3213</v>
      </c>
      <c r="O25" s="294">
        <v>3232</v>
      </c>
      <c r="P25" s="294">
        <v>5182</v>
      </c>
      <c r="Q25" s="294">
        <v>2572</v>
      </c>
      <c r="R25" s="294">
        <v>2726</v>
      </c>
      <c r="S25" s="294">
        <v>748</v>
      </c>
      <c r="T25" s="294">
        <v>16315</v>
      </c>
      <c r="U25" s="294">
        <v>3042</v>
      </c>
      <c r="V25" s="294">
        <v>1668</v>
      </c>
    </row>
    <row r="26" spans="1:22" s="296" customFormat="1" ht="16.5" customHeight="1">
      <c r="A26" s="276"/>
      <c r="B26" s="276" t="s">
        <v>37</v>
      </c>
      <c r="C26" s="264">
        <v>678</v>
      </c>
      <c r="D26" s="261">
        <v>2</v>
      </c>
      <c r="E26" s="290">
        <v>0</v>
      </c>
      <c r="F26" s="290">
        <v>0</v>
      </c>
      <c r="G26" s="290">
        <v>0</v>
      </c>
      <c r="H26" s="261">
        <v>25</v>
      </c>
      <c r="I26" s="261">
        <v>9</v>
      </c>
      <c r="J26" s="290">
        <v>0</v>
      </c>
      <c r="K26" s="261">
        <v>11</v>
      </c>
      <c r="L26" s="261">
        <v>20</v>
      </c>
      <c r="M26" s="261">
        <v>255</v>
      </c>
      <c r="N26" s="261">
        <v>1</v>
      </c>
      <c r="O26" s="261">
        <v>3</v>
      </c>
      <c r="P26" s="261">
        <v>215</v>
      </c>
      <c r="Q26" s="261">
        <v>10</v>
      </c>
      <c r="R26" s="261">
        <v>36</v>
      </c>
      <c r="S26" s="261">
        <v>4</v>
      </c>
      <c r="T26" s="261">
        <v>62</v>
      </c>
      <c r="U26" s="261">
        <v>8</v>
      </c>
      <c r="V26" s="261">
        <v>17</v>
      </c>
    </row>
    <row r="27" spans="1:22" ht="16.5" customHeight="1">
      <c r="A27" s="276"/>
      <c r="B27" s="276" t="s">
        <v>38</v>
      </c>
      <c r="C27" s="264">
        <v>4942</v>
      </c>
      <c r="D27" s="261">
        <v>7</v>
      </c>
      <c r="E27" s="290">
        <v>0</v>
      </c>
      <c r="F27" s="290">
        <v>0</v>
      </c>
      <c r="G27" s="290">
        <v>0</v>
      </c>
      <c r="H27" s="261">
        <v>207</v>
      </c>
      <c r="I27" s="261">
        <v>190</v>
      </c>
      <c r="J27" s="261">
        <v>5</v>
      </c>
      <c r="K27" s="261">
        <v>479</v>
      </c>
      <c r="L27" s="261">
        <v>133</v>
      </c>
      <c r="M27" s="261">
        <v>1109</v>
      </c>
      <c r="N27" s="261">
        <v>122</v>
      </c>
      <c r="O27" s="261">
        <v>80</v>
      </c>
      <c r="P27" s="261">
        <v>925</v>
      </c>
      <c r="Q27" s="261">
        <v>98</v>
      </c>
      <c r="R27" s="261">
        <v>248</v>
      </c>
      <c r="S27" s="261">
        <v>27</v>
      </c>
      <c r="T27" s="261">
        <v>1025</v>
      </c>
      <c r="U27" s="261">
        <v>137</v>
      </c>
      <c r="V27" s="261">
        <v>150</v>
      </c>
    </row>
    <row r="28" spans="1:22" ht="16.5" customHeight="1">
      <c r="A28" s="276"/>
      <c r="B28" s="276" t="s">
        <v>39</v>
      </c>
      <c r="C28" s="264">
        <v>8452</v>
      </c>
      <c r="D28" s="261">
        <v>7</v>
      </c>
      <c r="E28" s="290">
        <v>0</v>
      </c>
      <c r="F28" s="290">
        <v>0</v>
      </c>
      <c r="G28" s="261">
        <v>1</v>
      </c>
      <c r="H28" s="261">
        <v>405</v>
      </c>
      <c r="I28" s="261">
        <v>566</v>
      </c>
      <c r="J28" s="261">
        <v>25</v>
      </c>
      <c r="K28" s="261">
        <v>1527</v>
      </c>
      <c r="L28" s="261">
        <v>241</v>
      </c>
      <c r="M28" s="261">
        <v>1309</v>
      </c>
      <c r="N28" s="261">
        <v>374</v>
      </c>
      <c r="O28" s="261">
        <v>167</v>
      </c>
      <c r="P28" s="261">
        <v>676</v>
      </c>
      <c r="Q28" s="261">
        <v>281</v>
      </c>
      <c r="R28" s="261">
        <v>276</v>
      </c>
      <c r="S28" s="261">
        <v>80</v>
      </c>
      <c r="T28" s="261">
        <v>1933</v>
      </c>
      <c r="U28" s="261">
        <v>352</v>
      </c>
      <c r="V28" s="261">
        <v>232</v>
      </c>
    </row>
    <row r="29" spans="1:22" ht="16.5" customHeight="1">
      <c r="A29" s="276"/>
      <c r="B29" s="276" t="s">
        <v>40</v>
      </c>
      <c r="C29" s="264">
        <v>9320</v>
      </c>
      <c r="D29" s="261">
        <v>9</v>
      </c>
      <c r="E29" s="290">
        <v>0</v>
      </c>
      <c r="F29" s="290">
        <v>0</v>
      </c>
      <c r="G29" s="261">
        <v>3</v>
      </c>
      <c r="H29" s="261">
        <v>620</v>
      </c>
      <c r="I29" s="261">
        <v>713</v>
      </c>
      <c r="J29" s="261">
        <v>51</v>
      </c>
      <c r="K29" s="261">
        <v>1472</v>
      </c>
      <c r="L29" s="261">
        <v>338</v>
      </c>
      <c r="M29" s="261">
        <v>1385</v>
      </c>
      <c r="N29" s="261">
        <v>462</v>
      </c>
      <c r="O29" s="261">
        <v>190</v>
      </c>
      <c r="P29" s="261">
        <v>586</v>
      </c>
      <c r="Q29" s="261">
        <v>323</v>
      </c>
      <c r="R29" s="261">
        <v>229</v>
      </c>
      <c r="S29" s="261">
        <v>159</v>
      </c>
      <c r="T29" s="261">
        <v>2092</v>
      </c>
      <c r="U29" s="261">
        <v>452</v>
      </c>
      <c r="V29" s="261">
        <v>236</v>
      </c>
    </row>
    <row r="30" spans="1:22" ht="16.5" customHeight="1">
      <c r="A30" s="276"/>
      <c r="B30" s="276" t="s">
        <v>41</v>
      </c>
      <c r="C30" s="264">
        <v>8758</v>
      </c>
      <c r="D30" s="261">
        <v>5</v>
      </c>
      <c r="E30" s="290">
        <v>0</v>
      </c>
      <c r="F30" s="290">
        <v>0</v>
      </c>
      <c r="G30" s="261">
        <v>1</v>
      </c>
      <c r="H30" s="261">
        <v>641</v>
      </c>
      <c r="I30" s="261">
        <v>778</v>
      </c>
      <c r="J30" s="261">
        <v>72</v>
      </c>
      <c r="K30" s="261">
        <v>1157</v>
      </c>
      <c r="L30" s="261">
        <v>393</v>
      </c>
      <c r="M30" s="261">
        <v>1252</v>
      </c>
      <c r="N30" s="261">
        <v>596</v>
      </c>
      <c r="O30" s="261">
        <v>261</v>
      </c>
      <c r="P30" s="261">
        <v>484</v>
      </c>
      <c r="Q30" s="261">
        <v>285</v>
      </c>
      <c r="R30" s="261">
        <v>267</v>
      </c>
      <c r="S30" s="261">
        <v>130</v>
      </c>
      <c r="T30" s="261">
        <v>1788</v>
      </c>
      <c r="U30" s="261">
        <v>450</v>
      </c>
      <c r="V30" s="261">
        <v>198</v>
      </c>
    </row>
    <row r="31" spans="1:3" ht="16.5" customHeight="1">
      <c r="A31" s="276"/>
      <c r="B31" s="276"/>
      <c r="C31" s="264"/>
    </row>
    <row r="32" spans="1:22" ht="16.5" customHeight="1">
      <c r="A32" s="276"/>
      <c r="B32" s="276" t="s">
        <v>42</v>
      </c>
      <c r="C32" s="264">
        <v>7882</v>
      </c>
      <c r="D32" s="261">
        <v>10</v>
      </c>
      <c r="E32" s="290">
        <v>0</v>
      </c>
      <c r="F32" s="290">
        <v>0</v>
      </c>
      <c r="G32" s="261">
        <v>1</v>
      </c>
      <c r="H32" s="261">
        <v>547</v>
      </c>
      <c r="I32" s="261">
        <v>748</v>
      </c>
      <c r="J32" s="261">
        <v>44</v>
      </c>
      <c r="K32" s="261">
        <v>992</v>
      </c>
      <c r="L32" s="261">
        <v>393</v>
      </c>
      <c r="M32" s="261">
        <v>1124</v>
      </c>
      <c r="N32" s="261">
        <v>517</v>
      </c>
      <c r="O32" s="261">
        <v>230</v>
      </c>
      <c r="P32" s="261">
        <v>405</v>
      </c>
      <c r="Q32" s="261">
        <v>271</v>
      </c>
      <c r="R32" s="261">
        <v>303</v>
      </c>
      <c r="S32" s="261">
        <v>95</v>
      </c>
      <c r="T32" s="261">
        <v>1593</v>
      </c>
      <c r="U32" s="261">
        <v>471</v>
      </c>
      <c r="V32" s="261">
        <v>138</v>
      </c>
    </row>
    <row r="33" spans="1:22" ht="16.5" customHeight="1">
      <c r="A33" s="276"/>
      <c r="B33" s="276" t="s">
        <v>43</v>
      </c>
      <c r="C33" s="264">
        <v>6721</v>
      </c>
      <c r="D33" s="261">
        <v>7</v>
      </c>
      <c r="E33" s="261">
        <v>1</v>
      </c>
      <c r="F33" s="290">
        <v>0</v>
      </c>
      <c r="G33" s="290">
        <v>0</v>
      </c>
      <c r="H33" s="261">
        <v>535</v>
      </c>
      <c r="I33" s="261">
        <v>720</v>
      </c>
      <c r="J33" s="261">
        <v>34</v>
      </c>
      <c r="K33" s="261">
        <v>576</v>
      </c>
      <c r="L33" s="261">
        <v>365</v>
      </c>
      <c r="M33" s="261">
        <v>1057</v>
      </c>
      <c r="N33" s="261">
        <v>377</v>
      </c>
      <c r="O33" s="261">
        <v>195</v>
      </c>
      <c r="P33" s="261">
        <v>340</v>
      </c>
      <c r="Q33" s="261">
        <v>305</v>
      </c>
      <c r="R33" s="261">
        <v>307</v>
      </c>
      <c r="S33" s="261">
        <v>74</v>
      </c>
      <c r="T33" s="261">
        <v>1281</v>
      </c>
      <c r="U33" s="261">
        <v>408</v>
      </c>
      <c r="V33" s="261">
        <v>139</v>
      </c>
    </row>
    <row r="34" spans="1:22" ht="16.5" customHeight="1">
      <c r="A34" s="276"/>
      <c r="B34" s="276" t="s">
        <v>44</v>
      </c>
      <c r="C34" s="264">
        <v>6819</v>
      </c>
      <c r="D34" s="261">
        <v>7</v>
      </c>
      <c r="E34" s="261">
        <v>1</v>
      </c>
      <c r="F34" s="290">
        <v>0</v>
      </c>
      <c r="G34" s="261">
        <v>2</v>
      </c>
      <c r="H34" s="261">
        <v>632</v>
      </c>
      <c r="I34" s="261">
        <v>715</v>
      </c>
      <c r="J34" s="261">
        <v>29</v>
      </c>
      <c r="K34" s="261">
        <v>419</v>
      </c>
      <c r="L34" s="261">
        <v>497</v>
      </c>
      <c r="M34" s="261">
        <v>1081</v>
      </c>
      <c r="N34" s="261">
        <v>297</v>
      </c>
      <c r="O34" s="261">
        <v>260</v>
      </c>
      <c r="P34" s="261">
        <v>393</v>
      </c>
      <c r="Q34" s="261">
        <v>249</v>
      </c>
      <c r="R34" s="261">
        <v>307</v>
      </c>
      <c r="S34" s="261">
        <v>92</v>
      </c>
      <c r="T34" s="261">
        <v>1361</v>
      </c>
      <c r="U34" s="261">
        <v>361</v>
      </c>
      <c r="V34" s="261">
        <v>116</v>
      </c>
    </row>
    <row r="35" spans="1:22" ht="16.5" customHeight="1">
      <c r="A35" s="276"/>
      <c r="B35" s="276" t="s">
        <v>45</v>
      </c>
      <c r="C35" s="264">
        <v>8056</v>
      </c>
      <c r="D35" s="261">
        <v>13</v>
      </c>
      <c r="E35" s="290">
        <v>0</v>
      </c>
      <c r="F35" s="290">
        <v>0</v>
      </c>
      <c r="G35" s="261">
        <v>2</v>
      </c>
      <c r="H35" s="261">
        <v>846</v>
      </c>
      <c r="I35" s="261">
        <v>865</v>
      </c>
      <c r="J35" s="261">
        <v>24</v>
      </c>
      <c r="K35" s="261">
        <v>401</v>
      </c>
      <c r="L35" s="261">
        <v>656</v>
      </c>
      <c r="M35" s="261">
        <v>1307</v>
      </c>
      <c r="N35" s="261">
        <v>247</v>
      </c>
      <c r="O35" s="261">
        <v>408</v>
      </c>
      <c r="P35" s="261">
        <v>479</v>
      </c>
      <c r="Q35" s="261">
        <v>239</v>
      </c>
      <c r="R35" s="261">
        <v>291</v>
      </c>
      <c r="S35" s="261">
        <v>66</v>
      </c>
      <c r="T35" s="261">
        <v>1772</v>
      </c>
      <c r="U35" s="261">
        <v>275</v>
      </c>
      <c r="V35" s="261">
        <v>165</v>
      </c>
    </row>
    <row r="36" spans="1:22" ht="16.5" customHeight="1">
      <c r="A36" s="276"/>
      <c r="B36" s="276" t="s">
        <v>46</v>
      </c>
      <c r="C36" s="264">
        <v>5569</v>
      </c>
      <c r="D36" s="261">
        <v>16</v>
      </c>
      <c r="E36" s="290">
        <v>0</v>
      </c>
      <c r="F36" s="290">
        <v>0</v>
      </c>
      <c r="G36" s="290">
        <v>0</v>
      </c>
      <c r="H36" s="261">
        <v>640</v>
      </c>
      <c r="I36" s="261">
        <v>504</v>
      </c>
      <c r="J36" s="261">
        <v>7</v>
      </c>
      <c r="K36" s="261">
        <v>193</v>
      </c>
      <c r="L36" s="261">
        <v>478</v>
      </c>
      <c r="M36" s="261">
        <v>939</v>
      </c>
      <c r="N36" s="261">
        <v>119</v>
      </c>
      <c r="O36" s="261">
        <v>439</v>
      </c>
      <c r="P36" s="261">
        <v>342</v>
      </c>
      <c r="Q36" s="261">
        <v>156</v>
      </c>
      <c r="R36" s="261">
        <v>188</v>
      </c>
      <c r="S36" s="261">
        <v>14</v>
      </c>
      <c r="T36" s="261">
        <v>1334</v>
      </c>
      <c r="U36" s="261">
        <v>78</v>
      </c>
      <c r="V36" s="261">
        <v>122</v>
      </c>
    </row>
    <row r="37" spans="1:3" ht="16.5" customHeight="1">
      <c r="A37" s="276"/>
      <c r="B37" s="276"/>
      <c r="C37" s="264"/>
    </row>
    <row r="38" spans="1:22" ht="16.5" customHeight="1">
      <c r="A38" s="276"/>
      <c r="B38" s="276" t="s">
        <v>47</v>
      </c>
      <c r="C38" s="264">
        <v>3429</v>
      </c>
      <c r="D38" s="261">
        <v>19</v>
      </c>
      <c r="E38" s="290">
        <v>0</v>
      </c>
      <c r="F38" s="290">
        <v>0</v>
      </c>
      <c r="G38" s="290">
        <v>0</v>
      </c>
      <c r="H38" s="261">
        <v>372</v>
      </c>
      <c r="I38" s="261">
        <v>304</v>
      </c>
      <c r="J38" s="261">
        <v>1</v>
      </c>
      <c r="K38" s="261">
        <v>71</v>
      </c>
      <c r="L38" s="261">
        <v>215</v>
      </c>
      <c r="M38" s="261">
        <v>597</v>
      </c>
      <c r="N38" s="261">
        <v>49</v>
      </c>
      <c r="O38" s="261">
        <v>362</v>
      </c>
      <c r="P38" s="261">
        <v>186</v>
      </c>
      <c r="Q38" s="261">
        <v>120</v>
      </c>
      <c r="R38" s="261">
        <v>117</v>
      </c>
      <c r="S38" s="261">
        <v>4</v>
      </c>
      <c r="T38" s="261">
        <v>926</v>
      </c>
      <c r="U38" s="261">
        <v>19</v>
      </c>
      <c r="V38" s="261">
        <v>67</v>
      </c>
    </row>
    <row r="39" spans="1:22" ht="16.5" customHeight="1">
      <c r="A39" s="276"/>
      <c r="B39" s="276" t="s">
        <v>48</v>
      </c>
      <c r="C39" s="264">
        <v>2392</v>
      </c>
      <c r="D39" s="261">
        <v>27</v>
      </c>
      <c r="E39" s="290">
        <v>0</v>
      </c>
      <c r="F39" s="290">
        <v>0</v>
      </c>
      <c r="G39" s="261">
        <v>1</v>
      </c>
      <c r="H39" s="261">
        <v>229</v>
      </c>
      <c r="I39" s="261">
        <v>224</v>
      </c>
      <c r="J39" s="290">
        <v>0</v>
      </c>
      <c r="K39" s="261">
        <v>57</v>
      </c>
      <c r="L39" s="261">
        <v>113</v>
      </c>
      <c r="M39" s="261">
        <v>448</v>
      </c>
      <c r="N39" s="261">
        <v>28</v>
      </c>
      <c r="O39" s="261">
        <v>278</v>
      </c>
      <c r="P39" s="261">
        <v>104</v>
      </c>
      <c r="Q39" s="261">
        <v>88</v>
      </c>
      <c r="R39" s="261">
        <v>86</v>
      </c>
      <c r="S39" s="261">
        <v>3</v>
      </c>
      <c r="T39" s="261">
        <v>642</v>
      </c>
      <c r="U39" s="261">
        <v>19</v>
      </c>
      <c r="V39" s="261">
        <v>45</v>
      </c>
    </row>
    <row r="40" spans="1:22" ht="16.5" customHeight="1">
      <c r="A40" s="276"/>
      <c r="B40" s="276" t="s">
        <v>49</v>
      </c>
      <c r="C40" s="264">
        <v>1182</v>
      </c>
      <c r="D40" s="261">
        <v>5</v>
      </c>
      <c r="E40" s="261">
        <v>1</v>
      </c>
      <c r="F40" s="290">
        <v>0</v>
      </c>
      <c r="G40" s="290">
        <v>0</v>
      </c>
      <c r="H40" s="261">
        <v>97</v>
      </c>
      <c r="I40" s="261">
        <v>83</v>
      </c>
      <c r="J40" s="290">
        <v>0</v>
      </c>
      <c r="K40" s="261">
        <v>15</v>
      </c>
      <c r="L40" s="261">
        <v>37</v>
      </c>
      <c r="M40" s="261">
        <v>211</v>
      </c>
      <c r="N40" s="261">
        <v>14</v>
      </c>
      <c r="O40" s="261">
        <v>195</v>
      </c>
      <c r="P40" s="261">
        <v>33</v>
      </c>
      <c r="Q40" s="261">
        <v>89</v>
      </c>
      <c r="R40" s="261">
        <v>47</v>
      </c>
      <c r="S40" s="290">
        <v>0</v>
      </c>
      <c r="T40" s="261">
        <v>321</v>
      </c>
      <c r="U40" s="261">
        <v>8</v>
      </c>
      <c r="V40" s="261">
        <v>26</v>
      </c>
    </row>
    <row r="41" spans="1:22" ht="16.5" customHeight="1">
      <c r="A41" s="276"/>
      <c r="B41" s="276" t="s">
        <v>50</v>
      </c>
      <c r="C41" s="264">
        <v>494</v>
      </c>
      <c r="D41" s="261">
        <v>2</v>
      </c>
      <c r="E41" s="290">
        <v>0</v>
      </c>
      <c r="F41" s="290">
        <v>0</v>
      </c>
      <c r="G41" s="290">
        <v>0</v>
      </c>
      <c r="H41" s="261">
        <v>18</v>
      </c>
      <c r="I41" s="261">
        <v>44</v>
      </c>
      <c r="J41" s="290">
        <v>0</v>
      </c>
      <c r="K41" s="261">
        <v>6</v>
      </c>
      <c r="L41" s="261">
        <v>6</v>
      </c>
      <c r="M41" s="261">
        <v>93</v>
      </c>
      <c r="N41" s="261">
        <v>9</v>
      </c>
      <c r="O41" s="261">
        <v>107</v>
      </c>
      <c r="P41" s="261">
        <v>11</v>
      </c>
      <c r="Q41" s="261">
        <v>44</v>
      </c>
      <c r="R41" s="261">
        <v>17</v>
      </c>
      <c r="S41" s="290">
        <v>0</v>
      </c>
      <c r="T41" s="261">
        <v>128</v>
      </c>
      <c r="U41" s="261">
        <v>3</v>
      </c>
      <c r="V41" s="261">
        <v>6</v>
      </c>
    </row>
    <row r="42" spans="1:22" ht="16.5" customHeight="1">
      <c r="A42" s="276"/>
      <c r="B42" s="276" t="s">
        <v>51</v>
      </c>
      <c r="C42" s="264">
        <v>234</v>
      </c>
      <c r="D42" s="290">
        <v>0</v>
      </c>
      <c r="E42" s="261">
        <v>1</v>
      </c>
      <c r="F42" s="290">
        <v>0</v>
      </c>
      <c r="G42" s="290">
        <v>0</v>
      </c>
      <c r="H42" s="261">
        <v>4</v>
      </c>
      <c r="I42" s="261">
        <v>20</v>
      </c>
      <c r="J42" s="290">
        <v>0</v>
      </c>
      <c r="K42" s="261">
        <v>3</v>
      </c>
      <c r="L42" s="261">
        <v>2</v>
      </c>
      <c r="M42" s="261">
        <v>53</v>
      </c>
      <c r="N42" s="261">
        <v>1</v>
      </c>
      <c r="O42" s="261">
        <v>57</v>
      </c>
      <c r="P42" s="261">
        <v>3</v>
      </c>
      <c r="Q42" s="261">
        <v>14</v>
      </c>
      <c r="R42" s="261">
        <v>7</v>
      </c>
      <c r="S42" s="290">
        <v>0</v>
      </c>
      <c r="T42" s="261">
        <v>57</v>
      </c>
      <c r="U42" s="261">
        <v>1</v>
      </c>
      <c r="V42" s="261">
        <v>11</v>
      </c>
    </row>
    <row r="43" spans="1:13" ht="16.5" customHeight="1">
      <c r="A43" s="276"/>
      <c r="B43" s="276"/>
      <c r="C43" s="264"/>
      <c r="M43" s="276"/>
    </row>
    <row r="44" spans="1:22" ht="16.5" customHeight="1">
      <c r="A44" s="294"/>
      <c r="B44" s="310" t="s">
        <v>93</v>
      </c>
      <c r="C44" s="304">
        <v>56585</v>
      </c>
      <c r="D44" s="296">
        <v>30</v>
      </c>
      <c r="E44" s="311">
        <v>0</v>
      </c>
      <c r="F44" s="311">
        <v>0</v>
      </c>
      <c r="G44" s="296">
        <v>5</v>
      </c>
      <c r="H44" s="296">
        <v>1291</v>
      </c>
      <c r="I44" s="296">
        <v>3165</v>
      </c>
      <c r="J44" s="296">
        <v>82</v>
      </c>
      <c r="K44" s="296">
        <v>3470</v>
      </c>
      <c r="L44" s="296">
        <v>656</v>
      </c>
      <c r="M44" s="294">
        <v>11555</v>
      </c>
      <c r="N44" s="294">
        <v>2728</v>
      </c>
      <c r="O44" s="294">
        <v>2260</v>
      </c>
      <c r="P44" s="294">
        <v>4727</v>
      </c>
      <c r="Q44" s="294">
        <v>6859</v>
      </c>
      <c r="R44" s="294">
        <v>3437</v>
      </c>
      <c r="S44" s="294">
        <v>307</v>
      </c>
      <c r="T44" s="294">
        <v>13742</v>
      </c>
      <c r="U44" s="294">
        <v>1112</v>
      </c>
      <c r="V44" s="294">
        <v>1159</v>
      </c>
    </row>
    <row r="45" spans="1:22" s="296" customFormat="1" ht="16.5" customHeight="1">
      <c r="A45" s="276"/>
      <c r="B45" s="276" t="s">
        <v>37</v>
      </c>
      <c r="C45" s="264">
        <v>689</v>
      </c>
      <c r="D45" s="290">
        <v>0</v>
      </c>
      <c r="E45" s="290">
        <v>0</v>
      </c>
      <c r="F45" s="290">
        <v>0</v>
      </c>
      <c r="G45" s="290">
        <v>0</v>
      </c>
      <c r="H45" s="261">
        <v>1</v>
      </c>
      <c r="I45" s="261">
        <v>10</v>
      </c>
      <c r="J45" s="261">
        <v>1</v>
      </c>
      <c r="K45" s="261">
        <v>7</v>
      </c>
      <c r="L45" s="261">
        <v>6</v>
      </c>
      <c r="M45" s="261">
        <v>267</v>
      </c>
      <c r="N45" s="261">
        <v>4</v>
      </c>
      <c r="O45" s="290">
        <v>0</v>
      </c>
      <c r="P45" s="261">
        <v>229</v>
      </c>
      <c r="Q45" s="261">
        <v>18</v>
      </c>
      <c r="R45" s="261">
        <v>32</v>
      </c>
      <c r="S45" s="261">
        <v>1</v>
      </c>
      <c r="T45" s="261">
        <v>86</v>
      </c>
      <c r="U45" s="261">
        <v>4</v>
      </c>
      <c r="V45" s="261">
        <v>23</v>
      </c>
    </row>
    <row r="46" spans="1:22" ht="16.5" customHeight="1">
      <c r="A46" s="276"/>
      <c r="B46" s="276" t="s">
        <v>38</v>
      </c>
      <c r="C46" s="264">
        <v>5184</v>
      </c>
      <c r="D46" s="261">
        <v>2</v>
      </c>
      <c r="E46" s="290">
        <v>0</v>
      </c>
      <c r="F46" s="290">
        <v>0</v>
      </c>
      <c r="G46" s="290">
        <v>0</v>
      </c>
      <c r="H46" s="261">
        <v>47</v>
      </c>
      <c r="I46" s="261">
        <v>239</v>
      </c>
      <c r="J46" s="290">
        <v>0</v>
      </c>
      <c r="K46" s="261">
        <v>358</v>
      </c>
      <c r="L46" s="261">
        <v>48</v>
      </c>
      <c r="M46" s="261">
        <v>1280</v>
      </c>
      <c r="N46" s="261">
        <v>214</v>
      </c>
      <c r="O46" s="261">
        <v>51</v>
      </c>
      <c r="P46" s="261">
        <v>729</v>
      </c>
      <c r="Q46" s="261">
        <v>512</v>
      </c>
      <c r="R46" s="261">
        <v>323</v>
      </c>
      <c r="S46" s="261">
        <v>15</v>
      </c>
      <c r="T46" s="261">
        <v>1175</v>
      </c>
      <c r="U46" s="261">
        <v>52</v>
      </c>
      <c r="V46" s="261">
        <v>139</v>
      </c>
    </row>
    <row r="47" spans="1:22" ht="16.5" customHeight="1">
      <c r="A47" s="276"/>
      <c r="B47" s="276" t="s">
        <v>39</v>
      </c>
      <c r="C47" s="264">
        <v>7621</v>
      </c>
      <c r="D47" s="290">
        <v>2</v>
      </c>
      <c r="E47" s="290">
        <v>0</v>
      </c>
      <c r="F47" s="290">
        <v>0</v>
      </c>
      <c r="G47" s="290">
        <v>0</v>
      </c>
      <c r="H47" s="261">
        <v>116</v>
      </c>
      <c r="I47" s="261">
        <v>437</v>
      </c>
      <c r="J47" s="261">
        <v>17</v>
      </c>
      <c r="K47" s="261">
        <v>841</v>
      </c>
      <c r="L47" s="261">
        <v>86</v>
      </c>
      <c r="M47" s="261">
        <v>1440</v>
      </c>
      <c r="N47" s="261">
        <v>407</v>
      </c>
      <c r="O47" s="261">
        <v>123</v>
      </c>
      <c r="P47" s="261">
        <v>509</v>
      </c>
      <c r="Q47" s="261">
        <v>888</v>
      </c>
      <c r="R47" s="261">
        <v>348</v>
      </c>
      <c r="S47" s="261">
        <v>38</v>
      </c>
      <c r="T47" s="261">
        <v>2074</v>
      </c>
      <c r="U47" s="261">
        <v>125</v>
      </c>
      <c r="V47" s="261">
        <v>170</v>
      </c>
    </row>
    <row r="48" spans="1:22" ht="16.5" customHeight="1">
      <c r="A48" s="276"/>
      <c r="B48" s="276" t="s">
        <v>40</v>
      </c>
      <c r="C48" s="264">
        <v>7370</v>
      </c>
      <c r="D48" s="261">
        <v>2</v>
      </c>
      <c r="E48" s="290">
        <v>0</v>
      </c>
      <c r="F48" s="290">
        <v>0</v>
      </c>
      <c r="G48" s="290">
        <v>3</v>
      </c>
      <c r="H48" s="261">
        <v>127</v>
      </c>
      <c r="I48" s="261">
        <v>478</v>
      </c>
      <c r="J48" s="261">
        <v>19</v>
      </c>
      <c r="K48" s="261">
        <v>727</v>
      </c>
      <c r="L48" s="261">
        <v>101</v>
      </c>
      <c r="M48" s="261">
        <v>1277</v>
      </c>
      <c r="N48" s="261">
        <v>399</v>
      </c>
      <c r="O48" s="261">
        <v>125</v>
      </c>
      <c r="P48" s="261">
        <v>371</v>
      </c>
      <c r="Q48" s="261">
        <v>834</v>
      </c>
      <c r="R48" s="261">
        <v>381</v>
      </c>
      <c r="S48" s="261">
        <v>50</v>
      </c>
      <c r="T48" s="261">
        <v>2112</v>
      </c>
      <c r="U48" s="261">
        <v>173</v>
      </c>
      <c r="V48" s="261">
        <v>191</v>
      </c>
    </row>
    <row r="49" spans="1:22" ht="16.5" customHeight="1">
      <c r="A49" s="276"/>
      <c r="B49" s="276" t="s">
        <v>41</v>
      </c>
      <c r="C49" s="264">
        <v>5963</v>
      </c>
      <c r="D49" s="261">
        <v>1</v>
      </c>
      <c r="E49" s="290">
        <v>0</v>
      </c>
      <c r="F49" s="290">
        <v>0</v>
      </c>
      <c r="G49" s="261">
        <v>1</v>
      </c>
      <c r="H49" s="261">
        <v>146</v>
      </c>
      <c r="I49" s="261">
        <v>401</v>
      </c>
      <c r="J49" s="261">
        <v>18</v>
      </c>
      <c r="K49" s="261">
        <v>549</v>
      </c>
      <c r="L49" s="261">
        <v>76</v>
      </c>
      <c r="M49" s="261">
        <v>1060</v>
      </c>
      <c r="N49" s="261">
        <v>381</v>
      </c>
      <c r="O49" s="261">
        <v>130</v>
      </c>
      <c r="P49" s="261">
        <v>314</v>
      </c>
      <c r="Q49" s="261">
        <v>677</v>
      </c>
      <c r="R49" s="261">
        <v>330</v>
      </c>
      <c r="S49" s="261">
        <v>29</v>
      </c>
      <c r="T49" s="261">
        <v>1550</v>
      </c>
      <c r="U49" s="261">
        <v>160</v>
      </c>
      <c r="V49" s="261">
        <v>140</v>
      </c>
    </row>
    <row r="50" spans="1:3" ht="16.5" customHeight="1">
      <c r="A50" s="276"/>
      <c r="B50" s="276"/>
      <c r="C50" s="264"/>
    </row>
    <row r="51" spans="1:22" ht="16.5" customHeight="1">
      <c r="A51" s="276"/>
      <c r="B51" s="276" t="s">
        <v>42</v>
      </c>
      <c r="C51" s="264">
        <v>5505</v>
      </c>
      <c r="D51" s="261">
        <v>3</v>
      </c>
      <c r="E51" s="290">
        <v>0</v>
      </c>
      <c r="F51" s="290">
        <v>0</v>
      </c>
      <c r="G51" s="290">
        <v>0</v>
      </c>
      <c r="H51" s="261">
        <v>141</v>
      </c>
      <c r="I51" s="261">
        <v>289</v>
      </c>
      <c r="J51" s="261">
        <v>9</v>
      </c>
      <c r="K51" s="261">
        <v>343</v>
      </c>
      <c r="L51" s="261">
        <v>81</v>
      </c>
      <c r="M51" s="261">
        <v>1039</v>
      </c>
      <c r="N51" s="261">
        <v>375</v>
      </c>
      <c r="O51" s="261">
        <v>159</v>
      </c>
      <c r="P51" s="261">
        <v>301</v>
      </c>
      <c r="Q51" s="261">
        <v>732</v>
      </c>
      <c r="R51" s="261">
        <v>410</v>
      </c>
      <c r="S51" s="261">
        <v>32</v>
      </c>
      <c r="T51" s="261">
        <v>1384</v>
      </c>
      <c r="U51" s="261">
        <v>118</v>
      </c>
      <c r="V51" s="261">
        <v>89</v>
      </c>
    </row>
    <row r="52" spans="1:22" ht="16.5" customHeight="1">
      <c r="A52" s="276"/>
      <c r="B52" s="276" t="s">
        <v>43</v>
      </c>
      <c r="C52" s="264">
        <v>4907</v>
      </c>
      <c r="D52" s="290">
        <v>0</v>
      </c>
      <c r="E52" s="290">
        <v>0</v>
      </c>
      <c r="F52" s="290">
        <v>0</v>
      </c>
      <c r="G52" s="290">
        <v>0</v>
      </c>
      <c r="H52" s="261">
        <v>109</v>
      </c>
      <c r="I52" s="261">
        <v>262</v>
      </c>
      <c r="J52" s="261">
        <v>3</v>
      </c>
      <c r="K52" s="261">
        <v>246</v>
      </c>
      <c r="L52" s="261">
        <v>61</v>
      </c>
      <c r="M52" s="261">
        <v>997</v>
      </c>
      <c r="N52" s="261">
        <v>293</v>
      </c>
      <c r="O52" s="261">
        <v>141</v>
      </c>
      <c r="P52" s="261">
        <v>286</v>
      </c>
      <c r="Q52" s="261">
        <v>764</v>
      </c>
      <c r="R52" s="261">
        <v>414</v>
      </c>
      <c r="S52" s="261">
        <v>31</v>
      </c>
      <c r="T52" s="261">
        <v>1113</v>
      </c>
      <c r="U52" s="261">
        <v>107</v>
      </c>
      <c r="V52" s="261">
        <v>80</v>
      </c>
    </row>
    <row r="53" spans="1:22" ht="16.5" customHeight="1">
      <c r="A53" s="276"/>
      <c r="B53" s="276" t="s">
        <v>44</v>
      </c>
      <c r="C53" s="264">
        <v>4875</v>
      </c>
      <c r="D53" s="261">
        <v>6</v>
      </c>
      <c r="E53" s="290">
        <v>0</v>
      </c>
      <c r="F53" s="290">
        <v>0</v>
      </c>
      <c r="G53" s="261">
        <v>1</v>
      </c>
      <c r="H53" s="261">
        <v>154</v>
      </c>
      <c r="I53" s="261">
        <v>248</v>
      </c>
      <c r="J53" s="261">
        <v>8</v>
      </c>
      <c r="K53" s="261">
        <v>162</v>
      </c>
      <c r="L53" s="261">
        <v>55</v>
      </c>
      <c r="M53" s="261">
        <v>1071</v>
      </c>
      <c r="N53" s="261">
        <v>280</v>
      </c>
      <c r="O53" s="261">
        <v>193</v>
      </c>
      <c r="P53" s="261">
        <v>385</v>
      </c>
      <c r="Q53" s="261">
        <v>693</v>
      </c>
      <c r="R53" s="261">
        <v>378</v>
      </c>
      <c r="S53" s="261">
        <v>41</v>
      </c>
      <c r="T53" s="261">
        <v>1011</v>
      </c>
      <c r="U53" s="261">
        <v>105</v>
      </c>
      <c r="V53" s="261">
        <v>84</v>
      </c>
    </row>
    <row r="54" spans="1:22" ht="16.5" customHeight="1">
      <c r="A54" s="276"/>
      <c r="B54" s="276" t="s">
        <v>45</v>
      </c>
      <c r="C54" s="264">
        <v>5686</v>
      </c>
      <c r="D54" s="261">
        <v>6</v>
      </c>
      <c r="E54" s="290">
        <v>0</v>
      </c>
      <c r="F54" s="290">
        <v>0</v>
      </c>
      <c r="G54" s="290">
        <v>0</v>
      </c>
      <c r="H54" s="261">
        <v>148</v>
      </c>
      <c r="I54" s="261">
        <v>319</v>
      </c>
      <c r="J54" s="261">
        <v>6</v>
      </c>
      <c r="K54" s="261">
        <v>126</v>
      </c>
      <c r="L54" s="261">
        <v>78</v>
      </c>
      <c r="M54" s="261">
        <v>1299</v>
      </c>
      <c r="N54" s="261">
        <v>229</v>
      </c>
      <c r="O54" s="261">
        <v>287</v>
      </c>
      <c r="P54" s="261">
        <v>623</v>
      </c>
      <c r="Q54" s="261">
        <v>765</v>
      </c>
      <c r="R54" s="261">
        <v>370</v>
      </c>
      <c r="S54" s="261">
        <v>40</v>
      </c>
      <c r="T54" s="261">
        <v>1184</v>
      </c>
      <c r="U54" s="261">
        <v>126</v>
      </c>
      <c r="V54" s="261">
        <v>80</v>
      </c>
    </row>
    <row r="55" spans="1:22" ht="16.5" customHeight="1">
      <c r="A55" s="276"/>
      <c r="B55" s="276" t="s">
        <v>46</v>
      </c>
      <c r="C55" s="264">
        <v>3826</v>
      </c>
      <c r="D55" s="261">
        <v>2</v>
      </c>
      <c r="E55" s="290">
        <v>0</v>
      </c>
      <c r="F55" s="290">
        <v>0</v>
      </c>
      <c r="G55" s="290">
        <v>0</v>
      </c>
      <c r="H55" s="261">
        <v>115</v>
      </c>
      <c r="I55" s="261">
        <v>198</v>
      </c>
      <c r="J55" s="290">
        <v>0</v>
      </c>
      <c r="K55" s="261">
        <v>53</v>
      </c>
      <c r="L55" s="261">
        <v>33</v>
      </c>
      <c r="M55" s="261">
        <v>809</v>
      </c>
      <c r="N55" s="261">
        <v>89</v>
      </c>
      <c r="O55" s="261">
        <v>269</v>
      </c>
      <c r="P55" s="261">
        <v>514</v>
      </c>
      <c r="Q55" s="261">
        <v>511</v>
      </c>
      <c r="R55" s="261">
        <v>201</v>
      </c>
      <c r="S55" s="261">
        <v>18</v>
      </c>
      <c r="T55" s="261">
        <v>870</v>
      </c>
      <c r="U55" s="261">
        <v>74</v>
      </c>
      <c r="V55" s="261">
        <v>70</v>
      </c>
    </row>
    <row r="56" spans="1:10" ht="16.5" customHeight="1">
      <c r="A56" s="276"/>
      <c r="B56" s="276"/>
      <c r="C56" s="264"/>
      <c r="J56" s="290">
        <v>0</v>
      </c>
    </row>
    <row r="57" spans="1:22" ht="16.5" customHeight="1">
      <c r="A57" s="276"/>
      <c r="B57" s="276" t="s">
        <v>47</v>
      </c>
      <c r="C57" s="264">
        <v>2324</v>
      </c>
      <c r="D57" s="261">
        <v>1</v>
      </c>
      <c r="E57" s="290">
        <v>0</v>
      </c>
      <c r="F57" s="290">
        <v>0</v>
      </c>
      <c r="G57" s="290">
        <v>0</v>
      </c>
      <c r="H57" s="261">
        <v>98</v>
      </c>
      <c r="I57" s="261">
        <v>143</v>
      </c>
      <c r="J57" s="261">
        <v>1</v>
      </c>
      <c r="K57" s="261">
        <v>23</v>
      </c>
      <c r="L57" s="261">
        <v>15</v>
      </c>
      <c r="M57" s="261">
        <v>462</v>
      </c>
      <c r="N57" s="261">
        <v>33</v>
      </c>
      <c r="O57" s="261">
        <v>236</v>
      </c>
      <c r="P57" s="261">
        <v>263</v>
      </c>
      <c r="Q57" s="261">
        <v>265</v>
      </c>
      <c r="R57" s="261">
        <v>98</v>
      </c>
      <c r="S57" s="261">
        <v>6</v>
      </c>
      <c r="T57" s="261">
        <v>614</v>
      </c>
      <c r="U57" s="261">
        <v>25</v>
      </c>
      <c r="V57" s="261">
        <v>41</v>
      </c>
    </row>
    <row r="58" spans="1:22" ht="16.5" customHeight="1">
      <c r="A58" s="276"/>
      <c r="B58" s="276" t="s">
        <v>48</v>
      </c>
      <c r="C58" s="264">
        <v>1392</v>
      </c>
      <c r="D58" s="261">
        <v>3</v>
      </c>
      <c r="E58" s="290">
        <v>0</v>
      </c>
      <c r="F58" s="290">
        <v>0</v>
      </c>
      <c r="G58" s="290">
        <v>0</v>
      </c>
      <c r="H58" s="261">
        <v>50</v>
      </c>
      <c r="I58" s="261">
        <v>85</v>
      </c>
      <c r="J58" s="290">
        <v>0</v>
      </c>
      <c r="K58" s="261">
        <v>19</v>
      </c>
      <c r="L58" s="261">
        <v>12</v>
      </c>
      <c r="M58" s="261">
        <v>287</v>
      </c>
      <c r="N58" s="261">
        <v>11</v>
      </c>
      <c r="O58" s="261">
        <v>197</v>
      </c>
      <c r="P58" s="261">
        <v>128</v>
      </c>
      <c r="Q58" s="261">
        <v>123</v>
      </c>
      <c r="R58" s="261">
        <v>68</v>
      </c>
      <c r="S58" s="261">
        <v>3</v>
      </c>
      <c r="T58" s="261">
        <v>358</v>
      </c>
      <c r="U58" s="261">
        <v>25</v>
      </c>
      <c r="V58" s="261">
        <v>23</v>
      </c>
    </row>
    <row r="59" spans="1:22" ht="16.5" customHeight="1">
      <c r="A59" s="276"/>
      <c r="B59" s="276" t="s">
        <v>49</v>
      </c>
      <c r="C59" s="264">
        <v>748</v>
      </c>
      <c r="D59" s="261">
        <v>1</v>
      </c>
      <c r="E59" s="290">
        <v>0</v>
      </c>
      <c r="F59" s="290">
        <v>0</v>
      </c>
      <c r="G59" s="290">
        <v>0</v>
      </c>
      <c r="H59" s="261">
        <v>29</v>
      </c>
      <c r="I59" s="261">
        <v>39</v>
      </c>
      <c r="J59" s="290">
        <v>0</v>
      </c>
      <c r="K59" s="261">
        <v>9</v>
      </c>
      <c r="L59" s="261">
        <v>4</v>
      </c>
      <c r="M59" s="261">
        <v>176</v>
      </c>
      <c r="N59" s="261">
        <v>9</v>
      </c>
      <c r="O59" s="261">
        <v>171</v>
      </c>
      <c r="P59" s="261">
        <v>49</v>
      </c>
      <c r="Q59" s="261">
        <v>50</v>
      </c>
      <c r="R59" s="261">
        <v>47</v>
      </c>
      <c r="S59" s="261">
        <v>2</v>
      </c>
      <c r="T59" s="261">
        <v>138</v>
      </c>
      <c r="U59" s="261">
        <v>13</v>
      </c>
      <c r="V59" s="261">
        <v>11</v>
      </c>
    </row>
    <row r="60" spans="1:22" ht="16.5" customHeight="1">
      <c r="A60" s="276"/>
      <c r="B60" s="276" t="s">
        <v>50</v>
      </c>
      <c r="C60" s="264">
        <v>337</v>
      </c>
      <c r="D60" s="290">
        <v>0</v>
      </c>
      <c r="E60" s="290">
        <v>0</v>
      </c>
      <c r="F60" s="290">
        <v>0</v>
      </c>
      <c r="G60" s="290">
        <v>0</v>
      </c>
      <c r="H60" s="261">
        <v>8</v>
      </c>
      <c r="I60" s="261">
        <v>16</v>
      </c>
      <c r="J60" s="290">
        <v>0</v>
      </c>
      <c r="K60" s="261">
        <v>6</v>
      </c>
      <c r="L60" s="290">
        <v>0</v>
      </c>
      <c r="M60" s="261">
        <v>59</v>
      </c>
      <c r="N60" s="261">
        <v>3</v>
      </c>
      <c r="O60" s="261">
        <v>110</v>
      </c>
      <c r="P60" s="261">
        <v>18</v>
      </c>
      <c r="Q60" s="261">
        <v>21</v>
      </c>
      <c r="R60" s="261">
        <v>30</v>
      </c>
      <c r="S60" s="261">
        <v>1</v>
      </c>
      <c r="T60" s="261">
        <v>49</v>
      </c>
      <c r="U60" s="261">
        <v>4</v>
      </c>
      <c r="V60" s="261">
        <v>12</v>
      </c>
    </row>
    <row r="61" spans="1:22" ht="16.5" customHeight="1" thickBot="1">
      <c r="A61" s="279"/>
      <c r="B61" s="265" t="s">
        <v>51</v>
      </c>
      <c r="C61" s="264">
        <v>158</v>
      </c>
      <c r="D61" s="261">
        <v>1</v>
      </c>
      <c r="E61" s="290">
        <v>0</v>
      </c>
      <c r="F61" s="290">
        <v>0</v>
      </c>
      <c r="G61" s="290">
        <v>0</v>
      </c>
      <c r="H61" s="290">
        <v>2</v>
      </c>
      <c r="I61" s="261">
        <v>1</v>
      </c>
      <c r="J61" s="290">
        <v>0</v>
      </c>
      <c r="K61" s="261">
        <v>1</v>
      </c>
      <c r="L61" s="290">
        <v>0</v>
      </c>
      <c r="M61" s="261">
        <v>32</v>
      </c>
      <c r="N61" s="261">
        <v>1</v>
      </c>
      <c r="O61" s="261">
        <v>68</v>
      </c>
      <c r="P61" s="261">
        <v>8</v>
      </c>
      <c r="Q61" s="261">
        <v>6</v>
      </c>
      <c r="R61" s="261">
        <v>7</v>
      </c>
      <c r="S61" s="290">
        <v>0</v>
      </c>
      <c r="T61" s="261">
        <v>24</v>
      </c>
      <c r="U61" s="261">
        <v>1</v>
      </c>
      <c r="V61" s="261">
        <v>6</v>
      </c>
    </row>
    <row r="62" spans="1:22" ht="16.5" customHeight="1">
      <c r="A62" s="276" t="s">
        <v>882</v>
      </c>
      <c r="C62" s="287"/>
      <c r="D62" s="287"/>
      <c r="E62" s="287"/>
      <c r="F62" s="287"/>
      <c r="G62" s="287"/>
      <c r="H62" s="287"/>
      <c r="I62" s="287"/>
      <c r="J62" s="287"/>
      <c r="K62" s="287"/>
      <c r="L62" s="287"/>
      <c r="M62" s="287"/>
      <c r="N62" s="287"/>
      <c r="O62" s="287"/>
      <c r="P62" s="287"/>
      <c r="Q62" s="287"/>
      <c r="R62" s="287"/>
      <c r="S62" s="287"/>
      <c r="T62" s="287"/>
      <c r="U62" s="287"/>
      <c r="V62" s="287"/>
    </row>
  </sheetData>
  <sheetProtection/>
  <mergeCells count="4">
    <mergeCell ref="A3:B4"/>
    <mergeCell ref="C3:C5"/>
    <mergeCell ref="D3:V3"/>
    <mergeCell ref="A5:B5"/>
  </mergeCells>
  <printOptions/>
  <pageMargins left="0.5905511811023623" right="0.7874015748031497" top="0.5905511811023623" bottom="0.3937007874015748" header="0.3937007874015748" footer="0"/>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tabColor indexed="12"/>
  </sheetPr>
  <dimension ref="A1:J23"/>
  <sheetViews>
    <sheetView zoomScalePageLayoutView="0" workbookViewId="0" topLeftCell="A1">
      <selection activeCell="B2" sqref="B2"/>
    </sheetView>
  </sheetViews>
  <sheetFormatPr defaultColWidth="9.00390625" defaultRowHeight="16.5" customHeight="1"/>
  <cols>
    <col min="1" max="1" width="3.875" style="0" customWidth="1"/>
    <col min="2" max="2" width="24.50390625" style="0" customWidth="1"/>
  </cols>
  <sheetData>
    <row r="1" spans="1:10" ht="16.5" customHeight="1">
      <c r="A1" s="317" t="s">
        <v>1288</v>
      </c>
      <c r="B1" s="317"/>
      <c r="C1" s="318"/>
      <c r="D1" s="318"/>
      <c r="E1" s="318"/>
      <c r="F1" s="318"/>
      <c r="G1" s="318"/>
      <c r="H1" s="318"/>
      <c r="I1" s="318"/>
      <c r="J1" s="318"/>
    </row>
    <row r="2" spans="1:10" ht="16.5" customHeight="1" thickBot="1">
      <c r="A2" s="276"/>
      <c r="B2" s="510" t="str">
        <f>HYPERLINK("#目次!A34","目次に戻る")</f>
        <v>目次に戻る</v>
      </c>
      <c r="C2" s="276"/>
      <c r="D2" s="276"/>
      <c r="E2" s="276"/>
      <c r="F2" s="276"/>
      <c r="G2" s="276"/>
      <c r="H2" s="276"/>
      <c r="I2" s="276"/>
      <c r="J2" s="276"/>
    </row>
    <row r="3" spans="1:10" s="55" customFormat="1" ht="33" customHeight="1">
      <c r="A3" s="677" t="s">
        <v>1023</v>
      </c>
      <c r="B3" s="678"/>
      <c r="C3" s="281" t="s">
        <v>1024</v>
      </c>
      <c r="D3" s="281" t="s">
        <v>1025</v>
      </c>
      <c r="E3" s="281" t="s">
        <v>1026</v>
      </c>
      <c r="F3" s="281" t="s">
        <v>1027</v>
      </c>
      <c r="G3" s="281" t="s">
        <v>1028</v>
      </c>
      <c r="H3" s="281" t="s">
        <v>1029</v>
      </c>
      <c r="I3" s="314" t="s">
        <v>1030</v>
      </c>
      <c r="J3" s="276"/>
    </row>
    <row r="4" spans="1:10" ht="16.5" customHeight="1">
      <c r="A4" s="274" t="s">
        <v>1031</v>
      </c>
      <c r="B4" s="274"/>
      <c r="C4" s="284">
        <v>14903</v>
      </c>
      <c r="D4" s="274">
        <v>3516</v>
      </c>
      <c r="E4" s="274">
        <v>3665</v>
      </c>
      <c r="F4" s="274">
        <v>3332</v>
      </c>
      <c r="G4" s="274">
        <v>2464</v>
      </c>
      <c r="H4" s="274">
        <v>1926</v>
      </c>
      <c r="I4" s="274">
        <v>18819</v>
      </c>
      <c r="J4" s="318"/>
    </row>
    <row r="5" spans="1:10" ht="16.5" customHeight="1">
      <c r="A5" s="276" t="s">
        <v>1032</v>
      </c>
      <c r="B5" s="276"/>
      <c r="C5" s="264">
        <v>2506</v>
      </c>
      <c r="D5" s="276">
        <v>1061</v>
      </c>
      <c r="E5" s="276">
        <v>719</v>
      </c>
      <c r="F5" s="276">
        <v>425</v>
      </c>
      <c r="G5" s="276">
        <v>187</v>
      </c>
      <c r="H5" s="276">
        <v>114</v>
      </c>
      <c r="I5" s="276">
        <v>4368</v>
      </c>
      <c r="J5" s="318"/>
    </row>
    <row r="6" spans="2:10" ht="16.5" customHeight="1">
      <c r="B6" s="276" t="s">
        <v>1033</v>
      </c>
      <c r="C6" s="264">
        <v>2361</v>
      </c>
      <c r="D6" s="276">
        <v>974</v>
      </c>
      <c r="E6" s="276">
        <v>680</v>
      </c>
      <c r="F6" s="276">
        <v>412</v>
      </c>
      <c r="G6" s="276">
        <v>183</v>
      </c>
      <c r="H6" s="276">
        <v>112</v>
      </c>
      <c r="I6" s="276">
        <v>4006</v>
      </c>
      <c r="J6" s="318"/>
    </row>
    <row r="7" spans="2:10" ht="16.5" customHeight="1">
      <c r="B7" s="276" t="s">
        <v>1034</v>
      </c>
      <c r="C7" s="264">
        <v>145</v>
      </c>
      <c r="D7" s="276">
        <v>87</v>
      </c>
      <c r="E7" s="276">
        <v>39</v>
      </c>
      <c r="F7" s="276">
        <v>13</v>
      </c>
      <c r="G7" s="276">
        <v>4</v>
      </c>
      <c r="H7" s="276">
        <v>2</v>
      </c>
      <c r="I7" s="276">
        <v>362</v>
      </c>
      <c r="J7" s="318"/>
    </row>
    <row r="8" spans="1:10" ht="16.5" customHeight="1">
      <c r="A8" s="276" t="s">
        <v>1035</v>
      </c>
      <c r="B8" s="276"/>
      <c r="C8" s="264">
        <v>10928</v>
      </c>
      <c r="D8" s="276">
        <v>1981</v>
      </c>
      <c r="E8" s="276">
        <v>2572</v>
      </c>
      <c r="F8" s="276">
        <v>2613</v>
      </c>
      <c r="G8" s="276">
        <v>2107</v>
      </c>
      <c r="H8" s="276">
        <v>1655</v>
      </c>
      <c r="I8" s="276">
        <v>12292</v>
      </c>
      <c r="J8" s="318"/>
    </row>
    <row r="9" spans="1:10" ht="16.5" customHeight="1">
      <c r="A9" s="276"/>
      <c r="B9" s="276"/>
      <c r="C9" s="319"/>
      <c r="D9" s="277"/>
      <c r="E9" s="277"/>
      <c r="F9" s="277"/>
      <c r="G9" s="277"/>
      <c r="H9" s="277"/>
      <c r="I9" s="277"/>
      <c r="J9" s="318"/>
    </row>
    <row r="10" spans="1:10" ht="16.5" customHeight="1">
      <c r="A10" s="274" t="s">
        <v>1036</v>
      </c>
      <c r="B10" s="274"/>
      <c r="C10" s="284">
        <v>4314</v>
      </c>
      <c r="D10" s="274">
        <v>1513</v>
      </c>
      <c r="E10" s="274">
        <v>1113</v>
      </c>
      <c r="F10" s="274">
        <v>800</v>
      </c>
      <c r="G10" s="274">
        <v>472</v>
      </c>
      <c r="H10" s="274">
        <v>416</v>
      </c>
      <c r="I10" s="274">
        <v>6379</v>
      </c>
      <c r="J10" s="318"/>
    </row>
    <row r="11" spans="1:10" ht="16.5" customHeight="1">
      <c r="A11" s="276" t="s">
        <v>1032</v>
      </c>
      <c r="B11" s="276"/>
      <c r="C11" s="264">
        <v>944</v>
      </c>
      <c r="D11" s="276">
        <v>472</v>
      </c>
      <c r="E11" s="276">
        <v>264</v>
      </c>
      <c r="F11" s="276">
        <v>130</v>
      </c>
      <c r="G11" s="276">
        <v>37</v>
      </c>
      <c r="H11" s="276">
        <v>41</v>
      </c>
      <c r="I11" s="276">
        <v>1936</v>
      </c>
      <c r="J11" s="318"/>
    </row>
    <row r="12" spans="2:10" ht="16.5" customHeight="1">
      <c r="B12" s="276" t="s">
        <v>1033</v>
      </c>
      <c r="C12" s="264">
        <v>847</v>
      </c>
      <c r="D12" s="276">
        <v>416</v>
      </c>
      <c r="E12" s="276">
        <v>234</v>
      </c>
      <c r="F12" s="276">
        <v>122</v>
      </c>
      <c r="G12" s="276">
        <v>35</v>
      </c>
      <c r="H12" s="276">
        <v>40</v>
      </c>
      <c r="I12" s="276">
        <v>1676</v>
      </c>
      <c r="J12" s="318"/>
    </row>
    <row r="13" spans="2:10" ht="16.5" customHeight="1">
      <c r="B13" s="276" t="s">
        <v>1034</v>
      </c>
      <c r="C13" s="264">
        <v>97</v>
      </c>
      <c r="D13" s="276">
        <v>56</v>
      </c>
      <c r="E13" s="276">
        <v>30</v>
      </c>
      <c r="F13" s="276">
        <v>8</v>
      </c>
      <c r="G13" s="276">
        <v>2</v>
      </c>
      <c r="H13" s="276">
        <v>1</v>
      </c>
      <c r="I13" s="276">
        <v>260</v>
      </c>
      <c r="J13" s="318"/>
    </row>
    <row r="14" spans="1:10" ht="16.5" customHeight="1">
      <c r="A14" s="276" t="s">
        <v>1035</v>
      </c>
      <c r="B14" s="276"/>
      <c r="C14" s="264">
        <v>2521</v>
      </c>
      <c r="D14" s="276">
        <v>755</v>
      </c>
      <c r="E14" s="276">
        <v>632</v>
      </c>
      <c r="F14" s="276">
        <v>497</v>
      </c>
      <c r="G14" s="276">
        <v>343</v>
      </c>
      <c r="H14" s="276">
        <v>294</v>
      </c>
      <c r="I14" s="276">
        <v>3158</v>
      </c>
      <c r="J14" s="318"/>
    </row>
    <row r="15" spans="1:10" ht="16.5" customHeight="1">
      <c r="A15" s="276"/>
      <c r="B15" s="276"/>
      <c r="C15" s="319"/>
      <c r="D15" s="277"/>
      <c r="E15" s="277"/>
      <c r="F15" s="277"/>
      <c r="G15" s="277"/>
      <c r="H15" s="277"/>
      <c r="I15" s="277"/>
      <c r="J15" s="318"/>
    </row>
    <row r="16" spans="1:10" ht="16.5" customHeight="1">
      <c r="A16" s="274" t="s">
        <v>1037</v>
      </c>
      <c r="B16" s="274"/>
      <c r="C16" s="284">
        <v>10589</v>
      </c>
      <c r="D16" s="274">
        <v>2003</v>
      </c>
      <c r="E16" s="274">
        <v>2552</v>
      </c>
      <c r="F16" s="274">
        <v>2532</v>
      </c>
      <c r="G16" s="274">
        <v>1992</v>
      </c>
      <c r="H16" s="274">
        <v>1510</v>
      </c>
      <c r="I16" s="274">
        <v>12440</v>
      </c>
      <c r="J16" s="318"/>
    </row>
    <row r="17" spans="1:10" ht="16.5" customHeight="1">
      <c r="A17" s="276" t="s">
        <v>1032</v>
      </c>
      <c r="B17" s="276"/>
      <c r="C17" s="264">
        <v>1562</v>
      </c>
      <c r="D17" s="276">
        <v>589</v>
      </c>
      <c r="E17" s="276">
        <v>455</v>
      </c>
      <c r="F17" s="276">
        <v>295</v>
      </c>
      <c r="G17" s="276">
        <v>150</v>
      </c>
      <c r="H17" s="276">
        <v>73</v>
      </c>
      <c r="I17" s="276">
        <v>2432</v>
      </c>
      <c r="J17" s="318"/>
    </row>
    <row r="18" spans="2:10" ht="16.5" customHeight="1">
      <c r="B18" s="276" t="s">
        <v>1033</v>
      </c>
      <c r="C18" s="264">
        <v>1514</v>
      </c>
      <c r="D18" s="276">
        <v>558</v>
      </c>
      <c r="E18" s="276">
        <v>446</v>
      </c>
      <c r="F18" s="276">
        <v>290</v>
      </c>
      <c r="G18" s="276">
        <v>148</v>
      </c>
      <c r="H18" s="276">
        <v>72</v>
      </c>
      <c r="I18" s="276">
        <v>2330</v>
      </c>
      <c r="J18" s="318"/>
    </row>
    <row r="19" spans="2:10" ht="16.5" customHeight="1">
      <c r="B19" s="276" t="s">
        <v>1034</v>
      </c>
      <c r="C19" s="264">
        <v>48</v>
      </c>
      <c r="D19" s="276">
        <v>31</v>
      </c>
      <c r="E19" s="276">
        <v>9</v>
      </c>
      <c r="F19" s="276">
        <v>5</v>
      </c>
      <c r="G19" s="276">
        <v>2</v>
      </c>
      <c r="H19" s="276">
        <v>1</v>
      </c>
      <c r="I19" s="276">
        <v>102</v>
      </c>
      <c r="J19" s="318"/>
    </row>
    <row r="20" spans="1:10" ht="16.5" customHeight="1">
      <c r="A20" s="276" t="s">
        <v>1035</v>
      </c>
      <c r="B20" s="276"/>
      <c r="C20" s="264">
        <v>8407</v>
      </c>
      <c r="D20" s="276">
        <v>1226</v>
      </c>
      <c r="E20" s="276">
        <v>1940</v>
      </c>
      <c r="F20" s="276">
        <v>2116</v>
      </c>
      <c r="G20" s="276">
        <v>1764</v>
      </c>
      <c r="H20" s="276">
        <v>1361</v>
      </c>
      <c r="I20" s="276">
        <v>9134</v>
      </c>
      <c r="J20" s="318"/>
    </row>
    <row r="21" spans="1:10" ht="16.5" customHeight="1" thickBot="1">
      <c r="A21" s="279"/>
      <c r="B21" s="279"/>
      <c r="C21" s="320"/>
      <c r="D21" s="280"/>
      <c r="E21" s="280"/>
      <c r="F21" s="280"/>
      <c r="G21" s="280"/>
      <c r="H21" s="280"/>
      <c r="I21" s="280"/>
      <c r="J21" s="277"/>
    </row>
    <row r="22" spans="1:10" ht="16.5" customHeight="1">
      <c r="A22" s="285" t="s">
        <v>1038</v>
      </c>
      <c r="B22" s="285"/>
      <c r="C22" s="285"/>
      <c r="D22" s="285"/>
      <c r="E22" s="285"/>
      <c r="F22" s="285"/>
      <c r="G22" s="285"/>
      <c r="H22" s="277"/>
      <c r="I22" s="277"/>
      <c r="J22" s="277"/>
    </row>
    <row r="23" spans="1:10" ht="16.5" customHeight="1">
      <c r="A23" s="285" t="s">
        <v>1152</v>
      </c>
      <c r="B23" s="285"/>
      <c r="C23" s="285"/>
      <c r="D23" s="285"/>
      <c r="E23" s="285"/>
      <c r="F23" s="285"/>
      <c r="G23" s="285"/>
      <c r="H23" s="277"/>
      <c r="I23" s="277"/>
      <c r="J23" s="277"/>
    </row>
  </sheetData>
  <sheetProtection/>
  <mergeCells count="1">
    <mergeCell ref="A3:B3"/>
  </mergeCells>
  <printOptions/>
  <pageMargins left="0.787" right="0.787" top="0.984" bottom="0.984" header="0.512" footer="0.512"/>
  <pageSetup orientation="portrait" paperSize="9"/>
</worksheet>
</file>

<file path=xl/worksheets/sheet34.xml><?xml version="1.0" encoding="utf-8"?>
<worksheet xmlns="http://schemas.openxmlformats.org/spreadsheetml/2006/main" xmlns:r="http://schemas.openxmlformats.org/officeDocument/2006/relationships">
  <sheetPr>
    <tabColor indexed="12"/>
  </sheetPr>
  <dimension ref="A1:EQ20"/>
  <sheetViews>
    <sheetView zoomScalePageLayoutView="0" workbookViewId="0" topLeftCell="A1">
      <selection activeCell="B2" sqref="B2"/>
    </sheetView>
  </sheetViews>
  <sheetFormatPr defaultColWidth="9.00390625" defaultRowHeight="16.5" customHeight="1"/>
  <cols>
    <col min="1" max="1" width="2.75390625" style="0" customWidth="1"/>
    <col min="2" max="2" width="22.125" style="0" customWidth="1"/>
    <col min="3" max="3" width="10.625" style="0" bestFit="1" customWidth="1"/>
    <col min="4" max="5" width="9.625" style="0" bestFit="1" customWidth="1"/>
    <col min="6" max="6" width="9.25390625" style="0" bestFit="1" customWidth="1"/>
    <col min="7" max="7" width="9.625" style="0" bestFit="1" customWidth="1"/>
    <col min="8" max="8" width="9.25390625" style="0" bestFit="1" customWidth="1"/>
    <col min="9" max="9" width="10.625" style="0" bestFit="1" customWidth="1"/>
    <col min="10" max="11" width="9.625" style="0" bestFit="1" customWidth="1"/>
    <col min="12" max="13" width="9.25390625" style="0" bestFit="1" customWidth="1"/>
    <col min="14" max="19" width="9.125" style="0" bestFit="1" customWidth="1"/>
  </cols>
  <sheetData>
    <row r="1" spans="1:51" s="261" customFormat="1" ht="16.5" customHeight="1">
      <c r="A1" s="260" t="s">
        <v>1289</v>
      </c>
      <c r="B1" s="260"/>
      <c r="AY1" s="290"/>
    </row>
    <row r="2" spans="2:147" s="261" customFormat="1" ht="16.5" customHeight="1" thickBot="1">
      <c r="B2" s="510" t="str">
        <f>HYPERLINK("#目次!A35","目次に戻る")</f>
        <v>目次に戻る</v>
      </c>
      <c r="CU2" s="276"/>
      <c r="EQ2" s="276"/>
    </row>
    <row r="3" spans="1:19" s="261" customFormat="1" ht="16.5" customHeight="1">
      <c r="A3" s="681" t="s">
        <v>1153</v>
      </c>
      <c r="B3" s="682"/>
      <c r="C3" s="651" t="s">
        <v>631</v>
      </c>
      <c r="D3" s="653" t="s">
        <v>1154</v>
      </c>
      <c r="E3" s="654"/>
      <c r="F3" s="654"/>
      <c r="G3" s="654"/>
      <c r="H3" s="651"/>
      <c r="I3" s="653" t="s">
        <v>1155</v>
      </c>
      <c r="J3" s="654"/>
      <c r="K3" s="654"/>
      <c r="L3" s="654"/>
      <c r="M3" s="654"/>
      <c r="N3" s="654"/>
      <c r="O3" s="654"/>
      <c r="P3" s="654"/>
      <c r="Q3" s="654"/>
      <c r="R3" s="654"/>
      <c r="S3" s="654"/>
    </row>
    <row r="4" spans="1:19" s="261" customFormat="1" ht="16.5" customHeight="1">
      <c r="A4" s="683"/>
      <c r="B4" s="684"/>
      <c r="C4" s="652"/>
      <c r="D4" s="657" t="s">
        <v>637</v>
      </c>
      <c r="E4" s="657" t="s">
        <v>1156</v>
      </c>
      <c r="F4" s="657" t="s">
        <v>1157</v>
      </c>
      <c r="G4" s="687" t="s">
        <v>1158</v>
      </c>
      <c r="H4" s="321"/>
      <c r="I4" s="657" t="s">
        <v>637</v>
      </c>
      <c r="J4" s="673" t="s">
        <v>53</v>
      </c>
      <c r="K4" s="674"/>
      <c r="L4" s="674"/>
      <c r="M4" s="674"/>
      <c r="N4" s="674"/>
      <c r="O4" s="674"/>
      <c r="P4" s="674"/>
      <c r="Q4" s="674"/>
      <c r="R4" s="674"/>
      <c r="S4" s="674"/>
    </row>
    <row r="5" spans="1:19" s="261" customFormat="1" ht="16.5" customHeight="1">
      <c r="A5" s="683"/>
      <c r="B5" s="684"/>
      <c r="C5" s="652"/>
      <c r="D5" s="657"/>
      <c r="E5" s="657"/>
      <c r="F5" s="657"/>
      <c r="G5" s="656"/>
      <c r="H5" s="679" t="s">
        <v>52</v>
      </c>
      <c r="I5" s="657"/>
      <c r="J5" s="673" t="s">
        <v>1159</v>
      </c>
      <c r="K5" s="321"/>
      <c r="L5" s="687" t="s">
        <v>1160</v>
      </c>
      <c r="M5" s="321"/>
      <c r="N5" s="656" t="s">
        <v>54</v>
      </c>
      <c r="O5" s="656" t="s">
        <v>55</v>
      </c>
      <c r="P5" s="656" t="s">
        <v>1161</v>
      </c>
      <c r="Q5" s="656" t="s">
        <v>56</v>
      </c>
      <c r="R5" s="656" t="s">
        <v>57</v>
      </c>
      <c r="S5" s="687" t="s">
        <v>641</v>
      </c>
    </row>
    <row r="6" spans="1:19" s="261" customFormat="1" ht="33" customHeight="1">
      <c r="A6" s="685"/>
      <c r="B6" s="686"/>
      <c r="C6" s="652"/>
      <c r="D6" s="657"/>
      <c r="E6" s="657"/>
      <c r="F6" s="657"/>
      <c r="G6" s="656"/>
      <c r="H6" s="680"/>
      <c r="I6" s="657"/>
      <c r="J6" s="673"/>
      <c r="K6" s="323" t="s">
        <v>709</v>
      </c>
      <c r="L6" s="656"/>
      <c r="M6" s="323" t="s">
        <v>710</v>
      </c>
      <c r="N6" s="656"/>
      <c r="O6" s="656"/>
      <c r="P6" s="656"/>
      <c r="Q6" s="656"/>
      <c r="R6" s="656"/>
      <c r="S6" s="687"/>
    </row>
    <row r="7" spans="1:19" s="261" customFormat="1" ht="16.5" customHeight="1">
      <c r="A7" s="315" t="s">
        <v>659</v>
      </c>
      <c r="B7" s="316"/>
      <c r="C7" s="328">
        <v>171420</v>
      </c>
      <c r="D7" s="328">
        <v>54187</v>
      </c>
      <c r="E7" s="328">
        <v>43790</v>
      </c>
      <c r="F7" s="328">
        <v>4590</v>
      </c>
      <c r="G7" s="328">
        <v>5807</v>
      </c>
      <c r="H7" s="328">
        <v>1870</v>
      </c>
      <c r="I7" s="328">
        <v>117233</v>
      </c>
      <c r="J7" s="324">
        <v>28585</v>
      </c>
      <c r="K7" s="324">
        <v>19410</v>
      </c>
      <c r="L7" s="324">
        <v>82</v>
      </c>
      <c r="M7" s="324">
        <v>67</v>
      </c>
      <c r="N7" s="324">
        <v>148</v>
      </c>
      <c r="O7" s="324">
        <v>4253</v>
      </c>
      <c r="P7" s="324">
        <v>1937</v>
      </c>
      <c r="Q7" s="324">
        <v>4590</v>
      </c>
      <c r="R7" s="324">
        <v>30909</v>
      </c>
      <c r="S7" s="324">
        <v>46729</v>
      </c>
    </row>
    <row r="8" spans="1:19" s="261" customFormat="1" ht="16.5" customHeight="1">
      <c r="A8" s="276"/>
      <c r="B8" s="275" t="s">
        <v>326</v>
      </c>
      <c r="C8" s="277">
        <v>80536</v>
      </c>
      <c r="D8" s="277" t="s">
        <v>233</v>
      </c>
      <c r="E8" s="277" t="s">
        <v>233</v>
      </c>
      <c r="F8" s="277" t="s">
        <v>233</v>
      </c>
      <c r="G8" s="277" t="s">
        <v>233</v>
      </c>
      <c r="H8" s="277" t="s">
        <v>233</v>
      </c>
      <c r="I8" s="277">
        <v>80536</v>
      </c>
      <c r="J8" s="290">
        <v>20430</v>
      </c>
      <c r="K8" s="290">
        <v>13278</v>
      </c>
      <c r="L8" s="290">
        <v>2</v>
      </c>
      <c r="M8" s="290">
        <v>1</v>
      </c>
      <c r="N8" s="290">
        <v>14</v>
      </c>
      <c r="O8" s="290">
        <v>2267</v>
      </c>
      <c r="P8" s="290" t="s">
        <v>233</v>
      </c>
      <c r="Q8" s="290">
        <v>183</v>
      </c>
      <c r="R8" s="290">
        <v>18219</v>
      </c>
      <c r="S8" s="290">
        <v>39421</v>
      </c>
    </row>
    <row r="9" spans="1:19" s="261" customFormat="1" ht="16.5" customHeight="1">
      <c r="A9" s="276"/>
      <c r="B9" s="275" t="s">
        <v>327</v>
      </c>
      <c r="C9" s="277">
        <v>56742</v>
      </c>
      <c r="D9" s="277">
        <v>36932</v>
      </c>
      <c r="E9" s="277">
        <v>32510</v>
      </c>
      <c r="F9" s="277">
        <v>4422</v>
      </c>
      <c r="G9" s="277" t="s">
        <v>233</v>
      </c>
      <c r="H9" s="277" t="s">
        <v>233</v>
      </c>
      <c r="I9" s="277">
        <v>19810</v>
      </c>
      <c r="J9" s="290">
        <v>5639</v>
      </c>
      <c r="K9" s="290">
        <v>4053</v>
      </c>
      <c r="L9" s="290">
        <v>12</v>
      </c>
      <c r="M9" s="290">
        <v>9</v>
      </c>
      <c r="N9" s="290">
        <v>66</v>
      </c>
      <c r="O9" s="290">
        <v>1104</v>
      </c>
      <c r="P9" s="290">
        <v>133</v>
      </c>
      <c r="Q9" s="290">
        <v>3240</v>
      </c>
      <c r="R9" s="290">
        <v>5495</v>
      </c>
      <c r="S9" s="290">
        <v>4121</v>
      </c>
    </row>
    <row r="10" spans="1:19" s="261" customFormat="1" ht="16.5" customHeight="1">
      <c r="A10" s="276"/>
      <c r="B10" s="275" t="s">
        <v>328</v>
      </c>
      <c r="C10" s="277">
        <v>19662</v>
      </c>
      <c r="D10" s="277">
        <v>9667</v>
      </c>
      <c r="E10" s="277">
        <v>8569</v>
      </c>
      <c r="F10" s="277">
        <v>162</v>
      </c>
      <c r="G10" s="277">
        <v>936</v>
      </c>
      <c r="H10" s="277">
        <v>183</v>
      </c>
      <c r="I10" s="277">
        <v>9995</v>
      </c>
      <c r="J10" s="290">
        <v>1547</v>
      </c>
      <c r="K10" s="290">
        <v>1223</v>
      </c>
      <c r="L10" s="290">
        <v>32</v>
      </c>
      <c r="M10" s="290">
        <v>25</v>
      </c>
      <c r="N10" s="290">
        <v>44</v>
      </c>
      <c r="O10" s="290">
        <v>500</v>
      </c>
      <c r="P10" s="290">
        <v>1262</v>
      </c>
      <c r="Q10" s="290">
        <v>924</v>
      </c>
      <c r="R10" s="290">
        <v>3522</v>
      </c>
      <c r="S10" s="290">
        <v>2164</v>
      </c>
    </row>
    <row r="11" spans="1:19" s="261" customFormat="1" ht="16.5" customHeight="1">
      <c r="A11" s="276"/>
      <c r="B11" s="275" t="s">
        <v>329</v>
      </c>
      <c r="C11" s="277">
        <v>9050</v>
      </c>
      <c r="D11" s="277">
        <v>3691</v>
      </c>
      <c r="E11" s="277">
        <v>1871</v>
      </c>
      <c r="F11" s="277">
        <v>4</v>
      </c>
      <c r="G11" s="277">
        <v>1816</v>
      </c>
      <c r="H11" s="277">
        <v>578</v>
      </c>
      <c r="I11" s="277">
        <v>5359</v>
      </c>
      <c r="J11" s="290">
        <v>534</v>
      </c>
      <c r="K11" s="290">
        <v>485</v>
      </c>
      <c r="L11" s="290">
        <v>21</v>
      </c>
      <c r="M11" s="290">
        <v>19</v>
      </c>
      <c r="N11" s="290">
        <v>19</v>
      </c>
      <c r="O11" s="290">
        <v>271</v>
      </c>
      <c r="P11" s="290">
        <v>415</v>
      </c>
      <c r="Q11" s="290">
        <v>197</v>
      </c>
      <c r="R11" s="290">
        <v>3061</v>
      </c>
      <c r="S11" s="290">
        <v>841</v>
      </c>
    </row>
    <row r="12" spans="1:19" s="261" customFormat="1" ht="16.5" customHeight="1">
      <c r="A12" s="276"/>
      <c r="B12" s="275" t="s">
        <v>330</v>
      </c>
      <c r="C12" s="277">
        <v>5430</v>
      </c>
      <c r="D12" s="277">
        <v>3897</v>
      </c>
      <c r="E12" s="277">
        <v>840</v>
      </c>
      <c r="F12" s="277">
        <v>2</v>
      </c>
      <c r="G12" s="277">
        <v>3055</v>
      </c>
      <c r="H12" s="277">
        <v>1109</v>
      </c>
      <c r="I12" s="277">
        <v>1533</v>
      </c>
      <c r="J12" s="290">
        <v>435</v>
      </c>
      <c r="K12" s="290">
        <v>371</v>
      </c>
      <c r="L12" s="290">
        <v>15</v>
      </c>
      <c r="M12" s="290">
        <v>13</v>
      </c>
      <c r="N12" s="290">
        <v>5</v>
      </c>
      <c r="O12" s="290">
        <v>111</v>
      </c>
      <c r="P12" s="290">
        <v>127</v>
      </c>
      <c r="Q12" s="290">
        <v>46</v>
      </c>
      <c r="R12" s="290">
        <v>612</v>
      </c>
      <c r="S12" s="290">
        <v>182</v>
      </c>
    </row>
    <row r="13" spans="1:19" s="296" customFormat="1" ht="16.5" customHeight="1">
      <c r="A13" s="277"/>
      <c r="B13" s="341"/>
      <c r="C13" s="277"/>
      <c r="D13" s="277"/>
      <c r="E13" s="277"/>
      <c r="F13" s="277"/>
      <c r="G13" s="277"/>
      <c r="H13" s="290"/>
      <c r="I13" s="290"/>
      <c r="J13" s="290"/>
      <c r="K13" s="290"/>
      <c r="L13" s="290"/>
      <c r="M13" s="290"/>
      <c r="N13" s="290"/>
      <c r="O13" s="290"/>
      <c r="P13" s="290"/>
      <c r="Q13" s="290"/>
      <c r="R13" s="290"/>
      <c r="S13" s="290"/>
    </row>
    <row r="14" spans="1:19" s="261" customFormat="1" ht="16.5" customHeight="1">
      <c r="A14" s="294" t="s">
        <v>662</v>
      </c>
      <c r="B14" s="310"/>
      <c r="C14" s="328">
        <v>307818</v>
      </c>
      <c r="D14" s="328">
        <v>83712</v>
      </c>
      <c r="E14" s="328">
        <v>58691</v>
      </c>
      <c r="F14" s="328">
        <v>4766</v>
      </c>
      <c r="G14" s="328">
        <v>20255</v>
      </c>
      <c r="H14" s="328">
        <v>6850</v>
      </c>
      <c r="I14" s="328">
        <v>224106</v>
      </c>
      <c r="J14" s="324">
        <v>50158</v>
      </c>
      <c r="K14" s="324">
        <v>28944</v>
      </c>
      <c r="L14" s="324">
        <v>392</v>
      </c>
      <c r="M14" s="324">
        <v>313</v>
      </c>
      <c r="N14" s="324">
        <v>771</v>
      </c>
      <c r="O14" s="324">
        <v>12918</v>
      </c>
      <c r="P14" s="324">
        <v>6761</v>
      </c>
      <c r="Q14" s="324">
        <v>16351</v>
      </c>
      <c r="R14" s="324">
        <v>56489</v>
      </c>
      <c r="S14" s="324">
        <v>80266</v>
      </c>
    </row>
    <row r="15" spans="1:19" s="261" customFormat="1" ht="16.5" customHeight="1">
      <c r="A15" s="276"/>
      <c r="B15" s="342" t="s">
        <v>331</v>
      </c>
      <c r="C15" s="277">
        <v>14728</v>
      </c>
      <c r="D15" s="277" t="s">
        <v>233</v>
      </c>
      <c r="E15" s="277" t="s">
        <v>233</v>
      </c>
      <c r="F15" s="277" t="s">
        <v>233</v>
      </c>
      <c r="G15" s="277" t="s">
        <v>233</v>
      </c>
      <c r="H15" s="277" t="s">
        <v>233</v>
      </c>
      <c r="I15" s="277">
        <v>14728</v>
      </c>
      <c r="J15" s="290">
        <v>3225</v>
      </c>
      <c r="K15" s="290">
        <v>1178</v>
      </c>
      <c r="L15" s="290">
        <v>3</v>
      </c>
      <c r="M15" s="290">
        <v>3</v>
      </c>
      <c r="N15" s="290">
        <v>20</v>
      </c>
      <c r="O15" s="290">
        <v>1354</v>
      </c>
      <c r="P15" s="290" t="s">
        <v>233</v>
      </c>
      <c r="Q15" s="290">
        <v>143</v>
      </c>
      <c r="R15" s="290">
        <v>1585</v>
      </c>
      <c r="S15" s="290">
        <v>8398</v>
      </c>
    </row>
    <row r="16" spans="1:19" s="261" customFormat="1" ht="16.5" customHeight="1">
      <c r="A16" s="276"/>
      <c r="B16" s="342" t="s">
        <v>332</v>
      </c>
      <c r="C16" s="277">
        <v>115907</v>
      </c>
      <c r="D16" s="277">
        <v>69865</v>
      </c>
      <c r="E16" s="277">
        <v>58691</v>
      </c>
      <c r="F16" s="277" t="s">
        <v>233</v>
      </c>
      <c r="G16" s="277">
        <v>11174</v>
      </c>
      <c r="H16" s="277">
        <v>3437</v>
      </c>
      <c r="I16" s="277">
        <v>46042</v>
      </c>
      <c r="J16" s="290">
        <v>11089</v>
      </c>
      <c r="K16" s="290">
        <v>8669</v>
      </c>
      <c r="L16" s="290">
        <v>164</v>
      </c>
      <c r="M16" s="290">
        <v>140</v>
      </c>
      <c r="N16" s="290">
        <v>157</v>
      </c>
      <c r="O16" s="290">
        <v>2621</v>
      </c>
      <c r="P16" s="290">
        <v>3780</v>
      </c>
      <c r="Q16" s="290">
        <v>4570</v>
      </c>
      <c r="R16" s="290">
        <v>16117</v>
      </c>
      <c r="S16" s="290">
        <v>7544</v>
      </c>
    </row>
    <row r="17" spans="1:19" s="261" customFormat="1" ht="16.5" customHeight="1">
      <c r="A17" s="276"/>
      <c r="B17" s="342" t="s">
        <v>333</v>
      </c>
      <c r="C17" s="277">
        <v>30108</v>
      </c>
      <c r="D17" s="277">
        <v>13847</v>
      </c>
      <c r="E17" s="277" t="s">
        <v>233</v>
      </c>
      <c r="F17" s="277">
        <v>4766</v>
      </c>
      <c r="G17" s="277">
        <v>9081</v>
      </c>
      <c r="H17" s="277">
        <v>3413</v>
      </c>
      <c r="I17" s="277">
        <v>16261</v>
      </c>
      <c r="J17" s="290">
        <v>1105</v>
      </c>
      <c r="K17" s="290">
        <v>865</v>
      </c>
      <c r="L17" s="290">
        <v>41</v>
      </c>
      <c r="M17" s="290">
        <v>33</v>
      </c>
      <c r="N17" s="290">
        <v>75</v>
      </c>
      <c r="O17" s="290">
        <v>757</v>
      </c>
      <c r="P17" s="290">
        <v>660</v>
      </c>
      <c r="Q17" s="290">
        <v>1307</v>
      </c>
      <c r="R17" s="290">
        <v>8126</v>
      </c>
      <c r="S17" s="290">
        <v>4190</v>
      </c>
    </row>
    <row r="18" spans="1:19" s="261" customFormat="1" ht="16.5" customHeight="1" thickBot="1">
      <c r="A18" s="279"/>
      <c r="B18" s="343" t="s">
        <v>334</v>
      </c>
      <c r="C18" s="280">
        <v>147075</v>
      </c>
      <c r="D18" s="280" t="s">
        <v>233</v>
      </c>
      <c r="E18" s="280" t="s">
        <v>233</v>
      </c>
      <c r="F18" s="280" t="s">
        <v>233</v>
      </c>
      <c r="G18" s="280" t="s">
        <v>233</v>
      </c>
      <c r="H18" s="280" t="s">
        <v>233</v>
      </c>
      <c r="I18" s="280">
        <v>147075</v>
      </c>
      <c r="J18" s="280">
        <v>34739</v>
      </c>
      <c r="K18" s="280">
        <v>18232</v>
      </c>
      <c r="L18" s="280">
        <v>184</v>
      </c>
      <c r="M18" s="280">
        <v>137</v>
      </c>
      <c r="N18" s="280">
        <v>519</v>
      </c>
      <c r="O18" s="280">
        <v>8186</v>
      </c>
      <c r="P18" s="280">
        <v>2321</v>
      </c>
      <c r="Q18" s="280">
        <v>10331</v>
      </c>
      <c r="R18" s="280">
        <v>30661</v>
      </c>
      <c r="S18" s="280">
        <v>60134</v>
      </c>
    </row>
    <row r="19" spans="1:9" s="261" customFormat="1" ht="16.5" customHeight="1">
      <c r="A19" s="285" t="s">
        <v>0</v>
      </c>
      <c r="B19" s="285"/>
      <c r="C19" s="285"/>
      <c r="D19" s="285"/>
      <c r="E19" s="285"/>
      <c r="F19" s="285"/>
      <c r="G19" s="285"/>
      <c r="H19" s="285"/>
      <c r="I19" s="285"/>
    </row>
    <row r="20" spans="1:9" s="261" customFormat="1" ht="16.5" customHeight="1">
      <c r="A20" s="268" t="s">
        <v>1039</v>
      </c>
      <c r="B20" s="268"/>
      <c r="C20" s="268"/>
      <c r="D20" s="268"/>
      <c r="E20" s="268"/>
      <c r="F20" s="268"/>
      <c r="G20" s="268"/>
      <c r="H20" s="268"/>
      <c r="I20" s="268"/>
    </row>
  </sheetData>
  <sheetProtection/>
  <mergeCells count="19">
    <mergeCell ref="J4:S4"/>
    <mergeCell ref="J5:J6"/>
    <mergeCell ref="L5:L6"/>
    <mergeCell ref="N5:N6"/>
    <mergeCell ref="S5:S6"/>
    <mergeCell ref="O5:O6"/>
    <mergeCell ref="P5:P6"/>
    <mergeCell ref="Q5:Q6"/>
    <mergeCell ref="R5:R6"/>
    <mergeCell ref="H5:H6"/>
    <mergeCell ref="A3:B6"/>
    <mergeCell ref="C3:C6"/>
    <mergeCell ref="D3:H3"/>
    <mergeCell ref="I3:S3"/>
    <mergeCell ref="D4:D6"/>
    <mergeCell ref="E4:E6"/>
    <mergeCell ref="F4:F6"/>
    <mergeCell ref="G4:G6"/>
    <mergeCell ref="I4:I6"/>
  </mergeCells>
  <printOptions/>
  <pageMargins left="0.787" right="0.787" top="0.984" bottom="0.984" header="0.512" footer="0.512"/>
  <pageSetup orientation="portrait" paperSize="9"/>
</worksheet>
</file>

<file path=xl/worksheets/sheet35.xml><?xml version="1.0" encoding="utf-8"?>
<worksheet xmlns="http://schemas.openxmlformats.org/spreadsheetml/2006/main" xmlns:r="http://schemas.openxmlformats.org/officeDocument/2006/relationships">
  <sheetPr>
    <tabColor indexed="12"/>
  </sheetPr>
  <dimension ref="A1:AV42"/>
  <sheetViews>
    <sheetView showGridLines="0" zoomScalePageLayoutView="0" workbookViewId="0" topLeftCell="A1">
      <selection activeCell="A2" sqref="A2"/>
    </sheetView>
  </sheetViews>
  <sheetFormatPr defaultColWidth="9.00390625" defaultRowHeight="16.5" customHeight="1"/>
  <cols>
    <col min="1" max="1" width="26.50390625" style="318" customWidth="1"/>
    <col min="2" max="3" width="9.25390625" style="318" bestFit="1" customWidth="1"/>
    <col min="4" max="7" width="9.125" style="318" bestFit="1" customWidth="1"/>
    <col min="8" max="8" width="9.25390625" style="318" bestFit="1" customWidth="1"/>
    <col min="9" max="18" width="9.125" style="318" bestFit="1" customWidth="1"/>
    <col min="19" max="16384" width="9.00390625" style="318" customWidth="1"/>
  </cols>
  <sheetData>
    <row r="1" spans="1:48" ht="16.5" customHeight="1">
      <c r="A1" s="312" t="s">
        <v>1290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row>
    <row r="2" spans="1:48" ht="16.5" customHeight="1" thickBot="1">
      <c r="A2" s="510" t="str">
        <f>HYPERLINK("#目次!A36","目次に戻る")</f>
        <v>目次に戻る</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row>
    <row r="3" spans="1:10" ht="16.5" customHeight="1">
      <c r="A3" s="654" t="s">
        <v>58</v>
      </c>
      <c r="B3" s="655" t="s">
        <v>1</v>
      </c>
      <c r="C3" s="655"/>
      <c r="D3" s="655"/>
      <c r="E3" s="655" t="s">
        <v>59</v>
      </c>
      <c r="F3" s="655"/>
      <c r="G3" s="655"/>
      <c r="H3" s="655" t="s">
        <v>60</v>
      </c>
      <c r="I3" s="655"/>
      <c r="J3" s="653"/>
    </row>
    <row r="4" spans="1:10" s="327" customFormat="1" ht="16.5" customHeight="1">
      <c r="A4" s="674"/>
      <c r="B4" s="283" t="s">
        <v>61</v>
      </c>
      <c r="C4" s="325" t="s">
        <v>62</v>
      </c>
      <c r="D4" s="325" t="s">
        <v>63</v>
      </c>
      <c r="E4" s="283" t="s">
        <v>61</v>
      </c>
      <c r="F4" s="325" t="s">
        <v>62</v>
      </c>
      <c r="G4" s="325" t="s">
        <v>63</v>
      </c>
      <c r="H4" s="283" t="s">
        <v>61</v>
      </c>
      <c r="I4" s="325" t="s">
        <v>62</v>
      </c>
      <c r="J4" s="326" t="s">
        <v>63</v>
      </c>
    </row>
    <row r="5" spans="1:10" ht="16.5" customHeight="1">
      <c r="A5" s="274" t="s">
        <v>64</v>
      </c>
      <c r="B5" s="367">
        <v>10047</v>
      </c>
      <c r="C5" s="368">
        <v>1927</v>
      </c>
      <c r="D5" s="368">
        <v>8110</v>
      </c>
      <c r="E5" s="368">
        <v>3440</v>
      </c>
      <c r="F5" s="368">
        <v>1508</v>
      </c>
      <c r="G5" s="368">
        <v>1928</v>
      </c>
      <c r="H5" s="368">
        <v>6376</v>
      </c>
      <c r="I5" s="368">
        <v>416</v>
      </c>
      <c r="J5" s="368">
        <v>5960</v>
      </c>
    </row>
    <row r="6" spans="1:10" ht="16.5" customHeight="1">
      <c r="A6" s="277" t="s">
        <v>2</v>
      </c>
      <c r="B6" s="319">
        <v>2311</v>
      </c>
      <c r="C6" s="277">
        <v>745</v>
      </c>
      <c r="D6" s="277">
        <v>1564</v>
      </c>
      <c r="E6" s="277">
        <v>1216</v>
      </c>
      <c r="F6" s="277">
        <v>585</v>
      </c>
      <c r="G6" s="277">
        <v>630</v>
      </c>
      <c r="H6" s="277">
        <v>1048</v>
      </c>
      <c r="I6" s="277">
        <v>158</v>
      </c>
      <c r="J6" s="277">
        <v>890</v>
      </c>
    </row>
    <row r="7" spans="1:10" ht="16.5" customHeight="1">
      <c r="A7" s="277" t="s">
        <v>31</v>
      </c>
      <c r="B7" s="319">
        <v>2968</v>
      </c>
      <c r="C7" s="277">
        <v>678</v>
      </c>
      <c r="D7" s="277">
        <v>2284</v>
      </c>
      <c r="E7" s="277">
        <v>1193</v>
      </c>
      <c r="F7" s="277">
        <v>530</v>
      </c>
      <c r="G7" s="277">
        <v>660</v>
      </c>
      <c r="H7" s="277">
        <v>1710</v>
      </c>
      <c r="I7" s="277">
        <v>148</v>
      </c>
      <c r="J7" s="277">
        <v>1562</v>
      </c>
    </row>
    <row r="8" spans="1:10" ht="16.5" customHeight="1">
      <c r="A8" s="277" t="s">
        <v>32</v>
      </c>
      <c r="B8" s="319">
        <v>2457</v>
      </c>
      <c r="C8" s="277">
        <v>328</v>
      </c>
      <c r="D8" s="277">
        <v>2127</v>
      </c>
      <c r="E8" s="277">
        <v>647</v>
      </c>
      <c r="F8" s="277">
        <v>254</v>
      </c>
      <c r="G8" s="277">
        <v>393</v>
      </c>
      <c r="H8" s="277">
        <v>1752</v>
      </c>
      <c r="I8" s="277">
        <v>73</v>
      </c>
      <c r="J8" s="277">
        <v>1679</v>
      </c>
    </row>
    <row r="9" spans="1:10" ht="16.5" customHeight="1">
      <c r="A9" s="277" t="s">
        <v>33</v>
      </c>
      <c r="B9" s="319">
        <v>1494</v>
      </c>
      <c r="C9" s="277">
        <v>131</v>
      </c>
      <c r="D9" s="277">
        <v>1363</v>
      </c>
      <c r="E9" s="277">
        <v>280</v>
      </c>
      <c r="F9" s="277">
        <v>100</v>
      </c>
      <c r="G9" s="277">
        <v>180</v>
      </c>
      <c r="H9" s="277">
        <v>1176</v>
      </c>
      <c r="I9" s="277">
        <v>31</v>
      </c>
      <c r="J9" s="277">
        <v>1145</v>
      </c>
    </row>
    <row r="10" spans="1:10" ht="16.5" customHeight="1">
      <c r="A10" s="277" t="s">
        <v>34</v>
      </c>
      <c r="B10" s="319">
        <v>817</v>
      </c>
      <c r="C10" s="277">
        <v>45</v>
      </c>
      <c r="D10" s="277">
        <v>772</v>
      </c>
      <c r="E10" s="277">
        <v>104</v>
      </c>
      <c r="F10" s="277">
        <v>39</v>
      </c>
      <c r="G10" s="277">
        <v>65</v>
      </c>
      <c r="H10" s="277">
        <v>690</v>
      </c>
      <c r="I10" s="277">
        <v>6</v>
      </c>
      <c r="J10" s="277">
        <v>684</v>
      </c>
    </row>
    <row r="11" spans="1:44" ht="16.5" customHeight="1">
      <c r="A11" s="276"/>
      <c r="B11" s="319"/>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277"/>
      <c r="AL11" s="277"/>
      <c r="AM11" s="277"/>
      <c r="AN11" s="277"/>
      <c r="AO11" s="277"/>
      <c r="AP11" s="277"/>
      <c r="AQ11" s="277"/>
      <c r="AR11" s="277"/>
    </row>
    <row r="12" spans="1:13" ht="16.5" customHeight="1">
      <c r="A12" s="274" t="s">
        <v>65</v>
      </c>
      <c r="B12" s="367">
        <v>1552</v>
      </c>
      <c r="C12" s="368">
        <v>578</v>
      </c>
      <c r="D12" s="368">
        <v>973</v>
      </c>
      <c r="E12" s="368">
        <v>796</v>
      </c>
      <c r="F12" s="368">
        <v>419</v>
      </c>
      <c r="G12" s="368">
        <v>377</v>
      </c>
      <c r="H12" s="368">
        <v>726</v>
      </c>
      <c r="I12" s="368">
        <v>157</v>
      </c>
      <c r="J12" s="368">
        <v>569</v>
      </c>
      <c r="K12" s="274"/>
      <c r="L12" s="274"/>
      <c r="M12" s="274"/>
    </row>
    <row r="13" spans="1:13" ht="16.5" customHeight="1">
      <c r="A13" s="277" t="s">
        <v>2</v>
      </c>
      <c r="B13" s="319">
        <v>1128</v>
      </c>
      <c r="C13" s="277">
        <v>446</v>
      </c>
      <c r="D13" s="277">
        <v>681</v>
      </c>
      <c r="E13" s="277">
        <v>616</v>
      </c>
      <c r="F13" s="277">
        <v>334</v>
      </c>
      <c r="G13" s="277">
        <v>282</v>
      </c>
      <c r="H13" s="277">
        <v>493</v>
      </c>
      <c r="I13" s="277">
        <v>110</v>
      </c>
      <c r="J13" s="277">
        <v>383</v>
      </c>
      <c r="K13" s="276"/>
      <c r="L13" s="276"/>
      <c r="M13" s="276"/>
    </row>
    <row r="14" spans="1:13" ht="16.5" customHeight="1">
      <c r="A14" s="277" t="s">
        <v>31</v>
      </c>
      <c r="B14" s="319">
        <v>371</v>
      </c>
      <c r="C14" s="277">
        <v>116</v>
      </c>
      <c r="D14" s="277">
        <v>255</v>
      </c>
      <c r="E14" s="277">
        <v>159</v>
      </c>
      <c r="F14" s="277">
        <v>76</v>
      </c>
      <c r="G14" s="277">
        <v>83</v>
      </c>
      <c r="H14" s="277">
        <v>202</v>
      </c>
      <c r="I14" s="277">
        <v>40</v>
      </c>
      <c r="J14" s="277">
        <v>162</v>
      </c>
      <c r="K14" s="276"/>
      <c r="L14" s="276"/>
      <c r="M14" s="276"/>
    </row>
    <row r="15" spans="1:13" ht="16.5" customHeight="1">
      <c r="A15" s="277" t="s">
        <v>32</v>
      </c>
      <c r="B15" s="319">
        <v>43</v>
      </c>
      <c r="C15" s="277">
        <v>12</v>
      </c>
      <c r="D15" s="277">
        <v>31</v>
      </c>
      <c r="E15" s="277">
        <v>18</v>
      </c>
      <c r="F15" s="277">
        <v>7</v>
      </c>
      <c r="G15" s="277">
        <v>11</v>
      </c>
      <c r="H15" s="277">
        <v>24</v>
      </c>
      <c r="I15" s="277">
        <v>5</v>
      </c>
      <c r="J15" s="277">
        <v>19</v>
      </c>
      <c r="K15" s="276"/>
      <c r="L15" s="276"/>
      <c r="M15" s="276"/>
    </row>
    <row r="16" spans="1:13" ht="16.5" customHeight="1">
      <c r="A16" s="277" t="s">
        <v>33</v>
      </c>
      <c r="B16" s="319">
        <v>7</v>
      </c>
      <c r="C16" s="277" t="s">
        <v>1040</v>
      </c>
      <c r="D16" s="277">
        <v>5</v>
      </c>
      <c r="E16" s="277">
        <v>2</v>
      </c>
      <c r="F16" s="277">
        <v>1</v>
      </c>
      <c r="G16" s="277">
        <v>1</v>
      </c>
      <c r="H16" s="277">
        <v>5</v>
      </c>
      <c r="I16" s="277">
        <v>1</v>
      </c>
      <c r="J16" s="277">
        <v>4</v>
      </c>
      <c r="K16" s="276"/>
      <c r="L16" s="276"/>
      <c r="M16" s="276"/>
    </row>
    <row r="17" spans="1:13" ht="16.5" customHeight="1">
      <c r="A17" s="277" t="s">
        <v>34</v>
      </c>
      <c r="B17" s="319">
        <v>3</v>
      </c>
      <c r="C17" s="277" t="s">
        <v>1040</v>
      </c>
      <c r="D17" s="277">
        <v>1</v>
      </c>
      <c r="E17" s="277">
        <v>1</v>
      </c>
      <c r="F17" s="277">
        <v>1</v>
      </c>
      <c r="G17" s="277" t="s">
        <v>233</v>
      </c>
      <c r="H17" s="277">
        <v>2</v>
      </c>
      <c r="I17" s="277">
        <v>1</v>
      </c>
      <c r="J17" s="277">
        <v>1</v>
      </c>
      <c r="K17" s="276"/>
      <c r="L17" s="276"/>
      <c r="M17" s="276"/>
    </row>
    <row r="18" spans="1:38" ht="16.5" customHeight="1">
      <c r="A18" s="276"/>
      <c r="B18" s="319"/>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row>
    <row r="19" spans="1:13" ht="16.5" customHeight="1">
      <c r="A19" s="274" t="s">
        <v>66</v>
      </c>
      <c r="B19" s="367">
        <v>2724</v>
      </c>
      <c r="C19" s="368">
        <v>687</v>
      </c>
      <c r="D19" s="368">
        <v>2033</v>
      </c>
      <c r="E19" s="368">
        <v>1190</v>
      </c>
      <c r="F19" s="368">
        <v>544</v>
      </c>
      <c r="G19" s="368">
        <v>644</v>
      </c>
      <c r="H19" s="368">
        <v>1471</v>
      </c>
      <c r="I19" s="368">
        <v>142</v>
      </c>
      <c r="J19" s="368">
        <v>1329</v>
      </c>
      <c r="K19" s="274"/>
      <c r="L19" s="274"/>
      <c r="M19" s="274"/>
    </row>
    <row r="20" spans="1:13" ht="16.5" customHeight="1">
      <c r="A20" s="277" t="s">
        <v>2</v>
      </c>
      <c r="B20" s="319">
        <v>958</v>
      </c>
      <c r="C20" s="277">
        <v>265</v>
      </c>
      <c r="D20" s="277">
        <v>692</v>
      </c>
      <c r="E20" s="277">
        <v>498</v>
      </c>
      <c r="F20" s="277">
        <v>225</v>
      </c>
      <c r="G20" s="277">
        <v>272</v>
      </c>
      <c r="H20" s="277">
        <v>439</v>
      </c>
      <c r="I20" s="277">
        <v>40</v>
      </c>
      <c r="J20" s="277">
        <v>399</v>
      </c>
      <c r="K20" s="276"/>
      <c r="L20" s="276"/>
      <c r="M20" s="276"/>
    </row>
    <row r="21" spans="1:13" ht="16.5" customHeight="1">
      <c r="A21" s="277" t="s">
        <v>31</v>
      </c>
      <c r="B21" s="319">
        <v>1353</v>
      </c>
      <c r="C21" s="277">
        <v>341</v>
      </c>
      <c r="D21" s="277">
        <v>1009</v>
      </c>
      <c r="E21" s="277">
        <v>580</v>
      </c>
      <c r="F21" s="277">
        <v>265</v>
      </c>
      <c r="G21" s="277">
        <v>314</v>
      </c>
      <c r="H21" s="277">
        <v>744</v>
      </c>
      <c r="I21" s="277">
        <v>76</v>
      </c>
      <c r="J21" s="277">
        <v>668</v>
      </c>
      <c r="K21" s="276"/>
      <c r="L21" s="276"/>
      <c r="M21" s="276"/>
    </row>
    <row r="22" spans="1:13" ht="16.5" customHeight="1">
      <c r="A22" s="277" t="s">
        <v>32</v>
      </c>
      <c r="B22" s="319">
        <v>356</v>
      </c>
      <c r="C22" s="277">
        <v>70</v>
      </c>
      <c r="D22" s="277">
        <v>286</v>
      </c>
      <c r="E22" s="277">
        <v>104</v>
      </c>
      <c r="F22" s="277">
        <v>48</v>
      </c>
      <c r="G22" s="277">
        <v>56</v>
      </c>
      <c r="H22" s="277">
        <v>242</v>
      </c>
      <c r="I22" s="277">
        <v>21</v>
      </c>
      <c r="J22" s="277">
        <v>221</v>
      </c>
      <c r="K22" s="276"/>
      <c r="L22" s="276"/>
      <c r="M22" s="276"/>
    </row>
    <row r="23" spans="1:13" ht="16.5" customHeight="1">
      <c r="A23" s="277" t="s">
        <v>33</v>
      </c>
      <c r="B23" s="369">
        <v>47</v>
      </c>
      <c r="C23" s="370">
        <v>10</v>
      </c>
      <c r="D23" s="370">
        <v>37</v>
      </c>
      <c r="E23" s="370">
        <v>7</v>
      </c>
      <c r="F23" s="277">
        <v>5</v>
      </c>
      <c r="G23" s="277">
        <v>2</v>
      </c>
      <c r="H23" s="277">
        <v>37</v>
      </c>
      <c r="I23" s="277">
        <v>5</v>
      </c>
      <c r="J23" s="277">
        <v>32</v>
      </c>
      <c r="K23" s="276"/>
      <c r="L23" s="276"/>
      <c r="M23" s="276"/>
    </row>
    <row r="24" spans="1:13" ht="16.5" customHeight="1">
      <c r="A24" s="277" t="s">
        <v>34</v>
      </c>
      <c r="B24" s="369">
        <v>10</v>
      </c>
      <c r="C24" s="370">
        <v>1</v>
      </c>
      <c r="D24" s="370">
        <v>9</v>
      </c>
      <c r="E24" s="370">
        <v>1</v>
      </c>
      <c r="F24" s="277">
        <v>1</v>
      </c>
      <c r="G24" s="277" t="s">
        <v>233</v>
      </c>
      <c r="H24" s="277">
        <v>9</v>
      </c>
      <c r="I24" s="277" t="s">
        <v>233</v>
      </c>
      <c r="J24" s="277">
        <v>9</v>
      </c>
      <c r="K24" s="276"/>
      <c r="L24" s="276"/>
      <c r="M24" s="276"/>
    </row>
    <row r="25" spans="1:14" ht="16.5" customHeight="1">
      <c r="A25" s="276"/>
      <c r="B25" s="319"/>
      <c r="C25" s="277"/>
      <c r="D25" s="277"/>
      <c r="E25" s="277"/>
      <c r="F25" s="277"/>
      <c r="G25" s="277"/>
      <c r="H25" s="277"/>
      <c r="I25" s="277"/>
      <c r="J25" s="277"/>
      <c r="K25" s="277"/>
      <c r="L25" s="277"/>
      <c r="M25" s="277"/>
      <c r="N25" s="277"/>
    </row>
    <row r="26" spans="1:13" ht="16.5" customHeight="1">
      <c r="A26" s="274" t="s">
        <v>3</v>
      </c>
      <c r="B26" s="367">
        <v>2783</v>
      </c>
      <c r="C26" s="368">
        <v>420</v>
      </c>
      <c r="D26" s="368">
        <v>2360</v>
      </c>
      <c r="E26" s="368">
        <v>856</v>
      </c>
      <c r="F26" s="368">
        <v>344</v>
      </c>
      <c r="G26" s="368">
        <v>510</v>
      </c>
      <c r="H26" s="368">
        <v>1872</v>
      </c>
      <c r="I26" s="368">
        <v>76</v>
      </c>
      <c r="J26" s="368">
        <v>1796</v>
      </c>
      <c r="K26" s="274"/>
      <c r="L26" s="274"/>
      <c r="M26" s="274"/>
    </row>
    <row r="27" spans="1:13" ht="16.5" customHeight="1">
      <c r="A27" s="277" t="s">
        <v>2</v>
      </c>
      <c r="B27" s="319">
        <v>180</v>
      </c>
      <c r="C27" s="277">
        <v>25</v>
      </c>
      <c r="D27" s="277">
        <v>155</v>
      </c>
      <c r="E27" s="277">
        <v>78</v>
      </c>
      <c r="F27" s="277">
        <v>20</v>
      </c>
      <c r="G27" s="277">
        <v>58</v>
      </c>
      <c r="H27" s="277">
        <v>96</v>
      </c>
      <c r="I27" s="277">
        <v>5</v>
      </c>
      <c r="J27" s="277">
        <v>91</v>
      </c>
      <c r="K27" s="276"/>
      <c r="L27" s="276"/>
      <c r="M27" s="276"/>
    </row>
    <row r="28" spans="1:13" ht="16.5" customHeight="1">
      <c r="A28" s="277" t="s">
        <v>31</v>
      </c>
      <c r="B28" s="319">
        <v>1058</v>
      </c>
      <c r="C28" s="277">
        <v>199</v>
      </c>
      <c r="D28" s="277">
        <v>856</v>
      </c>
      <c r="E28" s="277">
        <v>390</v>
      </c>
      <c r="F28" s="277">
        <v>168</v>
      </c>
      <c r="G28" s="277">
        <v>220</v>
      </c>
      <c r="H28" s="277">
        <v>647</v>
      </c>
      <c r="I28" s="277">
        <v>31</v>
      </c>
      <c r="J28" s="277">
        <v>616</v>
      </c>
      <c r="K28" s="276"/>
      <c r="L28" s="276"/>
      <c r="M28" s="276"/>
    </row>
    <row r="29" spans="1:13" ht="16.5" customHeight="1">
      <c r="A29" s="277" t="s">
        <v>32</v>
      </c>
      <c r="B29" s="319">
        <v>1195</v>
      </c>
      <c r="C29" s="277">
        <v>159</v>
      </c>
      <c r="D29" s="277">
        <v>1036</v>
      </c>
      <c r="E29" s="277">
        <v>322</v>
      </c>
      <c r="F29" s="277">
        <v>128</v>
      </c>
      <c r="G29" s="277">
        <v>194</v>
      </c>
      <c r="H29" s="277">
        <v>853</v>
      </c>
      <c r="I29" s="277">
        <v>31</v>
      </c>
      <c r="J29" s="277">
        <v>822</v>
      </c>
      <c r="K29" s="276"/>
      <c r="L29" s="276"/>
      <c r="M29" s="276"/>
    </row>
    <row r="30" spans="1:13" ht="16.5" customHeight="1">
      <c r="A30" s="277" t="s">
        <v>33</v>
      </c>
      <c r="B30" s="319">
        <v>311</v>
      </c>
      <c r="C30" s="277">
        <v>35</v>
      </c>
      <c r="D30" s="277">
        <v>276</v>
      </c>
      <c r="E30" s="277">
        <v>62</v>
      </c>
      <c r="F30" s="277">
        <v>26</v>
      </c>
      <c r="G30" s="277">
        <v>36</v>
      </c>
      <c r="H30" s="277">
        <v>242</v>
      </c>
      <c r="I30" s="277">
        <v>9</v>
      </c>
      <c r="J30" s="277">
        <v>233</v>
      </c>
      <c r="K30" s="276"/>
      <c r="L30" s="276"/>
      <c r="M30" s="276"/>
    </row>
    <row r="31" spans="1:13" ht="16.5" customHeight="1">
      <c r="A31" s="277" t="s">
        <v>34</v>
      </c>
      <c r="B31" s="319">
        <v>39</v>
      </c>
      <c r="C31" s="277">
        <v>2</v>
      </c>
      <c r="D31" s="277">
        <v>37</v>
      </c>
      <c r="E31" s="277">
        <v>4</v>
      </c>
      <c r="F31" s="277">
        <v>2</v>
      </c>
      <c r="G31" s="277">
        <v>2</v>
      </c>
      <c r="H31" s="277">
        <v>34</v>
      </c>
      <c r="I31" s="277" t="s">
        <v>233</v>
      </c>
      <c r="J31" s="277">
        <v>34</v>
      </c>
      <c r="K31" s="276"/>
      <c r="L31" s="276"/>
      <c r="M31" s="276"/>
    </row>
    <row r="32" spans="1:13" ht="16.5" customHeight="1">
      <c r="A32" s="276"/>
      <c r="B32" s="319"/>
      <c r="C32" s="277"/>
      <c r="D32" s="277"/>
      <c r="E32" s="277"/>
      <c r="F32" s="277"/>
      <c r="G32" s="277"/>
      <c r="H32" s="277"/>
      <c r="I32" s="277"/>
      <c r="J32" s="277"/>
      <c r="K32" s="277"/>
      <c r="L32" s="277"/>
      <c r="M32" s="277"/>
    </row>
    <row r="33" spans="1:10" ht="16.5" customHeight="1">
      <c r="A33" s="274" t="s">
        <v>67</v>
      </c>
      <c r="B33" s="367">
        <v>2988</v>
      </c>
      <c r="C33" s="368">
        <v>242</v>
      </c>
      <c r="D33" s="368">
        <v>2744</v>
      </c>
      <c r="E33" s="368">
        <v>598</v>
      </c>
      <c r="F33" s="368">
        <v>201</v>
      </c>
      <c r="G33" s="368">
        <v>397</v>
      </c>
      <c r="H33" s="368">
        <v>2307</v>
      </c>
      <c r="I33" s="368">
        <v>41</v>
      </c>
      <c r="J33" s="368">
        <v>2266</v>
      </c>
    </row>
    <row r="34" spans="1:10" ht="16.5" customHeight="1">
      <c r="A34" s="277" t="s">
        <v>2</v>
      </c>
      <c r="B34" s="319">
        <v>45</v>
      </c>
      <c r="C34" s="277">
        <v>9</v>
      </c>
      <c r="D34" s="277">
        <v>36</v>
      </c>
      <c r="E34" s="277">
        <v>24</v>
      </c>
      <c r="F34" s="277">
        <v>6</v>
      </c>
      <c r="G34" s="277">
        <v>18</v>
      </c>
      <c r="H34" s="277">
        <v>20</v>
      </c>
      <c r="I34" s="277">
        <v>3</v>
      </c>
      <c r="J34" s="277">
        <v>17</v>
      </c>
    </row>
    <row r="35" spans="1:10" ht="16.5" customHeight="1">
      <c r="A35" s="277" t="s">
        <v>31</v>
      </c>
      <c r="B35" s="319">
        <v>186</v>
      </c>
      <c r="C35" s="277">
        <v>22</v>
      </c>
      <c r="D35" s="277">
        <v>164</v>
      </c>
      <c r="E35" s="277">
        <v>64</v>
      </c>
      <c r="F35" s="277">
        <v>21</v>
      </c>
      <c r="G35" s="277">
        <v>43</v>
      </c>
      <c r="H35" s="277">
        <v>117</v>
      </c>
      <c r="I35" s="277">
        <v>1</v>
      </c>
      <c r="J35" s="277">
        <v>116</v>
      </c>
    </row>
    <row r="36" spans="1:10" ht="16.5" customHeight="1">
      <c r="A36" s="277" t="s">
        <v>32</v>
      </c>
      <c r="B36" s="319">
        <v>863</v>
      </c>
      <c r="C36" s="277">
        <v>87</v>
      </c>
      <c r="D36" s="277">
        <v>774</v>
      </c>
      <c r="E36" s="277">
        <v>203</v>
      </c>
      <c r="F36" s="277">
        <v>71</v>
      </c>
      <c r="G36" s="277">
        <v>132</v>
      </c>
      <c r="H36" s="277">
        <v>633</v>
      </c>
      <c r="I36" s="277">
        <v>16</v>
      </c>
      <c r="J36" s="277">
        <v>617</v>
      </c>
    </row>
    <row r="37" spans="1:10" ht="16.5" customHeight="1">
      <c r="A37" s="277" t="s">
        <v>33</v>
      </c>
      <c r="B37" s="319">
        <v>1129</v>
      </c>
      <c r="C37" s="277">
        <v>84</v>
      </c>
      <c r="D37" s="277">
        <v>1045</v>
      </c>
      <c r="E37" s="277">
        <v>209</v>
      </c>
      <c r="F37" s="277">
        <v>68</v>
      </c>
      <c r="G37" s="277">
        <v>141</v>
      </c>
      <c r="H37" s="277">
        <v>892</v>
      </c>
      <c r="I37" s="277">
        <v>16</v>
      </c>
      <c r="J37" s="277">
        <v>876</v>
      </c>
    </row>
    <row r="38" spans="1:10" ht="16.5" customHeight="1">
      <c r="A38" s="277" t="s">
        <v>34</v>
      </c>
      <c r="B38" s="319">
        <v>765</v>
      </c>
      <c r="C38" s="277">
        <v>40</v>
      </c>
      <c r="D38" s="277">
        <v>725</v>
      </c>
      <c r="E38" s="277">
        <v>98</v>
      </c>
      <c r="F38" s="277">
        <v>35</v>
      </c>
      <c r="G38" s="277">
        <v>63</v>
      </c>
      <c r="H38" s="277">
        <v>645</v>
      </c>
      <c r="I38" s="277">
        <v>5</v>
      </c>
      <c r="J38" s="277">
        <v>640</v>
      </c>
    </row>
    <row r="39" spans="1:10" ht="16.5" customHeight="1" thickBot="1">
      <c r="A39" s="279"/>
      <c r="B39" s="267"/>
      <c r="C39" s="279"/>
      <c r="D39" s="279"/>
      <c r="E39" s="279"/>
      <c r="F39" s="279"/>
      <c r="G39" s="279"/>
      <c r="H39" s="279"/>
      <c r="I39" s="279"/>
      <c r="J39" s="279"/>
    </row>
    <row r="40" spans="1:47" ht="16.5" customHeight="1">
      <c r="A40" s="285" t="s">
        <v>4</v>
      </c>
      <c r="B40" s="285"/>
      <c r="C40" s="285"/>
      <c r="D40" s="285"/>
      <c r="E40" s="285"/>
      <c r="F40" s="285"/>
      <c r="G40" s="285"/>
      <c r="H40" s="285"/>
      <c r="I40" s="285"/>
      <c r="J40" s="285"/>
      <c r="K40" s="285"/>
      <c r="L40" s="285"/>
      <c r="M40" s="285"/>
      <c r="N40" s="285"/>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c r="AS40" s="276"/>
      <c r="AT40" s="276"/>
      <c r="AU40" s="276"/>
    </row>
    <row r="41" spans="1:47" ht="16.5" customHeight="1">
      <c r="A41" s="285" t="s">
        <v>5</v>
      </c>
      <c r="B41" s="285"/>
      <c r="C41" s="285"/>
      <c r="D41" s="285"/>
      <c r="E41" s="285"/>
      <c r="F41" s="285"/>
      <c r="G41" s="285"/>
      <c r="H41" s="285"/>
      <c r="I41" s="285"/>
      <c r="J41" s="285"/>
      <c r="K41" s="285"/>
      <c r="L41" s="285"/>
      <c r="M41" s="285"/>
      <c r="N41" s="285"/>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row>
    <row r="42" spans="1:47" ht="16.5" customHeight="1">
      <c r="A42" s="285" t="s">
        <v>6</v>
      </c>
      <c r="B42" s="285"/>
      <c r="C42" s="285"/>
      <c r="D42" s="285"/>
      <c r="E42" s="285"/>
      <c r="F42" s="285"/>
      <c r="G42" s="285"/>
      <c r="H42" s="285"/>
      <c r="I42" s="285"/>
      <c r="J42" s="285"/>
      <c r="K42" s="285"/>
      <c r="L42" s="285"/>
      <c r="M42" s="285"/>
      <c r="N42" s="285"/>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row>
  </sheetData>
  <sheetProtection/>
  <mergeCells count="4">
    <mergeCell ref="A3:A4"/>
    <mergeCell ref="B3:D3"/>
    <mergeCell ref="E3:G3"/>
    <mergeCell ref="H3:J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6.xml><?xml version="1.0" encoding="utf-8"?>
<worksheet xmlns="http://schemas.openxmlformats.org/spreadsheetml/2006/main" xmlns:r="http://schemas.openxmlformats.org/officeDocument/2006/relationships">
  <sheetPr>
    <tabColor indexed="12"/>
  </sheetPr>
  <dimension ref="A1:H52"/>
  <sheetViews>
    <sheetView showGridLines="0" showZeros="0"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A2" sqref="A2"/>
    </sheetView>
  </sheetViews>
  <sheetFormatPr defaultColWidth="8.875" defaultRowHeight="16.5" customHeight="1"/>
  <cols>
    <col min="1" max="1" width="24.50390625" style="276" customWidth="1"/>
    <col min="2" max="4" width="8.625" style="276" customWidth="1"/>
    <col min="5" max="5" width="24.50390625" style="276" customWidth="1"/>
    <col min="6" max="8" width="8.625" style="276" customWidth="1"/>
    <col min="9" max="16384" width="8.875" style="276" customWidth="1"/>
  </cols>
  <sheetData>
    <row r="1" spans="1:8" ht="16.5" customHeight="1">
      <c r="A1" s="312" t="s">
        <v>1291</v>
      </c>
      <c r="B1" s="312"/>
      <c r="C1" s="312"/>
      <c r="D1" s="312"/>
      <c r="E1" s="312"/>
      <c r="F1" s="312"/>
      <c r="G1" s="312"/>
      <c r="H1" s="312"/>
    </row>
    <row r="2" ht="16.5" customHeight="1" thickBot="1">
      <c r="A2" s="510" t="str">
        <f>HYPERLINK("#目次!A37","目次に戻る")</f>
        <v>目次に戻る</v>
      </c>
    </row>
    <row r="3" spans="1:8" s="292" customFormat="1" ht="33" customHeight="1">
      <c r="A3" s="272" t="s">
        <v>7</v>
      </c>
      <c r="B3" s="281" t="s">
        <v>637</v>
      </c>
      <c r="C3" s="313" t="s">
        <v>8</v>
      </c>
      <c r="D3" s="314" t="s">
        <v>9</v>
      </c>
      <c r="E3" s="313" t="s">
        <v>7</v>
      </c>
      <c r="F3" s="270" t="s">
        <v>637</v>
      </c>
      <c r="G3" s="313" t="s">
        <v>8</v>
      </c>
      <c r="H3" s="314" t="s">
        <v>9</v>
      </c>
    </row>
    <row r="4" spans="1:8" ht="16.5" customHeight="1">
      <c r="A4" s="371" t="s">
        <v>1041</v>
      </c>
      <c r="B4" s="372">
        <v>148085</v>
      </c>
      <c r="C4" s="371">
        <v>131513</v>
      </c>
      <c r="D4" s="371">
        <v>16572</v>
      </c>
      <c r="E4" s="373" t="s">
        <v>1042</v>
      </c>
      <c r="F4" s="374">
        <v>192</v>
      </c>
      <c r="G4" s="374">
        <v>136</v>
      </c>
      <c r="H4" s="374">
        <v>56</v>
      </c>
    </row>
    <row r="5" spans="1:8" ht="16.5" customHeight="1">
      <c r="A5" s="374"/>
      <c r="B5" s="375"/>
      <c r="C5" s="374"/>
      <c r="D5" s="374"/>
      <c r="E5" s="373" t="s">
        <v>1043</v>
      </c>
      <c r="F5" s="374">
        <v>157</v>
      </c>
      <c r="G5" s="374">
        <v>88</v>
      </c>
      <c r="H5" s="374">
        <v>69</v>
      </c>
    </row>
    <row r="6" spans="1:8" ht="16.5" customHeight="1">
      <c r="A6" s="371" t="s">
        <v>1044</v>
      </c>
      <c r="B6" s="372">
        <v>45895</v>
      </c>
      <c r="C6" s="371">
        <v>41748</v>
      </c>
      <c r="D6" s="371">
        <v>4147</v>
      </c>
      <c r="E6" s="373" t="s">
        <v>1045</v>
      </c>
      <c r="F6" s="374">
        <v>29</v>
      </c>
      <c r="G6" s="374">
        <v>29</v>
      </c>
      <c r="H6" s="374" t="s">
        <v>610</v>
      </c>
    </row>
    <row r="7" spans="1:8" ht="16.5" customHeight="1">
      <c r="A7" s="374" t="s">
        <v>1046</v>
      </c>
      <c r="B7" s="375">
        <v>14757</v>
      </c>
      <c r="C7" s="374">
        <v>14757</v>
      </c>
      <c r="D7" s="374" t="s">
        <v>610</v>
      </c>
      <c r="E7" s="373" t="s">
        <v>1047</v>
      </c>
      <c r="F7" s="374">
        <v>39</v>
      </c>
      <c r="G7" s="374">
        <v>36</v>
      </c>
      <c r="H7" s="374">
        <v>3</v>
      </c>
    </row>
    <row r="8" spans="1:8" ht="16.5" customHeight="1">
      <c r="A8" s="374" t="s">
        <v>1048</v>
      </c>
      <c r="B8" s="375">
        <v>31138</v>
      </c>
      <c r="C8" s="374">
        <v>26991</v>
      </c>
      <c r="D8" s="374">
        <v>4147</v>
      </c>
      <c r="E8" s="373" t="s">
        <v>1049</v>
      </c>
      <c r="F8" s="374">
        <v>50</v>
      </c>
      <c r="G8" s="374">
        <v>42</v>
      </c>
      <c r="H8" s="374">
        <v>8</v>
      </c>
    </row>
    <row r="9" spans="1:8" ht="16.5" customHeight="1">
      <c r="A9" s="374"/>
      <c r="B9" s="375"/>
      <c r="C9" s="374"/>
      <c r="D9" s="374"/>
      <c r="E9" s="373" t="s">
        <v>1050</v>
      </c>
      <c r="F9" s="374">
        <v>78</v>
      </c>
      <c r="G9" s="374">
        <v>65</v>
      </c>
      <c r="H9" s="374">
        <v>13</v>
      </c>
    </row>
    <row r="10" spans="1:8" ht="16.5" customHeight="1">
      <c r="A10" s="371" t="s">
        <v>1051</v>
      </c>
      <c r="B10" s="372">
        <v>102190</v>
      </c>
      <c r="C10" s="371">
        <v>89765</v>
      </c>
      <c r="D10" s="371">
        <v>12425</v>
      </c>
      <c r="E10" s="373" t="s">
        <v>1052</v>
      </c>
      <c r="F10" s="374">
        <v>101</v>
      </c>
      <c r="G10" s="374">
        <v>92</v>
      </c>
      <c r="H10" s="374">
        <v>9</v>
      </c>
    </row>
    <row r="11" spans="1:8" ht="16.5" customHeight="1">
      <c r="A11" s="371" t="s">
        <v>1053</v>
      </c>
      <c r="B11" s="372">
        <v>95474</v>
      </c>
      <c r="C11" s="371">
        <v>84230</v>
      </c>
      <c r="D11" s="371">
        <v>11244</v>
      </c>
      <c r="E11" s="373" t="s">
        <v>1054</v>
      </c>
      <c r="F11" s="374">
        <v>40</v>
      </c>
      <c r="G11" s="374">
        <v>30</v>
      </c>
      <c r="H11" s="374">
        <v>10</v>
      </c>
    </row>
    <row r="12" spans="1:8" ht="16.5" customHeight="1">
      <c r="A12" s="374"/>
      <c r="B12" s="375"/>
      <c r="C12" s="374"/>
      <c r="D12" s="374"/>
      <c r="E12" s="373" t="s">
        <v>1055</v>
      </c>
      <c r="F12" s="374">
        <v>215</v>
      </c>
      <c r="G12" s="374">
        <v>173</v>
      </c>
      <c r="H12" s="374">
        <v>42</v>
      </c>
    </row>
    <row r="13" spans="1:8" ht="16.5" customHeight="1">
      <c r="A13" s="371" t="s">
        <v>1056</v>
      </c>
      <c r="B13" s="372">
        <v>89098</v>
      </c>
      <c r="C13" s="371">
        <v>79510</v>
      </c>
      <c r="D13" s="371">
        <v>9588</v>
      </c>
      <c r="E13" s="373" t="s">
        <v>1057</v>
      </c>
      <c r="F13" s="374">
        <v>35</v>
      </c>
      <c r="G13" s="374">
        <v>30</v>
      </c>
      <c r="H13" s="374">
        <v>5</v>
      </c>
    </row>
    <row r="14" spans="1:8" ht="16.5" customHeight="1">
      <c r="A14" s="374" t="s">
        <v>1058</v>
      </c>
      <c r="B14" s="375">
        <v>12735</v>
      </c>
      <c r="C14" s="374">
        <v>11453</v>
      </c>
      <c r="D14" s="374">
        <v>1282</v>
      </c>
      <c r="E14" s="373" t="s">
        <v>1059</v>
      </c>
      <c r="F14" s="374">
        <v>39</v>
      </c>
      <c r="G14" s="374">
        <v>39</v>
      </c>
      <c r="H14" s="374" t="s">
        <v>610</v>
      </c>
    </row>
    <row r="15" spans="1:8" ht="16.5" customHeight="1">
      <c r="A15" s="374" t="s">
        <v>1060</v>
      </c>
      <c r="B15" s="375">
        <v>6759</v>
      </c>
      <c r="C15" s="374">
        <v>6717</v>
      </c>
      <c r="D15" s="374">
        <v>42</v>
      </c>
      <c r="E15" s="373" t="s">
        <v>1061</v>
      </c>
      <c r="F15" s="374">
        <v>29</v>
      </c>
      <c r="G15" s="374">
        <v>26</v>
      </c>
      <c r="H15" s="374">
        <v>3</v>
      </c>
    </row>
    <row r="16" spans="1:8" ht="16.5" customHeight="1">
      <c r="A16" s="374" t="s">
        <v>1062</v>
      </c>
      <c r="B16" s="375">
        <v>9804</v>
      </c>
      <c r="C16" s="374">
        <v>9459</v>
      </c>
      <c r="D16" s="374">
        <v>345</v>
      </c>
      <c r="E16" s="373" t="s">
        <v>1063</v>
      </c>
      <c r="F16" s="374">
        <v>406</v>
      </c>
      <c r="G16" s="374">
        <v>324</v>
      </c>
      <c r="H16" s="374">
        <v>82</v>
      </c>
    </row>
    <row r="17" spans="1:8" ht="16.5" customHeight="1">
      <c r="A17" s="374" t="s">
        <v>1064</v>
      </c>
      <c r="B17" s="375">
        <v>20749</v>
      </c>
      <c r="C17" s="374">
        <v>18166</v>
      </c>
      <c r="D17" s="374">
        <v>2583</v>
      </c>
      <c r="E17" s="373" t="s">
        <v>1065</v>
      </c>
      <c r="F17" s="374">
        <v>13</v>
      </c>
      <c r="G17" s="374">
        <v>12</v>
      </c>
      <c r="H17" s="374">
        <v>1</v>
      </c>
    </row>
    <row r="18" spans="1:8" ht="16.5" customHeight="1">
      <c r="A18" s="374" t="s">
        <v>1066</v>
      </c>
      <c r="B18" s="375">
        <v>2828</v>
      </c>
      <c r="C18" s="374">
        <v>2128</v>
      </c>
      <c r="D18" s="374">
        <v>700</v>
      </c>
      <c r="E18" s="373" t="s">
        <v>1067</v>
      </c>
      <c r="F18" s="374">
        <v>17</v>
      </c>
      <c r="G18" s="374">
        <v>17</v>
      </c>
      <c r="H18" s="374" t="s">
        <v>610</v>
      </c>
    </row>
    <row r="19" spans="1:8" ht="16.5" customHeight="1">
      <c r="A19" s="374" t="s">
        <v>1068</v>
      </c>
      <c r="B19" s="375">
        <v>1332</v>
      </c>
      <c r="C19" s="374">
        <v>1279</v>
      </c>
      <c r="D19" s="374">
        <v>53</v>
      </c>
      <c r="E19" s="373"/>
      <c r="F19" s="374"/>
      <c r="G19" s="374"/>
      <c r="H19" s="374"/>
    </row>
    <row r="20" spans="1:8" ht="16.5" customHeight="1">
      <c r="A20" s="374" t="s">
        <v>1069</v>
      </c>
      <c r="B20" s="375">
        <v>625</v>
      </c>
      <c r="C20" s="374">
        <v>595</v>
      </c>
      <c r="D20" s="374">
        <v>30</v>
      </c>
      <c r="E20" s="373"/>
      <c r="F20" s="374"/>
      <c r="G20" s="374"/>
      <c r="H20" s="374"/>
    </row>
    <row r="21" spans="1:8" ht="16.5" customHeight="1">
      <c r="A21" s="374" t="s">
        <v>1070</v>
      </c>
      <c r="B21" s="375">
        <v>1933</v>
      </c>
      <c r="C21" s="374">
        <v>1903</v>
      </c>
      <c r="D21" s="374">
        <v>30</v>
      </c>
      <c r="E21" s="381" t="s">
        <v>1071</v>
      </c>
      <c r="F21" s="374">
        <v>6716</v>
      </c>
      <c r="G21" s="374">
        <v>5535</v>
      </c>
      <c r="H21" s="374">
        <v>1181</v>
      </c>
    </row>
    <row r="22" spans="1:8" ht="16.5" customHeight="1">
      <c r="A22" s="374" t="s">
        <v>1072</v>
      </c>
      <c r="B22" s="375">
        <v>2434</v>
      </c>
      <c r="C22" s="374">
        <v>2305</v>
      </c>
      <c r="D22" s="374">
        <v>129</v>
      </c>
      <c r="E22" s="382"/>
      <c r="F22" s="371"/>
      <c r="G22" s="371"/>
      <c r="H22" s="371"/>
    </row>
    <row r="23" spans="1:8" ht="16.5" customHeight="1">
      <c r="A23" s="374" t="s">
        <v>1073</v>
      </c>
      <c r="B23" s="375">
        <v>1226</v>
      </c>
      <c r="C23" s="374">
        <v>1054</v>
      </c>
      <c r="D23" s="374">
        <v>172</v>
      </c>
      <c r="E23" s="373" t="s">
        <v>1074</v>
      </c>
      <c r="F23" s="374"/>
      <c r="G23" s="374"/>
      <c r="H23" s="374"/>
    </row>
    <row r="24" spans="1:8" ht="16.5" customHeight="1">
      <c r="A24" s="374" t="s">
        <v>1075</v>
      </c>
      <c r="B24" s="375">
        <v>1150</v>
      </c>
      <c r="C24" s="374">
        <v>1098</v>
      </c>
      <c r="D24" s="374">
        <v>52</v>
      </c>
      <c r="E24" s="373" t="s">
        <v>68</v>
      </c>
      <c r="F24" s="374">
        <v>1193</v>
      </c>
      <c r="G24" s="374">
        <v>974</v>
      </c>
      <c r="H24" s="374">
        <v>219</v>
      </c>
    </row>
    <row r="25" spans="1:8" ht="16.5" customHeight="1">
      <c r="A25" s="374" t="s">
        <v>1076</v>
      </c>
      <c r="B25" s="375">
        <v>2242</v>
      </c>
      <c r="C25" s="374">
        <v>1622</v>
      </c>
      <c r="D25" s="374">
        <v>620</v>
      </c>
      <c r="E25" s="373" t="s">
        <v>69</v>
      </c>
      <c r="F25" s="374">
        <v>834</v>
      </c>
      <c r="G25" s="374">
        <v>703</v>
      </c>
      <c r="H25" s="374">
        <v>131</v>
      </c>
    </row>
    <row r="26" spans="1:8" ht="16.5" customHeight="1">
      <c r="A26" s="374" t="s">
        <v>1077</v>
      </c>
      <c r="B26" s="375">
        <v>8272</v>
      </c>
      <c r="C26" s="374">
        <v>7484</v>
      </c>
      <c r="D26" s="374">
        <v>788</v>
      </c>
      <c r="E26" s="373" t="s">
        <v>1078</v>
      </c>
      <c r="F26" s="374">
        <v>556</v>
      </c>
      <c r="G26" s="374">
        <v>507</v>
      </c>
      <c r="H26" s="374">
        <v>49</v>
      </c>
    </row>
    <row r="27" spans="1:8" ht="16.5" customHeight="1">
      <c r="A27" s="374" t="s">
        <v>1079</v>
      </c>
      <c r="B27" s="375">
        <v>7074</v>
      </c>
      <c r="C27" s="374">
        <v>5755</v>
      </c>
      <c r="D27" s="374">
        <v>1319</v>
      </c>
      <c r="E27" s="373" t="s">
        <v>70</v>
      </c>
      <c r="F27" s="374">
        <v>287</v>
      </c>
      <c r="G27" s="374">
        <v>222</v>
      </c>
      <c r="H27" s="374">
        <v>65</v>
      </c>
    </row>
    <row r="28" spans="1:8" ht="16.5" customHeight="1">
      <c r="A28" s="374" t="s">
        <v>1080</v>
      </c>
      <c r="B28" s="375">
        <v>3470</v>
      </c>
      <c r="C28" s="374">
        <v>2802</v>
      </c>
      <c r="D28" s="374">
        <v>668</v>
      </c>
      <c r="E28" s="373" t="s">
        <v>1081</v>
      </c>
      <c r="F28" s="374">
        <v>240</v>
      </c>
      <c r="G28" s="374">
        <v>197</v>
      </c>
      <c r="H28" s="374">
        <v>43</v>
      </c>
    </row>
    <row r="29" spans="1:8" ht="16.5" customHeight="1">
      <c r="A29" s="374" t="s">
        <v>1082</v>
      </c>
      <c r="B29" s="375">
        <v>695</v>
      </c>
      <c r="C29" s="374">
        <v>609</v>
      </c>
      <c r="D29" s="374">
        <v>86</v>
      </c>
      <c r="E29" s="373" t="s">
        <v>1083</v>
      </c>
      <c r="F29" s="374">
        <v>194</v>
      </c>
      <c r="G29" s="374">
        <v>183</v>
      </c>
      <c r="H29" s="374">
        <v>11</v>
      </c>
    </row>
    <row r="30" spans="1:8" ht="16.5" customHeight="1">
      <c r="A30" s="374" t="s">
        <v>1084</v>
      </c>
      <c r="B30" s="375">
        <v>294</v>
      </c>
      <c r="C30" s="374">
        <v>255</v>
      </c>
      <c r="D30" s="374">
        <v>39</v>
      </c>
      <c r="E30" s="373" t="s">
        <v>72</v>
      </c>
      <c r="F30" s="374">
        <v>165</v>
      </c>
      <c r="G30" s="374">
        <v>163</v>
      </c>
      <c r="H30" s="374">
        <v>2</v>
      </c>
    </row>
    <row r="31" spans="1:8" ht="16.5" customHeight="1">
      <c r="A31" s="374" t="s">
        <v>1085</v>
      </c>
      <c r="B31" s="375">
        <v>1274</v>
      </c>
      <c r="C31" s="374">
        <v>1105</v>
      </c>
      <c r="D31" s="374">
        <v>169</v>
      </c>
      <c r="E31" s="373" t="s">
        <v>74</v>
      </c>
      <c r="F31" s="374">
        <v>162</v>
      </c>
      <c r="G31" s="374">
        <v>124</v>
      </c>
      <c r="H31" s="374">
        <v>38</v>
      </c>
    </row>
    <row r="32" spans="1:8" ht="16.5" customHeight="1">
      <c r="A32" s="374" t="s">
        <v>1086</v>
      </c>
      <c r="B32" s="375">
        <v>3335</v>
      </c>
      <c r="C32" s="374">
        <v>2904</v>
      </c>
      <c r="D32" s="374">
        <v>431</v>
      </c>
      <c r="E32" s="373" t="s">
        <v>1088</v>
      </c>
      <c r="F32" s="374">
        <v>152</v>
      </c>
      <c r="G32" s="374">
        <v>122</v>
      </c>
      <c r="H32" s="374">
        <v>30</v>
      </c>
    </row>
    <row r="33" spans="1:8" ht="16.5" customHeight="1">
      <c r="A33" s="374" t="s">
        <v>1087</v>
      </c>
      <c r="B33" s="375">
        <v>295</v>
      </c>
      <c r="C33" s="374">
        <v>287</v>
      </c>
      <c r="D33" s="374">
        <v>8</v>
      </c>
      <c r="E33" s="373" t="s">
        <v>75</v>
      </c>
      <c r="F33" s="374">
        <v>146</v>
      </c>
      <c r="G33" s="374">
        <v>92</v>
      </c>
      <c r="H33" s="374">
        <v>54</v>
      </c>
    </row>
    <row r="34" spans="1:8" ht="16.5" customHeight="1">
      <c r="A34" s="374" t="s">
        <v>1089</v>
      </c>
      <c r="B34" s="375">
        <v>160</v>
      </c>
      <c r="C34" s="374">
        <v>152</v>
      </c>
      <c r="D34" s="374">
        <v>8</v>
      </c>
      <c r="E34" s="373"/>
      <c r="F34" s="374"/>
      <c r="G34" s="374"/>
      <c r="H34" s="374"/>
    </row>
    <row r="35" spans="1:8" ht="16.5" customHeight="1">
      <c r="A35" s="374" t="s">
        <v>1090</v>
      </c>
      <c r="B35" s="375">
        <v>412</v>
      </c>
      <c r="C35" s="374">
        <v>378</v>
      </c>
      <c r="D35" s="374">
        <v>34</v>
      </c>
      <c r="E35" s="373" t="s">
        <v>1091</v>
      </c>
      <c r="F35" s="374"/>
      <c r="G35" s="374"/>
      <c r="H35" s="374"/>
    </row>
    <row r="36" spans="1:8" ht="16.5" customHeight="1">
      <c r="A36" s="374"/>
      <c r="B36" s="375"/>
      <c r="C36" s="374"/>
      <c r="D36" s="374"/>
      <c r="E36" s="373" t="s">
        <v>77</v>
      </c>
      <c r="F36" s="374">
        <v>2589</v>
      </c>
      <c r="G36" s="374">
        <v>2069</v>
      </c>
      <c r="H36" s="374">
        <v>520</v>
      </c>
    </row>
    <row r="37" spans="1:8" ht="16.5" customHeight="1">
      <c r="A37" s="371" t="s">
        <v>1092</v>
      </c>
      <c r="B37" s="372">
        <v>6376</v>
      </c>
      <c r="C37" s="371">
        <v>4720</v>
      </c>
      <c r="D37" s="371">
        <v>1656</v>
      </c>
      <c r="E37" s="373" t="s">
        <v>76</v>
      </c>
      <c r="F37" s="374">
        <v>2391</v>
      </c>
      <c r="G37" s="374">
        <v>2016</v>
      </c>
      <c r="H37" s="374">
        <v>375</v>
      </c>
    </row>
    <row r="38" spans="1:8" ht="16.5" customHeight="1">
      <c r="A38" s="374" t="s">
        <v>1093</v>
      </c>
      <c r="B38" s="375">
        <v>788</v>
      </c>
      <c r="C38" s="374">
        <v>388</v>
      </c>
      <c r="D38" s="374">
        <v>400</v>
      </c>
      <c r="E38" s="373" t="s">
        <v>78</v>
      </c>
      <c r="F38" s="374">
        <v>1221</v>
      </c>
      <c r="G38" s="374">
        <v>967</v>
      </c>
      <c r="H38" s="374">
        <v>254</v>
      </c>
    </row>
    <row r="39" spans="1:8" ht="16.5" customHeight="1">
      <c r="A39" s="374" t="s">
        <v>1094</v>
      </c>
      <c r="B39" s="375">
        <v>453</v>
      </c>
      <c r="C39" s="374">
        <v>429</v>
      </c>
      <c r="D39" s="374">
        <v>24</v>
      </c>
      <c r="E39" s="373" t="s">
        <v>79</v>
      </c>
      <c r="F39" s="374">
        <v>115</v>
      </c>
      <c r="G39" s="374">
        <v>104</v>
      </c>
      <c r="H39" s="374">
        <v>11</v>
      </c>
    </row>
    <row r="40" spans="1:8" ht="16.5" customHeight="1">
      <c r="A40" s="374" t="s">
        <v>1095</v>
      </c>
      <c r="B40" s="375">
        <v>1162</v>
      </c>
      <c r="C40" s="374">
        <v>872</v>
      </c>
      <c r="D40" s="374">
        <v>290</v>
      </c>
      <c r="E40" s="373" t="s">
        <v>80</v>
      </c>
      <c r="F40" s="374">
        <v>73</v>
      </c>
      <c r="G40" s="374">
        <v>70</v>
      </c>
      <c r="H40" s="374">
        <v>3</v>
      </c>
    </row>
    <row r="41" spans="1:8" ht="16.5" customHeight="1">
      <c r="A41" s="374" t="s">
        <v>1096</v>
      </c>
      <c r="B41" s="375">
        <v>533</v>
      </c>
      <c r="C41" s="374">
        <v>445</v>
      </c>
      <c r="D41" s="374">
        <v>88</v>
      </c>
      <c r="E41" s="373" t="s">
        <v>83</v>
      </c>
      <c r="F41" s="374">
        <v>56</v>
      </c>
      <c r="G41" s="374">
        <v>54</v>
      </c>
      <c r="H41" s="374">
        <v>2</v>
      </c>
    </row>
    <row r="42" spans="1:8" ht="16.5" customHeight="1">
      <c r="A42" s="374" t="s">
        <v>1097</v>
      </c>
      <c r="B42" s="375">
        <v>48</v>
      </c>
      <c r="C42" s="374">
        <v>38</v>
      </c>
      <c r="D42" s="374">
        <v>10</v>
      </c>
      <c r="E42" s="373" t="s">
        <v>82</v>
      </c>
      <c r="F42" s="374">
        <v>44</v>
      </c>
      <c r="G42" s="374">
        <v>42</v>
      </c>
      <c r="H42" s="374">
        <v>2</v>
      </c>
    </row>
    <row r="43" spans="1:8" ht="16.5" customHeight="1">
      <c r="A43" s="374" t="s">
        <v>1098</v>
      </c>
      <c r="B43" s="375">
        <v>358</v>
      </c>
      <c r="C43" s="374">
        <v>321</v>
      </c>
      <c r="D43" s="374">
        <v>37</v>
      </c>
      <c r="E43" s="373" t="s">
        <v>81</v>
      </c>
      <c r="F43" s="374">
        <v>37</v>
      </c>
      <c r="G43" s="374">
        <v>29</v>
      </c>
      <c r="H43" s="374">
        <v>8</v>
      </c>
    </row>
    <row r="44" spans="1:8" ht="16.5" customHeight="1">
      <c r="A44" s="374" t="s">
        <v>1099</v>
      </c>
      <c r="B44" s="375">
        <v>83</v>
      </c>
      <c r="C44" s="374">
        <v>79</v>
      </c>
      <c r="D44" s="374">
        <v>4</v>
      </c>
      <c r="E44" s="373" t="s">
        <v>85</v>
      </c>
      <c r="F44" s="374">
        <v>33</v>
      </c>
      <c r="G44" s="374">
        <v>33</v>
      </c>
      <c r="H44" s="374" t="s">
        <v>610</v>
      </c>
    </row>
    <row r="45" spans="1:8" ht="16.5" customHeight="1">
      <c r="A45" s="374" t="s">
        <v>1100</v>
      </c>
      <c r="B45" s="375">
        <v>377</v>
      </c>
      <c r="C45" s="374">
        <v>315</v>
      </c>
      <c r="D45" s="374">
        <v>62</v>
      </c>
      <c r="E45" s="373" t="s">
        <v>1101</v>
      </c>
      <c r="F45" s="374">
        <v>22</v>
      </c>
      <c r="G45" s="374">
        <v>22</v>
      </c>
      <c r="H45" s="374" t="s">
        <v>610</v>
      </c>
    </row>
    <row r="46" spans="1:8" ht="16.5" customHeight="1">
      <c r="A46" s="374" t="s">
        <v>1102</v>
      </c>
      <c r="B46" s="375">
        <v>243</v>
      </c>
      <c r="C46" s="374">
        <v>119</v>
      </c>
      <c r="D46" s="374">
        <v>124</v>
      </c>
      <c r="E46" s="373"/>
      <c r="F46" s="376"/>
      <c r="G46" s="376"/>
      <c r="H46" s="376"/>
    </row>
    <row r="47" spans="1:8" ht="16.5" customHeight="1">
      <c r="A47" s="374" t="s">
        <v>1103</v>
      </c>
      <c r="B47" s="375">
        <v>248</v>
      </c>
      <c r="C47" s="374">
        <v>129</v>
      </c>
      <c r="D47" s="374">
        <v>119</v>
      </c>
      <c r="E47" s="373"/>
      <c r="F47" s="376"/>
      <c r="G47" s="376"/>
      <c r="H47" s="376"/>
    </row>
    <row r="48" spans="1:8" ht="16.5" customHeight="1">
      <c r="A48" s="374" t="s">
        <v>1104</v>
      </c>
      <c r="B48" s="375">
        <v>320</v>
      </c>
      <c r="C48" s="374">
        <v>205</v>
      </c>
      <c r="D48" s="374">
        <v>115</v>
      </c>
      <c r="E48" s="373"/>
      <c r="F48" s="376"/>
      <c r="G48" s="376"/>
      <c r="H48" s="376"/>
    </row>
    <row r="49" spans="1:8" ht="16.5" customHeight="1">
      <c r="A49" s="374" t="s">
        <v>1105</v>
      </c>
      <c r="B49" s="375">
        <v>163</v>
      </c>
      <c r="C49" s="374">
        <v>118</v>
      </c>
      <c r="D49" s="374">
        <v>45</v>
      </c>
      <c r="E49" s="373"/>
      <c r="F49" s="376"/>
      <c r="G49" s="376"/>
      <c r="H49" s="376"/>
    </row>
    <row r="50" spans="1:8" ht="16.5" customHeight="1">
      <c r="A50" s="374" t="s">
        <v>1106</v>
      </c>
      <c r="B50" s="375">
        <v>160</v>
      </c>
      <c r="C50" s="374">
        <v>123</v>
      </c>
      <c r="D50" s="374">
        <v>37</v>
      </c>
      <c r="E50" s="373"/>
      <c r="F50" s="376"/>
      <c r="G50" s="376"/>
      <c r="H50" s="376"/>
    </row>
    <row r="51" spans="1:8" ht="16.5" customHeight="1" thickBot="1">
      <c r="A51" s="377"/>
      <c r="B51" s="378"/>
      <c r="C51" s="379"/>
      <c r="D51" s="379"/>
      <c r="E51" s="380"/>
      <c r="F51" s="379"/>
      <c r="G51" s="379"/>
      <c r="H51" s="379"/>
    </row>
    <row r="52" ht="16.5" customHeight="1">
      <c r="A52" s="276" t="s">
        <v>1115</v>
      </c>
    </row>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7.xml><?xml version="1.0" encoding="utf-8"?>
<worksheet xmlns="http://schemas.openxmlformats.org/spreadsheetml/2006/main" xmlns:r="http://schemas.openxmlformats.org/officeDocument/2006/relationships">
  <sheetPr>
    <tabColor indexed="12"/>
  </sheetPr>
  <dimension ref="A1:H52"/>
  <sheetViews>
    <sheetView showGridLines="0" showZeros="0" zoomScalePageLayoutView="0" workbookViewId="0" topLeftCell="A1">
      <selection activeCell="A2" sqref="A2"/>
    </sheetView>
  </sheetViews>
  <sheetFormatPr defaultColWidth="8.875" defaultRowHeight="16.5" customHeight="1"/>
  <cols>
    <col min="1" max="1" width="24.50390625" style="276" customWidth="1"/>
    <col min="2" max="4" width="8.625" style="276" customWidth="1"/>
    <col min="5" max="5" width="24.50390625" style="276" customWidth="1"/>
    <col min="6" max="8" width="8.625" style="276" customWidth="1"/>
    <col min="9" max="16384" width="8.875" style="276" customWidth="1"/>
  </cols>
  <sheetData>
    <row r="1" spans="1:8" ht="16.5" customHeight="1">
      <c r="A1" s="312" t="s">
        <v>1292</v>
      </c>
      <c r="B1" s="312"/>
      <c r="C1" s="312"/>
      <c r="D1" s="312"/>
      <c r="E1" s="312"/>
      <c r="F1" s="312"/>
      <c r="G1" s="312"/>
      <c r="H1" s="312"/>
    </row>
    <row r="2" ht="16.5" customHeight="1" thickBot="1">
      <c r="A2" s="510" t="str">
        <f>HYPERLINK("#目次!A38","目次に戻る")</f>
        <v>目次に戻る</v>
      </c>
    </row>
    <row r="3" spans="1:8" s="292" customFormat="1" ht="33" customHeight="1">
      <c r="A3" s="272" t="s">
        <v>763</v>
      </c>
      <c r="B3" s="281" t="s">
        <v>637</v>
      </c>
      <c r="C3" s="313" t="s">
        <v>8</v>
      </c>
      <c r="D3" s="314" t="s">
        <v>9</v>
      </c>
      <c r="E3" s="313" t="s">
        <v>763</v>
      </c>
      <c r="F3" s="270" t="s">
        <v>637</v>
      </c>
      <c r="G3" s="313" t="s">
        <v>8</v>
      </c>
      <c r="H3" s="314" t="s">
        <v>9</v>
      </c>
    </row>
    <row r="4" spans="1:8" ht="16.5" customHeight="1">
      <c r="A4" s="328" t="s">
        <v>1107</v>
      </c>
      <c r="B4" s="295">
        <v>123234</v>
      </c>
      <c r="C4" s="324">
        <v>107242</v>
      </c>
      <c r="D4" s="324">
        <v>15992</v>
      </c>
      <c r="E4" s="329" t="s">
        <v>1042</v>
      </c>
      <c r="F4" s="290">
        <v>864</v>
      </c>
      <c r="G4" s="290">
        <v>749</v>
      </c>
      <c r="H4" s="290">
        <v>115</v>
      </c>
    </row>
    <row r="5" spans="1:8" ht="16.5" customHeight="1">
      <c r="A5" s="277"/>
      <c r="B5" s="319"/>
      <c r="C5" s="290"/>
      <c r="D5" s="290"/>
      <c r="E5" s="329" t="s">
        <v>1043</v>
      </c>
      <c r="F5" s="290">
        <v>307</v>
      </c>
      <c r="G5" s="290">
        <v>279</v>
      </c>
      <c r="H5" s="290">
        <v>28</v>
      </c>
    </row>
    <row r="6" spans="1:8" ht="16.5" customHeight="1">
      <c r="A6" s="328" t="s">
        <v>1108</v>
      </c>
      <c r="B6" s="295">
        <v>45895</v>
      </c>
      <c r="C6" s="324">
        <v>41748</v>
      </c>
      <c r="D6" s="324">
        <v>4147</v>
      </c>
      <c r="E6" s="329" t="s">
        <v>1045</v>
      </c>
      <c r="F6" s="290">
        <v>197</v>
      </c>
      <c r="G6" s="290">
        <v>172</v>
      </c>
      <c r="H6" s="290">
        <v>25</v>
      </c>
    </row>
    <row r="7" spans="1:8" ht="16.5" customHeight="1">
      <c r="A7" s="277" t="s">
        <v>1046</v>
      </c>
      <c r="B7" s="319">
        <v>14757</v>
      </c>
      <c r="C7" s="290">
        <v>14757</v>
      </c>
      <c r="D7" s="290" t="s">
        <v>233</v>
      </c>
      <c r="E7" s="329" t="s">
        <v>1047</v>
      </c>
      <c r="F7" s="290">
        <v>237</v>
      </c>
      <c r="G7" s="290">
        <v>200</v>
      </c>
      <c r="H7" s="290">
        <v>37</v>
      </c>
    </row>
    <row r="8" spans="1:8" ht="16.5" customHeight="1">
      <c r="A8" s="277" t="s">
        <v>1048</v>
      </c>
      <c r="B8" s="319">
        <v>31138</v>
      </c>
      <c r="C8" s="290">
        <v>26991</v>
      </c>
      <c r="D8" s="290">
        <v>4147</v>
      </c>
      <c r="E8" s="329" t="s">
        <v>1049</v>
      </c>
      <c r="F8" s="290">
        <v>371</v>
      </c>
      <c r="G8" s="290">
        <v>313</v>
      </c>
      <c r="H8" s="290">
        <v>58</v>
      </c>
    </row>
    <row r="9" spans="1:8" ht="16.5" customHeight="1">
      <c r="A9" s="277"/>
      <c r="B9" s="319"/>
      <c r="C9" s="290"/>
      <c r="D9" s="290"/>
      <c r="E9" s="329" t="s">
        <v>1050</v>
      </c>
      <c r="F9" s="290">
        <v>345</v>
      </c>
      <c r="G9" s="290">
        <v>298</v>
      </c>
      <c r="H9" s="290">
        <v>47</v>
      </c>
    </row>
    <row r="10" spans="1:8" ht="16.5" customHeight="1">
      <c r="A10" s="328" t="s">
        <v>1109</v>
      </c>
      <c r="B10" s="295">
        <v>77339</v>
      </c>
      <c r="C10" s="324">
        <v>65494</v>
      </c>
      <c r="D10" s="324">
        <v>11845</v>
      </c>
      <c r="E10" s="329" t="s">
        <v>1052</v>
      </c>
      <c r="F10" s="290">
        <v>705</v>
      </c>
      <c r="G10" s="290">
        <v>597</v>
      </c>
      <c r="H10" s="290">
        <v>108</v>
      </c>
    </row>
    <row r="11" spans="1:8" ht="16.5" customHeight="1">
      <c r="A11" s="328" t="s">
        <v>1053</v>
      </c>
      <c r="B11" s="295">
        <v>53633</v>
      </c>
      <c r="C11" s="324">
        <v>44890</v>
      </c>
      <c r="D11" s="324">
        <v>8743</v>
      </c>
      <c r="E11" s="329" t="s">
        <v>1054</v>
      </c>
      <c r="F11" s="290">
        <v>202</v>
      </c>
      <c r="G11" s="290">
        <v>165</v>
      </c>
      <c r="H11" s="290">
        <v>37</v>
      </c>
    </row>
    <row r="12" spans="1:8" ht="16.5" customHeight="1">
      <c r="A12" s="277"/>
      <c r="B12" s="319"/>
      <c r="C12" s="290"/>
      <c r="D12" s="290"/>
      <c r="E12" s="329" t="s">
        <v>1055</v>
      </c>
      <c r="F12" s="290">
        <v>397</v>
      </c>
      <c r="G12" s="290">
        <v>364</v>
      </c>
      <c r="H12" s="290">
        <v>33</v>
      </c>
    </row>
    <row r="13" spans="1:8" ht="16.5" customHeight="1">
      <c r="A13" s="328" t="s">
        <v>1110</v>
      </c>
      <c r="B13" s="295">
        <v>35973</v>
      </c>
      <c r="C13" s="324">
        <v>30009</v>
      </c>
      <c r="D13" s="324">
        <v>5964</v>
      </c>
      <c r="E13" s="329" t="s">
        <v>1057</v>
      </c>
      <c r="F13" s="290">
        <v>229</v>
      </c>
      <c r="G13" s="290">
        <v>200</v>
      </c>
      <c r="H13" s="290">
        <v>29</v>
      </c>
    </row>
    <row r="14" spans="1:8" ht="16.5" customHeight="1">
      <c r="A14" s="277" t="s">
        <v>1058</v>
      </c>
      <c r="B14" s="319">
        <v>112</v>
      </c>
      <c r="C14" s="290">
        <v>87</v>
      </c>
      <c r="D14" s="290">
        <v>25</v>
      </c>
      <c r="E14" s="329" t="s">
        <v>1059</v>
      </c>
      <c r="F14" s="290">
        <v>178</v>
      </c>
      <c r="G14" s="290">
        <v>140</v>
      </c>
      <c r="H14" s="290">
        <v>38</v>
      </c>
    </row>
    <row r="15" spans="1:8" ht="16.5" customHeight="1">
      <c r="A15" s="277" t="s">
        <v>1060</v>
      </c>
      <c r="B15" s="319">
        <v>162</v>
      </c>
      <c r="C15" s="290">
        <v>131</v>
      </c>
      <c r="D15" s="290">
        <v>31</v>
      </c>
      <c r="E15" s="329" t="s">
        <v>1061</v>
      </c>
      <c r="F15" s="290">
        <v>173</v>
      </c>
      <c r="G15" s="290">
        <v>138</v>
      </c>
      <c r="H15" s="290">
        <v>35</v>
      </c>
    </row>
    <row r="16" spans="1:8" ht="16.5" customHeight="1">
      <c r="A16" s="277" t="s">
        <v>1062</v>
      </c>
      <c r="B16" s="319">
        <v>307</v>
      </c>
      <c r="C16" s="290">
        <v>245</v>
      </c>
      <c r="D16" s="290">
        <v>62</v>
      </c>
      <c r="E16" s="329" t="s">
        <v>1063</v>
      </c>
      <c r="F16" s="290">
        <v>1773</v>
      </c>
      <c r="G16" s="290">
        <v>1458</v>
      </c>
      <c r="H16" s="290">
        <v>315</v>
      </c>
    </row>
    <row r="17" spans="1:8" ht="16.5" customHeight="1">
      <c r="A17" s="277" t="s">
        <v>1064</v>
      </c>
      <c r="B17" s="319">
        <v>3362</v>
      </c>
      <c r="C17" s="290">
        <v>2927</v>
      </c>
      <c r="D17" s="290">
        <v>435</v>
      </c>
      <c r="E17" s="329" t="s">
        <v>1065</v>
      </c>
      <c r="F17" s="290">
        <v>48</v>
      </c>
      <c r="G17" s="290">
        <v>35</v>
      </c>
      <c r="H17" s="290">
        <v>13</v>
      </c>
    </row>
    <row r="18" spans="1:8" ht="16.5" customHeight="1">
      <c r="A18" s="277" t="s">
        <v>1066</v>
      </c>
      <c r="B18" s="319">
        <v>499</v>
      </c>
      <c r="C18" s="290">
        <v>420</v>
      </c>
      <c r="D18" s="290">
        <v>79</v>
      </c>
      <c r="E18" s="329" t="s">
        <v>1111</v>
      </c>
      <c r="F18" s="290">
        <v>33</v>
      </c>
      <c r="G18" s="290">
        <v>26</v>
      </c>
      <c r="H18" s="290">
        <v>7</v>
      </c>
    </row>
    <row r="19" spans="1:8" ht="16.5" customHeight="1">
      <c r="A19" s="277" t="s">
        <v>1068</v>
      </c>
      <c r="B19" s="319">
        <v>280</v>
      </c>
      <c r="C19" s="290">
        <v>212</v>
      </c>
      <c r="D19" s="290">
        <v>68</v>
      </c>
      <c r="E19" s="329" t="s">
        <v>1112</v>
      </c>
      <c r="F19" s="290">
        <v>12</v>
      </c>
      <c r="G19" s="290">
        <v>9</v>
      </c>
      <c r="H19" s="290">
        <v>3</v>
      </c>
    </row>
    <row r="20" spans="1:8" ht="16.5" customHeight="1">
      <c r="A20" s="277" t="s">
        <v>1069</v>
      </c>
      <c r="B20" s="319">
        <v>421</v>
      </c>
      <c r="C20" s="290">
        <v>341</v>
      </c>
      <c r="D20" s="290">
        <v>80</v>
      </c>
      <c r="E20" s="329" t="s">
        <v>1067</v>
      </c>
      <c r="F20" s="290">
        <v>1</v>
      </c>
      <c r="G20" s="290" t="s">
        <v>233</v>
      </c>
      <c r="H20" s="290">
        <v>1</v>
      </c>
    </row>
    <row r="21" spans="1:8" ht="16.5" customHeight="1">
      <c r="A21" s="277" t="s">
        <v>1070</v>
      </c>
      <c r="B21" s="319">
        <v>1004</v>
      </c>
      <c r="C21" s="290">
        <v>797</v>
      </c>
      <c r="D21" s="290">
        <v>207</v>
      </c>
      <c r="E21" s="329"/>
      <c r="F21" s="290"/>
      <c r="G21" s="290"/>
      <c r="H21" s="290"/>
    </row>
    <row r="22" spans="1:5" ht="16.5" customHeight="1">
      <c r="A22" s="277" t="s">
        <v>1072</v>
      </c>
      <c r="B22" s="319">
        <v>633</v>
      </c>
      <c r="C22" s="290">
        <v>533</v>
      </c>
      <c r="D22" s="290">
        <v>100</v>
      </c>
      <c r="E22" s="263"/>
    </row>
    <row r="23" spans="1:8" ht="16.5" customHeight="1">
      <c r="A23" s="277" t="s">
        <v>1073</v>
      </c>
      <c r="B23" s="319">
        <v>535</v>
      </c>
      <c r="C23" s="290">
        <v>458</v>
      </c>
      <c r="D23" s="290">
        <v>77</v>
      </c>
      <c r="E23" s="330" t="s">
        <v>1071</v>
      </c>
      <c r="F23" s="324">
        <v>23706</v>
      </c>
      <c r="G23" s="324">
        <v>20604</v>
      </c>
      <c r="H23" s="324">
        <v>3102</v>
      </c>
    </row>
    <row r="24" spans="1:8" ht="16.5" customHeight="1">
      <c r="A24" s="277" t="s">
        <v>1075</v>
      </c>
      <c r="B24" s="319">
        <v>856</v>
      </c>
      <c r="C24" s="290">
        <v>701</v>
      </c>
      <c r="D24" s="290">
        <v>155</v>
      </c>
      <c r="E24" s="330"/>
      <c r="F24" s="324"/>
      <c r="G24" s="324"/>
      <c r="H24" s="324"/>
    </row>
    <row r="25" spans="1:8" ht="16.5" customHeight="1">
      <c r="A25" s="277" t="s">
        <v>1076</v>
      </c>
      <c r="B25" s="319">
        <v>2497</v>
      </c>
      <c r="C25" s="290">
        <v>2147</v>
      </c>
      <c r="D25" s="290">
        <v>350</v>
      </c>
      <c r="E25" s="329" t="s">
        <v>1074</v>
      </c>
      <c r="F25" s="290"/>
      <c r="G25" s="290"/>
      <c r="H25" s="290"/>
    </row>
    <row r="26" spans="1:8" ht="16.5" customHeight="1">
      <c r="A26" s="277" t="s">
        <v>1077</v>
      </c>
      <c r="B26" s="319">
        <v>1265</v>
      </c>
      <c r="C26" s="290">
        <v>1091</v>
      </c>
      <c r="D26" s="290">
        <v>174</v>
      </c>
      <c r="E26" s="329" t="s">
        <v>68</v>
      </c>
      <c r="F26" s="290">
        <v>2386</v>
      </c>
      <c r="G26" s="290">
        <v>2097</v>
      </c>
      <c r="H26" s="290">
        <v>289</v>
      </c>
    </row>
    <row r="27" spans="1:8" ht="16.5" customHeight="1">
      <c r="A27" s="277" t="s">
        <v>1079</v>
      </c>
      <c r="B27" s="319">
        <v>8853</v>
      </c>
      <c r="C27" s="290">
        <v>7530</v>
      </c>
      <c r="D27" s="290">
        <v>1323</v>
      </c>
      <c r="E27" s="329" t="s">
        <v>69</v>
      </c>
      <c r="F27" s="290">
        <v>1876</v>
      </c>
      <c r="G27" s="290">
        <v>1653</v>
      </c>
      <c r="H27" s="290">
        <v>223</v>
      </c>
    </row>
    <row r="28" spans="1:8" ht="16.5" customHeight="1">
      <c r="A28" s="277" t="s">
        <v>1080</v>
      </c>
      <c r="B28" s="319">
        <v>1290</v>
      </c>
      <c r="C28" s="290">
        <v>1107</v>
      </c>
      <c r="D28" s="290">
        <v>183</v>
      </c>
      <c r="E28" s="329" t="s">
        <v>70</v>
      </c>
      <c r="F28" s="290">
        <v>1464</v>
      </c>
      <c r="G28" s="290">
        <v>1264</v>
      </c>
      <c r="H28" s="290">
        <v>200</v>
      </c>
    </row>
    <row r="29" spans="1:8" ht="16.5" customHeight="1">
      <c r="A29" s="277" t="s">
        <v>1082</v>
      </c>
      <c r="B29" s="319">
        <v>984</v>
      </c>
      <c r="C29" s="290">
        <v>812</v>
      </c>
      <c r="D29" s="290">
        <v>172</v>
      </c>
      <c r="E29" s="329" t="s">
        <v>1078</v>
      </c>
      <c r="F29" s="290">
        <v>1984</v>
      </c>
      <c r="G29" s="290">
        <v>1809</v>
      </c>
      <c r="H29" s="290">
        <v>175</v>
      </c>
    </row>
    <row r="30" spans="1:8" ht="16.5" customHeight="1">
      <c r="A30" s="277" t="s">
        <v>1084</v>
      </c>
      <c r="B30" s="319">
        <v>356</v>
      </c>
      <c r="C30" s="290">
        <v>283</v>
      </c>
      <c r="D30" s="290">
        <v>73</v>
      </c>
      <c r="E30" s="329" t="s">
        <v>71</v>
      </c>
      <c r="F30" s="290">
        <v>808</v>
      </c>
      <c r="G30" s="290">
        <v>692</v>
      </c>
      <c r="H30" s="290">
        <v>116</v>
      </c>
    </row>
    <row r="31" spans="1:8" ht="16.5" customHeight="1">
      <c r="A31" s="277" t="s">
        <v>1085</v>
      </c>
      <c r="B31" s="319">
        <v>1980</v>
      </c>
      <c r="C31" s="290">
        <v>1665</v>
      </c>
      <c r="D31" s="290">
        <v>315</v>
      </c>
      <c r="E31" s="329" t="s">
        <v>72</v>
      </c>
      <c r="F31" s="290">
        <v>741</v>
      </c>
      <c r="G31" s="290">
        <v>649</v>
      </c>
      <c r="H31" s="290">
        <v>92</v>
      </c>
    </row>
    <row r="32" spans="1:8" ht="16.5" customHeight="1">
      <c r="A32" s="277" t="s">
        <v>1086</v>
      </c>
      <c r="B32" s="319">
        <v>7709</v>
      </c>
      <c r="C32" s="290">
        <v>6140</v>
      </c>
      <c r="D32" s="290">
        <v>1569</v>
      </c>
      <c r="E32" s="329" t="s">
        <v>1113</v>
      </c>
      <c r="F32" s="290">
        <v>668</v>
      </c>
      <c r="G32" s="290">
        <v>616</v>
      </c>
      <c r="H32" s="290">
        <v>52</v>
      </c>
    </row>
    <row r="33" spans="1:8" ht="16.5" customHeight="1">
      <c r="A33" s="277" t="s">
        <v>1087</v>
      </c>
      <c r="B33" s="319">
        <v>949</v>
      </c>
      <c r="C33" s="290">
        <v>813</v>
      </c>
      <c r="D33" s="290">
        <v>136</v>
      </c>
      <c r="E33" s="329" t="s">
        <v>73</v>
      </c>
      <c r="F33" s="290">
        <v>661</v>
      </c>
      <c r="G33" s="290">
        <v>577</v>
      </c>
      <c r="H33" s="290">
        <v>84</v>
      </c>
    </row>
    <row r="34" spans="1:8" ht="16.5" customHeight="1">
      <c r="A34" s="277" t="s">
        <v>1089</v>
      </c>
      <c r="B34" s="319">
        <v>631</v>
      </c>
      <c r="C34" s="290">
        <v>523</v>
      </c>
      <c r="D34" s="290">
        <v>108</v>
      </c>
      <c r="E34" s="329" t="s">
        <v>75</v>
      </c>
      <c r="F34" s="290">
        <v>637</v>
      </c>
      <c r="G34" s="290">
        <v>563</v>
      </c>
      <c r="H34" s="290">
        <v>74</v>
      </c>
    </row>
    <row r="35" spans="1:8" ht="16.5" customHeight="1">
      <c r="A35" s="277" t="s">
        <v>1090</v>
      </c>
      <c r="B35" s="319">
        <v>1288</v>
      </c>
      <c r="C35" s="290">
        <v>1046</v>
      </c>
      <c r="D35" s="290">
        <v>242</v>
      </c>
      <c r="E35" s="329" t="s">
        <v>1081</v>
      </c>
      <c r="F35" s="290">
        <v>598</v>
      </c>
      <c r="G35" s="290">
        <v>532</v>
      </c>
      <c r="H35" s="290">
        <v>66</v>
      </c>
    </row>
    <row r="36" spans="1:8" ht="16.5" customHeight="1">
      <c r="A36" s="277"/>
      <c r="B36" s="319"/>
      <c r="C36" s="290"/>
      <c r="D36" s="290"/>
      <c r="E36" s="329"/>
      <c r="F36" s="290"/>
      <c r="G36" s="290"/>
      <c r="H36" s="290"/>
    </row>
    <row r="37" spans="1:8" ht="16.5" customHeight="1">
      <c r="A37" s="328" t="s">
        <v>1092</v>
      </c>
      <c r="B37" s="295">
        <v>17660</v>
      </c>
      <c r="C37" s="324">
        <v>14881</v>
      </c>
      <c r="D37" s="324">
        <v>2779</v>
      </c>
      <c r="E37" s="329" t="s">
        <v>1091</v>
      </c>
      <c r="F37" s="290"/>
      <c r="G37" s="290"/>
      <c r="H37" s="290"/>
    </row>
    <row r="38" spans="1:8" ht="16.5" customHeight="1">
      <c r="A38" s="277" t="s">
        <v>1093</v>
      </c>
      <c r="B38" s="319">
        <v>1305</v>
      </c>
      <c r="C38" s="290">
        <v>1140</v>
      </c>
      <c r="D38" s="290">
        <v>165</v>
      </c>
      <c r="E38" s="329" t="s">
        <v>76</v>
      </c>
      <c r="F38" s="290">
        <v>11315</v>
      </c>
      <c r="G38" s="290">
        <v>10043</v>
      </c>
      <c r="H38" s="290">
        <v>1272</v>
      </c>
    </row>
    <row r="39" spans="1:8" ht="16.5" customHeight="1">
      <c r="A39" s="277" t="s">
        <v>1094</v>
      </c>
      <c r="B39" s="319">
        <v>886</v>
      </c>
      <c r="C39" s="290">
        <v>683</v>
      </c>
      <c r="D39" s="290">
        <v>203</v>
      </c>
      <c r="E39" s="329" t="s">
        <v>77</v>
      </c>
      <c r="F39" s="290">
        <v>6357</v>
      </c>
      <c r="G39" s="290">
        <v>5555</v>
      </c>
      <c r="H39" s="290">
        <v>802</v>
      </c>
    </row>
    <row r="40" spans="1:8" ht="16.5" customHeight="1">
      <c r="A40" s="277" t="s">
        <v>1095</v>
      </c>
      <c r="B40" s="319">
        <v>1189</v>
      </c>
      <c r="C40" s="290">
        <v>988</v>
      </c>
      <c r="D40" s="290">
        <v>201</v>
      </c>
      <c r="E40" s="329" t="s">
        <v>78</v>
      </c>
      <c r="F40" s="290">
        <v>4521</v>
      </c>
      <c r="G40" s="290">
        <v>3915</v>
      </c>
      <c r="H40" s="290">
        <v>606</v>
      </c>
    </row>
    <row r="41" spans="1:8" ht="16.5" customHeight="1">
      <c r="A41" s="277" t="s">
        <v>1096</v>
      </c>
      <c r="B41" s="319">
        <v>1162</v>
      </c>
      <c r="C41" s="290">
        <v>977</v>
      </c>
      <c r="D41" s="290">
        <v>185</v>
      </c>
      <c r="E41" s="329" t="s">
        <v>79</v>
      </c>
      <c r="F41" s="290">
        <v>475</v>
      </c>
      <c r="G41" s="290">
        <v>365</v>
      </c>
      <c r="H41" s="290">
        <v>110</v>
      </c>
    </row>
    <row r="42" spans="1:8" ht="16.5" customHeight="1">
      <c r="A42" s="277" t="s">
        <v>1097</v>
      </c>
      <c r="B42" s="319">
        <v>335</v>
      </c>
      <c r="C42" s="290">
        <v>263</v>
      </c>
      <c r="D42" s="290">
        <v>72</v>
      </c>
      <c r="E42" s="329" t="s">
        <v>80</v>
      </c>
      <c r="F42" s="290">
        <v>183</v>
      </c>
      <c r="G42" s="290">
        <v>138</v>
      </c>
      <c r="H42" s="290">
        <v>45</v>
      </c>
    </row>
    <row r="43" spans="1:8" ht="16.5" customHeight="1">
      <c r="A43" s="277" t="s">
        <v>1098</v>
      </c>
      <c r="B43" s="319">
        <v>888</v>
      </c>
      <c r="C43" s="290">
        <v>732</v>
      </c>
      <c r="D43" s="290">
        <v>156</v>
      </c>
      <c r="E43" s="329" t="s">
        <v>82</v>
      </c>
      <c r="F43" s="290">
        <v>157</v>
      </c>
      <c r="G43" s="290">
        <v>111</v>
      </c>
      <c r="H43" s="290">
        <v>46</v>
      </c>
    </row>
    <row r="44" spans="1:8" ht="16.5" customHeight="1">
      <c r="A44" s="277" t="s">
        <v>1099</v>
      </c>
      <c r="B44" s="319">
        <v>435</v>
      </c>
      <c r="C44" s="290">
        <v>378</v>
      </c>
      <c r="D44" s="290">
        <v>57</v>
      </c>
      <c r="E44" s="329" t="s">
        <v>81</v>
      </c>
      <c r="F44" s="290">
        <v>152</v>
      </c>
      <c r="G44" s="290">
        <v>86</v>
      </c>
      <c r="H44" s="290">
        <v>66</v>
      </c>
    </row>
    <row r="45" spans="1:8" ht="16.5" customHeight="1">
      <c r="A45" s="277" t="s">
        <v>1100</v>
      </c>
      <c r="B45" s="319">
        <v>866</v>
      </c>
      <c r="C45" s="290">
        <v>753</v>
      </c>
      <c r="D45" s="290">
        <v>113</v>
      </c>
      <c r="E45" s="329" t="s">
        <v>83</v>
      </c>
      <c r="F45" s="290">
        <v>112</v>
      </c>
      <c r="G45" s="290">
        <v>73</v>
      </c>
      <c r="H45" s="290">
        <v>39</v>
      </c>
    </row>
    <row r="46" spans="1:8" ht="16.5" customHeight="1">
      <c r="A46" s="277" t="s">
        <v>1102</v>
      </c>
      <c r="B46" s="319">
        <v>617</v>
      </c>
      <c r="C46" s="290">
        <v>556</v>
      </c>
      <c r="D46" s="290">
        <v>61</v>
      </c>
      <c r="E46" s="329" t="s">
        <v>84</v>
      </c>
      <c r="F46" s="290">
        <v>61</v>
      </c>
      <c r="G46" s="290">
        <v>27</v>
      </c>
      <c r="H46" s="290">
        <v>34</v>
      </c>
    </row>
    <row r="47" spans="1:8" ht="16.5" customHeight="1">
      <c r="A47" s="277" t="s">
        <v>1103</v>
      </c>
      <c r="B47" s="319">
        <v>990</v>
      </c>
      <c r="C47" s="290">
        <v>826</v>
      </c>
      <c r="D47" s="290">
        <v>164</v>
      </c>
      <c r="E47" s="329" t="s">
        <v>85</v>
      </c>
      <c r="F47" s="290">
        <v>46</v>
      </c>
      <c r="G47" s="290">
        <v>39</v>
      </c>
      <c r="H47" s="290">
        <v>7</v>
      </c>
    </row>
    <row r="48" spans="1:8" ht="16.5" customHeight="1">
      <c r="A48" s="277" t="s">
        <v>1104</v>
      </c>
      <c r="B48" s="319">
        <v>1294</v>
      </c>
      <c r="C48" s="290">
        <v>1092</v>
      </c>
      <c r="D48" s="290">
        <v>202</v>
      </c>
      <c r="E48" s="329"/>
      <c r="F48" s="290"/>
      <c r="G48" s="290"/>
      <c r="H48" s="290"/>
    </row>
    <row r="49" spans="1:8" ht="16.5" customHeight="1">
      <c r="A49" s="277" t="s">
        <v>1105</v>
      </c>
      <c r="B49" s="319">
        <v>611</v>
      </c>
      <c r="C49" s="290">
        <v>552</v>
      </c>
      <c r="D49" s="290">
        <v>59</v>
      </c>
      <c r="E49" s="329"/>
      <c r="F49" s="290"/>
      <c r="G49" s="290"/>
      <c r="H49" s="290"/>
    </row>
    <row r="50" spans="1:8" ht="16.5" customHeight="1">
      <c r="A50" s="277" t="s">
        <v>1106</v>
      </c>
      <c r="B50" s="319">
        <v>1010</v>
      </c>
      <c r="C50" s="290">
        <v>798</v>
      </c>
      <c r="D50" s="290">
        <v>212</v>
      </c>
      <c r="E50" s="329"/>
      <c r="F50" s="290"/>
      <c r="G50" s="290"/>
      <c r="H50" s="290"/>
    </row>
    <row r="51" spans="1:8" ht="16.5" customHeight="1" thickBot="1">
      <c r="A51" s="280"/>
      <c r="B51" s="267"/>
      <c r="C51" s="279"/>
      <c r="D51" s="279"/>
      <c r="E51" s="266"/>
      <c r="F51" s="279"/>
      <c r="G51" s="279"/>
      <c r="H51" s="279"/>
    </row>
    <row r="52" ht="16.5" customHeight="1">
      <c r="A52" s="276" t="s">
        <v>1115</v>
      </c>
    </row>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38.xml><?xml version="1.0" encoding="utf-8"?>
<worksheet xmlns="http://schemas.openxmlformats.org/spreadsheetml/2006/main" xmlns:r="http://schemas.openxmlformats.org/officeDocument/2006/relationships">
  <sheetPr>
    <tabColor indexed="12"/>
  </sheetPr>
  <dimension ref="A1:L46"/>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3.625" defaultRowHeight="16.5" customHeight="1"/>
  <cols>
    <col min="1" max="1" width="3.625" style="336" customWidth="1"/>
    <col min="2" max="2" width="26.25390625" style="261" bestFit="1" customWidth="1"/>
    <col min="3" max="10" width="12.125" style="261" customWidth="1"/>
    <col min="11" max="11" width="10.375" style="261" customWidth="1"/>
    <col min="12" max="12" width="12.125" style="261" customWidth="1"/>
    <col min="13" max="16384" width="3.625" style="261" customWidth="1"/>
  </cols>
  <sheetData>
    <row r="1" s="260" customFormat="1" ht="16.5" customHeight="1">
      <c r="A1" s="260" t="s">
        <v>1293</v>
      </c>
    </row>
    <row r="2" ht="16.5" customHeight="1" thickBot="1">
      <c r="B2" s="510" t="str">
        <f>HYPERLINK("#目次!A39","目次に戻る")</f>
        <v>目次に戻る</v>
      </c>
    </row>
    <row r="3" spans="1:12" ht="16.5" customHeight="1">
      <c r="A3" s="651" t="s">
        <v>765</v>
      </c>
      <c r="B3" s="655"/>
      <c r="C3" s="655" t="s">
        <v>766</v>
      </c>
      <c r="D3" s="655"/>
      <c r="E3" s="655"/>
      <c r="F3" s="655"/>
      <c r="G3" s="655"/>
      <c r="H3" s="655"/>
      <c r="I3" s="655" t="s">
        <v>86</v>
      </c>
      <c r="J3" s="655"/>
      <c r="K3" s="655"/>
      <c r="L3" s="653"/>
    </row>
    <row r="4" spans="1:12" ht="16.5" customHeight="1">
      <c r="A4" s="652"/>
      <c r="B4" s="657"/>
      <c r="C4" s="657" t="s">
        <v>637</v>
      </c>
      <c r="D4" s="657" t="s">
        <v>767</v>
      </c>
      <c r="E4" s="656" t="s">
        <v>768</v>
      </c>
      <c r="F4" s="656" t="s">
        <v>769</v>
      </c>
      <c r="G4" s="656" t="s">
        <v>770</v>
      </c>
      <c r="H4" s="656" t="s">
        <v>87</v>
      </c>
      <c r="I4" s="673" t="s">
        <v>552</v>
      </c>
      <c r="J4" s="321"/>
      <c r="K4" s="331"/>
      <c r="L4" s="332"/>
    </row>
    <row r="5" spans="1:12" ht="47.25" customHeight="1">
      <c r="A5" s="652"/>
      <c r="B5" s="657"/>
      <c r="C5" s="657"/>
      <c r="D5" s="657"/>
      <c r="E5" s="656"/>
      <c r="F5" s="656"/>
      <c r="G5" s="656"/>
      <c r="H5" s="656"/>
      <c r="I5" s="657"/>
      <c r="J5" s="286" t="s">
        <v>771</v>
      </c>
      <c r="K5" s="286" t="s">
        <v>772</v>
      </c>
      <c r="L5" s="322" t="s">
        <v>773</v>
      </c>
    </row>
    <row r="6" spans="1:12" s="296" customFormat="1" ht="16.5" customHeight="1">
      <c r="A6" s="383"/>
      <c r="B6" s="294" t="s">
        <v>335</v>
      </c>
      <c r="C6" s="188">
        <v>131513</v>
      </c>
      <c r="D6" s="173">
        <v>14757</v>
      </c>
      <c r="E6" s="173">
        <v>26991</v>
      </c>
      <c r="F6" s="173">
        <v>79510</v>
      </c>
      <c r="G6" s="171">
        <v>4720</v>
      </c>
      <c r="H6" s="171">
        <v>5535</v>
      </c>
      <c r="I6" s="173">
        <v>107242</v>
      </c>
      <c r="J6" s="173">
        <v>30009</v>
      </c>
      <c r="K6" s="173">
        <v>14881</v>
      </c>
      <c r="L6" s="173">
        <v>20604</v>
      </c>
    </row>
    <row r="7" spans="1:12" ht="16.5" customHeight="1">
      <c r="A7" s="292" t="s">
        <v>1116</v>
      </c>
      <c r="B7" s="276" t="s">
        <v>1117</v>
      </c>
      <c r="C7" s="184">
        <v>166</v>
      </c>
      <c r="D7" s="158">
        <v>43</v>
      </c>
      <c r="E7" s="158">
        <v>68</v>
      </c>
      <c r="F7" s="158">
        <v>45</v>
      </c>
      <c r="G7" s="172">
        <v>7</v>
      </c>
      <c r="H7" s="172">
        <v>3</v>
      </c>
      <c r="I7" s="158">
        <v>168</v>
      </c>
      <c r="J7" s="158">
        <v>20</v>
      </c>
      <c r="K7" s="158">
        <v>17</v>
      </c>
      <c r="L7" s="158">
        <v>20</v>
      </c>
    </row>
    <row r="8" spans="1:12" ht="16.5" customHeight="1">
      <c r="A8" s="292" t="s">
        <v>1118</v>
      </c>
      <c r="B8" s="276" t="s">
        <v>1119</v>
      </c>
      <c r="C8" s="184">
        <v>4</v>
      </c>
      <c r="D8" s="158" t="s">
        <v>233</v>
      </c>
      <c r="E8" s="158">
        <v>1</v>
      </c>
      <c r="F8" s="158">
        <v>2</v>
      </c>
      <c r="G8" s="158" t="s">
        <v>233</v>
      </c>
      <c r="H8" s="172">
        <v>1</v>
      </c>
      <c r="I8" s="158">
        <v>1</v>
      </c>
      <c r="J8" s="158" t="s">
        <v>233</v>
      </c>
      <c r="K8" s="158" t="s">
        <v>233</v>
      </c>
      <c r="L8" s="158" t="s">
        <v>233</v>
      </c>
    </row>
    <row r="9" spans="1:12" ht="16.5" customHeight="1">
      <c r="A9" s="292" t="s">
        <v>1120</v>
      </c>
      <c r="B9" s="276" t="s">
        <v>1121</v>
      </c>
      <c r="C9" s="184" t="s">
        <v>233</v>
      </c>
      <c r="D9" s="158" t="s">
        <v>233</v>
      </c>
      <c r="E9" s="158" t="s">
        <v>233</v>
      </c>
      <c r="F9" s="158" t="s">
        <v>233</v>
      </c>
      <c r="G9" s="158" t="s">
        <v>233</v>
      </c>
      <c r="H9" s="158" t="s">
        <v>233</v>
      </c>
      <c r="I9" s="158">
        <v>1</v>
      </c>
      <c r="J9" s="158" t="s">
        <v>233</v>
      </c>
      <c r="K9" s="158">
        <v>1</v>
      </c>
      <c r="L9" s="158" t="s">
        <v>233</v>
      </c>
    </row>
    <row r="10" spans="1:12" ht="16.5" customHeight="1">
      <c r="A10" s="292" t="s">
        <v>1122</v>
      </c>
      <c r="B10" s="276" t="s">
        <v>1123</v>
      </c>
      <c r="C10" s="184">
        <v>16</v>
      </c>
      <c r="D10" s="158" t="s">
        <v>233</v>
      </c>
      <c r="E10" s="158" t="s">
        <v>233</v>
      </c>
      <c r="F10" s="158">
        <v>16</v>
      </c>
      <c r="G10" s="172" t="s">
        <v>233</v>
      </c>
      <c r="H10" s="172" t="s">
        <v>233</v>
      </c>
      <c r="I10" s="158">
        <v>4</v>
      </c>
      <c r="J10" s="158">
        <v>2</v>
      </c>
      <c r="K10" s="158" t="s">
        <v>233</v>
      </c>
      <c r="L10" s="158">
        <v>2</v>
      </c>
    </row>
    <row r="11" spans="1:12" ht="16.5" customHeight="1">
      <c r="A11" s="292" t="s">
        <v>1124</v>
      </c>
      <c r="B11" s="276" t="s">
        <v>1125</v>
      </c>
      <c r="C11" s="184">
        <v>7109</v>
      </c>
      <c r="D11" s="158">
        <v>1299</v>
      </c>
      <c r="E11" s="158">
        <v>1931</v>
      </c>
      <c r="F11" s="158">
        <v>3208</v>
      </c>
      <c r="G11" s="172">
        <v>237</v>
      </c>
      <c r="H11" s="172">
        <v>434</v>
      </c>
      <c r="I11" s="158">
        <v>8412</v>
      </c>
      <c r="J11" s="158">
        <v>2053</v>
      </c>
      <c r="K11" s="158">
        <v>1083</v>
      </c>
      <c r="L11" s="158">
        <v>2046</v>
      </c>
    </row>
    <row r="12" spans="1:12" ht="16.5" customHeight="1">
      <c r="A12" s="292" t="s">
        <v>1126</v>
      </c>
      <c r="B12" s="276" t="s">
        <v>1127</v>
      </c>
      <c r="C12" s="184">
        <v>9648</v>
      </c>
      <c r="D12" s="158">
        <v>893</v>
      </c>
      <c r="E12" s="158">
        <v>1159</v>
      </c>
      <c r="F12" s="158">
        <v>6120</v>
      </c>
      <c r="G12" s="172">
        <v>477</v>
      </c>
      <c r="H12" s="172">
        <v>999</v>
      </c>
      <c r="I12" s="158">
        <v>7368</v>
      </c>
      <c r="J12" s="158">
        <v>1798</v>
      </c>
      <c r="K12" s="158">
        <v>1313</v>
      </c>
      <c r="L12" s="158">
        <v>2205</v>
      </c>
    </row>
    <row r="13" spans="1:12" ht="16.5" customHeight="1">
      <c r="A13" s="292" t="s">
        <v>1128</v>
      </c>
      <c r="B13" s="276" t="s">
        <v>1129</v>
      </c>
      <c r="C13" s="184">
        <v>374</v>
      </c>
      <c r="D13" s="158">
        <v>0</v>
      </c>
      <c r="E13" s="158">
        <v>15</v>
      </c>
      <c r="F13" s="158">
        <v>312</v>
      </c>
      <c r="G13" s="172">
        <v>24</v>
      </c>
      <c r="H13" s="172">
        <v>23</v>
      </c>
      <c r="I13" s="158">
        <v>173</v>
      </c>
      <c r="J13" s="158">
        <v>45</v>
      </c>
      <c r="K13" s="158">
        <v>57</v>
      </c>
      <c r="L13" s="158">
        <v>56</v>
      </c>
    </row>
    <row r="14" spans="1:12" ht="16.5" customHeight="1">
      <c r="A14" s="292" t="s">
        <v>1130</v>
      </c>
      <c r="B14" s="276" t="s">
        <v>1131</v>
      </c>
      <c r="C14" s="184">
        <v>10849</v>
      </c>
      <c r="D14" s="158">
        <v>563</v>
      </c>
      <c r="E14" s="158">
        <v>737</v>
      </c>
      <c r="F14" s="158">
        <v>8818</v>
      </c>
      <c r="G14" s="172">
        <v>327</v>
      </c>
      <c r="H14" s="172">
        <v>404</v>
      </c>
      <c r="I14" s="158">
        <v>7310</v>
      </c>
      <c r="J14" s="158">
        <v>2241</v>
      </c>
      <c r="K14" s="158">
        <v>1373</v>
      </c>
      <c r="L14" s="158">
        <v>2396</v>
      </c>
    </row>
    <row r="15" spans="1:12" ht="16.5" customHeight="1">
      <c r="A15" s="292" t="s">
        <v>1132</v>
      </c>
      <c r="B15" s="276" t="s">
        <v>890</v>
      </c>
      <c r="C15" s="184">
        <v>4543</v>
      </c>
      <c r="D15" s="158">
        <v>430</v>
      </c>
      <c r="E15" s="158">
        <v>953</v>
      </c>
      <c r="F15" s="158">
        <v>2736</v>
      </c>
      <c r="G15" s="172">
        <v>152</v>
      </c>
      <c r="H15" s="172">
        <v>272</v>
      </c>
      <c r="I15" s="158">
        <v>4481</v>
      </c>
      <c r="J15" s="158">
        <v>1386</v>
      </c>
      <c r="K15" s="158">
        <v>707</v>
      </c>
      <c r="L15" s="158">
        <v>1005</v>
      </c>
    </row>
    <row r="16" spans="1:12" ht="16.5" customHeight="1">
      <c r="A16" s="292" t="s">
        <v>1133</v>
      </c>
      <c r="B16" s="276" t="s">
        <v>1134</v>
      </c>
      <c r="C16" s="184">
        <v>23775</v>
      </c>
      <c r="D16" s="158">
        <v>2977</v>
      </c>
      <c r="E16" s="158">
        <v>6040</v>
      </c>
      <c r="F16" s="158">
        <v>13233</v>
      </c>
      <c r="G16" s="172">
        <v>790</v>
      </c>
      <c r="H16" s="172">
        <v>735</v>
      </c>
      <c r="I16" s="158">
        <v>19868</v>
      </c>
      <c r="J16" s="158">
        <v>5255</v>
      </c>
      <c r="K16" s="158">
        <v>2155</v>
      </c>
      <c r="L16" s="158">
        <v>3441</v>
      </c>
    </row>
    <row r="17" spans="1:12" ht="16.5" customHeight="1">
      <c r="A17" s="292" t="s">
        <v>1135</v>
      </c>
      <c r="B17" s="276" t="s">
        <v>1136</v>
      </c>
      <c r="C17" s="184">
        <v>5941</v>
      </c>
      <c r="D17" s="158">
        <v>162</v>
      </c>
      <c r="E17" s="158">
        <v>522</v>
      </c>
      <c r="F17" s="158">
        <v>4792</v>
      </c>
      <c r="G17" s="172">
        <v>265</v>
      </c>
      <c r="H17" s="172">
        <v>200</v>
      </c>
      <c r="I17" s="158">
        <v>4678</v>
      </c>
      <c r="J17" s="158">
        <v>1652</v>
      </c>
      <c r="K17" s="158">
        <v>790</v>
      </c>
      <c r="L17" s="158">
        <v>1552</v>
      </c>
    </row>
    <row r="18" spans="1:12" ht="16.5" customHeight="1">
      <c r="A18" s="292" t="s">
        <v>1137</v>
      </c>
      <c r="B18" s="276" t="s">
        <v>1138</v>
      </c>
      <c r="C18" s="184">
        <v>5492</v>
      </c>
      <c r="D18" s="158">
        <v>1747</v>
      </c>
      <c r="E18" s="158">
        <v>1194</v>
      </c>
      <c r="F18" s="158">
        <v>2328</v>
      </c>
      <c r="G18" s="172">
        <v>106</v>
      </c>
      <c r="H18" s="172">
        <v>117</v>
      </c>
      <c r="I18" s="158">
        <v>4976</v>
      </c>
      <c r="J18" s="158">
        <v>994</v>
      </c>
      <c r="K18" s="158">
        <v>474</v>
      </c>
      <c r="L18" s="158">
        <v>567</v>
      </c>
    </row>
    <row r="19" spans="1:12" ht="16.5" customHeight="1">
      <c r="A19" s="292" t="s">
        <v>1139</v>
      </c>
      <c r="B19" s="276" t="s">
        <v>1140</v>
      </c>
      <c r="C19" s="184">
        <v>9909</v>
      </c>
      <c r="D19" s="158">
        <v>832</v>
      </c>
      <c r="E19" s="158">
        <v>2839</v>
      </c>
      <c r="F19" s="158">
        <v>5907</v>
      </c>
      <c r="G19" s="172">
        <v>176</v>
      </c>
      <c r="H19" s="172">
        <v>155</v>
      </c>
      <c r="I19" s="158">
        <v>5873</v>
      </c>
      <c r="J19" s="158">
        <v>1428</v>
      </c>
      <c r="K19" s="158">
        <v>366</v>
      </c>
      <c r="L19" s="158">
        <v>408</v>
      </c>
    </row>
    <row r="20" spans="1:12" ht="16.5" customHeight="1">
      <c r="A20" s="292" t="s">
        <v>1141</v>
      </c>
      <c r="B20" s="276" t="s">
        <v>1142</v>
      </c>
      <c r="C20" s="184">
        <v>9431</v>
      </c>
      <c r="D20" s="158">
        <v>522</v>
      </c>
      <c r="E20" s="158">
        <v>3237</v>
      </c>
      <c r="F20" s="158">
        <v>4727</v>
      </c>
      <c r="G20" s="172">
        <v>553</v>
      </c>
      <c r="H20" s="172">
        <v>392</v>
      </c>
      <c r="I20" s="158">
        <v>8961</v>
      </c>
      <c r="J20" s="158">
        <v>3360</v>
      </c>
      <c r="K20" s="158">
        <v>1098</v>
      </c>
      <c r="L20" s="158">
        <v>744</v>
      </c>
    </row>
    <row r="21" spans="1:12" ht="16.5" customHeight="1">
      <c r="A21" s="327" t="s">
        <v>1143</v>
      </c>
      <c r="B21" s="262" t="s">
        <v>1144</v>
      </c>
      <c r="C21" s="172">
        <v>6163</v>
      </c>
      <c r="D21" s="172">
        <v>478</v>
      </c>
      <c r="E21" s="172">
        <v>993</v>
      </c>
      <c r="F21" s="172">
        <v>3553</v>
      </c>
      <c r="G21" s="172">
        <v>573</v>
      </c>
      <c r="H21" s="172">
        <v>566</v>
      </c>
      <c r="I21" s="172">
        <v>6200</v>
      </c>
      <c r="J21" s="172">
        <v>2283</v>
      </c>
      <c r="K21" s="172">
        <v>1192</v>
      </c>
      <c r="L21" s="172">
        <v>1254</v>
      </c>
    </row>
    <row r="22" spans="1:12" ht="16.5" customHeight="1">
      <c r="A22" s="327" t="s">
        <v>1145</v>
      </c>
      <c r="B22" s="262" t="s">
        <v>1146</v>
      </c>
      <c r="C22" s="172">
        <v>1055</v>
      </c>
      <c r="D22" s="172" t="s">
        <v>233</v>
      </c>
      <c r="E22" s="172">
        <v>259</v>
      </c>
      <c r="F22" s="172">
        <v>713</v>
      </c>
      <c r="G22" s="172">
        <v>67</v>
      </c>
      <c r="H22" s="172">
        <v>16</v>
      </c>
      <c r="I22" s="172">
        <v>938</v>
      </c>
      <c r="J22" s="172">
        <v>386</v>
      </c>
      <c r="K22" s="172">
        <v>169</v>
      </c>
      <c r="L22" s="172">
        <v>124</v>
      </c>
    </row>
    <row r="23" spans="1:12" ht="16.5" customHeight="1">
      <c r="A23" s="327" t="s">
        <v>1147</v>
      </c>
      <c r="B23" s="262" t="s">
        <v>896</v>
      </c>
      <c r="C23" s="172">
        <v>30057</v>
      </c>
      <c r="D23" s="172">
        <v>4589</v>
      </c>
      <c r="E23" s="172">
        <v>4934</v>
      </c>
      <c r="F23" s="172">
        <v>18915</v>
      </c>
      <c r="G23" s="172">
        <v>682</v>
      </c>
      <c r="H23" s="172">
        <v>937</v>
      </c>
      <c r="I23" s="172">
        <v>21844</v>
      </c>
      <c r="J23" s="172">
        <v>5656</v>
      </c>
      <c r="K23" s="172">
        <v>2807</v>
      </c>
      <c r="L23" s="172">
        <v>3858</v>
      </c>
    </row>
    <row r="24" spans="1:12" ht="16.5" customHeight="1">
      <c r="A24" s="292" t="s">
        <v>1148</v>
      </c>
      <c r="B24" s="262" t="s">
        <v>1149</v>
      </c>
      <c r="C24" s="172">
        <v>4154</v>
      </c>
      <c r="D24" s="172">
        <v>1</v>
      </c>
      <c r="E24" s="172">
        <v>710</v>
      </c>
      <c r="F24" s="172">
        <v>2991</v>
      </c>
      <c r="G24" s="172">
        <v>228</v>
      </c>
      <c r="H24" s="172">
        <v>224</v>
      </c>
      <c r="I24" s="172">
        <v>3104</v>
      </c>
      <c r="J24" s="172">
        <v>771</v>
      </c>
      <c r="K24" s="172">
        <v>1008</v>
      </c>
      <c r="L24" s="172">
        <v>614</v>
      </c>
    </row>
    <row r="25" spans="1:12" ht="16.5" customHeight="1" thickBot="1">
      <c r="A25" s="384" t="s">
        <v>1150</v>
      </c>
      <c r="B25" s="265" t="s">
        <v>1151</v>
      </c>
      <c r="C25" s="175">
        <v>2827</v>
      </c>
      <c r="D25" s="175">
        <v>221</v>
      </c>
      <c r="E25" s="175">
        <v>1399</v>
      </c>
      <c r="F25" s="175">
        <v>1094</v>
      </c>
      <c r="G25" s="175">
        <v>56</v>
      </c>
      <c r="H25" s="175">
        <v>57</v>
      </c>
      <c r="I25" s="175">
        <v>2882</v>
      </c>
      <c r="J25" s="175">
        <v>679</v>
      </c>
      <c r="K25" s="175">
        <v>271</v>
      </c>
      <c r="L25" s="175">
        <v>312</v>
      </c>
    </row>
    <row r="26" spans="1:9" ht="16.5" customHeight="1">
      <c r="A26" s="261" t="s">
        <v>1114</v>
      </c>
      <c r="I26" s="276"/>
    </row>
    <row r="27" ht="16.5" customHeight="1">
      <c r="I27" s="333"/>
    </row>
    <row r="28" ht="16.5" customHeight="1">
      <c r="I28" s="333"/>
    </row>
    <row r="29" ht="16.5" customHeight="1">
      <c r="I29" s="333"/>
    </row>
    <row r="30" ht="16.5" customHeight="1">
      <c r="I30" s="276"/>
    </row>
    <row r="31" ht="16.5" customHeight="1">
      <c r="I31" s="328"/>
    </row>
    <row r="32" ht="16.5" customHeight="1">
      <c r="I32" s="277"/>
    </row>
    <row r="33" ht="16.5" customHeight="1">
      <c r="I33" s="277"/>
    </row>
    <row r="34" ht="16.5" customHeight="1">
      <c r="I34" s="277"/>
    </row>
    <row r="35" ht="16.5" customHeight="1">
      <c r="I35" s="277"/>
    </row>
    <row r="36" ht="16.5" customHeight="1">
      <c r="I36" s="277"/>
    </row>
    <row r="37" ht="16.5" customHeight="1">
      <c r="I37" s="277"/>
    </row>
    <row r="38" ht="16.5" customHeight="1">
      <c r="I38" s="277"/>
    </row>
    <row r="39" ht="16.5" customHeight="1">
      <c r="I39" s="277"/>
    </row>
    <row r="40" ht="16.5" customHeight="1">
      <c r="I40" s="277"/>
    </row>
    <row r="41" ht="16.5" customHeight="1">
      <c r="I41" s="277"/>
    </row>
    <row r="42" ht="16.5" customHeight="1">
      <c r="I42" s="277"/>
    </row>
    <row r="43" ht="16.5" customHeight="1">
      <c r="I43" s="277"/>
    </row>
    <row r="44" ht="16.5" customHeight="1">
      <c r="I44" s="277"/>
    </row>
    <row r="45" ht="16.5" customHeight="1">
      <c r="I45" s="277"/>
    </row>
    <row r="46" ht="16.5" customHeight="1">
      <c r="I46" s="276"/>
    </row>
  </sheetData>
  <sheetProtection/>
  <mergeCells count="10">
    <mergeCell ref="A3:B5"/>
    <mergeCell ref="C4:C5"/>
    <mergeCell ref="D4:D5"/>
    <mergeCell ref="E4:E5"/>
    <mergeCell ref="I4:I5"/>
    <mergeCell ref="I3:L3"/>
    <mergeCell ref="G4:G5"/>
    <mergeCell ref="H4:H5"/>
    <mergeCell ref="C3:H3"/>
    <mergeCell ref="F4:F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9.xml><?xml version="1.0" encoding="utf-8"?>
<worksheet xmlns="http://schemas.openxmlformats.org/spreadsheetml/2006/main" xmlns:r="http://schemas.openxmlformats.org/officeDocument/2006/relationships">
  <sheetPr>
    <tabColor rgb="FF0000FF"/>
  </sheetPr>
  <dimension ref="A1:AC59"/>
  <sheetViews>
    <sheetView zoomScalePageLayoutView="0" workbookViewId="0" topLeftCell="A1">
      <selection activeCell="B2" sqref="B2:I2"/>
    </sheetView>
  </sheetViews>
  <sheetFormatPr defaultColWidth="8.875" defaultRowHeight="13.5"/>
  <cols>
    <col min="1" max="1" width="1.12109375" style="1" customWidth="1"/>
    <col min="2" max="3" width="1.75390625" style="1" customWidth="1"/>
    <col min="4" max="4" width="7.25390625" style="1" customWidth="1"/>
    <col min="5" max="5" width="1.12109375" style="1" customWidth="1"/>
    <col min="6" max="10" width="8.125" style="1" customWidth="1"/>
    <col min="11" max="11" width="7.75390625" style="1" customWidth="1"/>
    <col min="12" max="12" width="0.875" style="1" customWidth="1"/>
    <col min="13" max="13" width="10.50390625" style="1" customWidth="1"/>
    <col min="14" max="14" width="1.12109375" style="1" customWidth="1"/>
    <col min="15" max="15" width="8.125" style="1" customWidth="1"/>
    <col min="16" max="16" width="7.25390625" style="1" customWidth="1"/>
    <col min="17" max="16384" width="8.875" style="1" customWidth="1"/>
  </cols>
  <sheetData>
    <row r="1" spans="1:20" ht="15.75" customHeight="1">
      <c r="A1" s="692" t="s">
        <v>1287</v>
      </c>
      <c r="B1" s="692"/>
      <c r="C1" s="692"/>
      <c r="D1" s="692"/>
      <c r="E1" s="692"/>
      <c r="F1" s="692"/>
      <c r="G1" s="692"/>
      <c r="H1" s="692"/>
      <c r="I1" s="692"/>
      <c r="J1" s="692"/>
      <c r="K1" s="692"/>
      <c r="L1" s="692"/>
      <c r="M1" s="692"/>
      <c r="N1" s="692"/>
      <c r="O1" s="692"/>
      <c r="P1" s="692"/>
      <c r="Q1" s="692"/>
      <c r="R1" s="692"/>
      <c r="S1" s="692"/>
      <c r="T1" s="692"/>
    </row>
    <row r="2" spans="2:17" ht="15.75" customHeight="1" thickBot="1">
      <c r="B2" s="714" t="str">
        <f>HYPERLINK("#目次!A40","目次に戻る")</f>
        <v>目次に戻る</v>
      </c>
      <c r="C2" s="715"/>
      <c r="D2" s="715"/>
      <c r="E2" s="715"/>
      <c r="F2" s="715"/>
      <c r="G2" s="715"/>
      <c r="H2" s="715"/>
      <c r="I2" s="715"/>
      <c r="P2" s="483"/>
      <c r="Q2" s="484" t="s">
        <v>660</v>
      </c>
    </row>
    <row r="3" spans="1:29" ht="24.75" customHeight="1">
      <c r="A3" s="164"/>
      <c r="B3" s="716"/>
      <c r="C3" s="716"/>
      <c r="D3" s="716"/>
      <c r="E3" s="449"/>
      <c r="F3" s="717" t="s">
        <v>1260</v>
      </c>
      <c r="G3" s="622"/>
      <c r="H3" s="622"/>
      <c r="I3" s="622"/>
      <c r="J3" s="622"/>
      <c r="K3" s="546"/>
      <c r="L3" s="486"/>
      <c r="M3" s="485"/>
      <c r="N3" s="487"/>
      <c r="O3" s="717" t="s">
        <v>1261</v>
      </c>
      <c r="P3" s="622"/>
      <c r="Q3" s="719" t="s">
        <v>1262</v>
      </c>
      <c r="R3" s="719"/>
      <c r="S3" s="719"/>
      <c r="T3" s="720"/>
      <c r="U3" s="486"/>
      <c r="V3" s="485"/>
      <c r="W3" s="449"/>
      <c r="X3" s="721" t="s">
        <v>1263</v>
      </c>
      <c r="Y3" s="722"/>
      <c r="Z3" s="722"/>
      <c r="AA3" s="723"/>
      <c r="AB3" s="723"/>
      <c r="AC3" s="723"/>
    </row>
    <row r="4" spans="1:29" ht="24.75" customHeight="1">
      <c r="A4" s="488"/>
      <c r="B4" s="724"/>
      <c r="C4" s="724"/>
      <c r="D4" s="724"/>
      <c r="E4" s="489"/>
      <c r="F4" s="718"/>
      <c r="G4" s="625"/>
      <c r="H4" s="625"/>
      <c r="I4" s="625"/>
      <c r="J4" s="625"/>
      <c r="K4" s="564"/>
      <c r="L4" s="490"/>
      <c r="M4" s="491"/>
      <c r="N4" s="492"/>
      <c r="O4" s="582" t="s">
        <v>1264</v>
      </c>
      <c r="P4" s="711"/>
      <c r="Q4" s="493" t="s">
        <v>1265</v>
      </c>
      <c r="R4" s="582" t="s">
        <v>1266</v>
      </c>
      <c r="S4" s="711"/>
      <c r="T4" s="585"/>
      <c r="U4" s="490"/>
      <c r="V4" s="494"/>
      <c r="W4" s="489"/>
      <c r="X4" s="582" t="s">
        <v>1267</v>
      </c>
      <c r="Y4" s="711"/>
      <c r="Z4" s="711"/>
      <c r="AA4" s="582" t="s">
        <v>1268</v>
      </c>
      <c r="AB4" s="711"/>
      <c r="AC4" s="711"/>
    </row>
    <row r="5" spans="1:23" ht="9.75" customHeight="1">
      <c r="A5" s="2"/>
      <c r="B5" s="2"/>
      <c r="C5" s="2"/>
      <c r="D5" s="2"/>
      <c r="E5" s="163"/>
      <c r="L5" s="217"/>
      <c r="M5" s="2"/>
      <c r="N5" s="163"/>
      <c r="R5" s="712"/>
      <c r="S5" s="712"/>
      <c r="T5" s="713"/>
      <c r="U5" s="217"/>
      <c r="V5" s="2"/>
      <c r="W5" s="163"/>
    </row>
    <row r="6" spans="1:29" ht="16.5" customHeight="1">
      <c r="A6" s="593" t="s">
        <v>1269</v>
      </c>
      <c r="B6" s="593"/>
      <c r="C6" s="593"/>
      <c r="D6" s="593"/>
      <c r="E6" s="170"/>
      <c r="F6" s="703">
        <v>314750</v>
      </c>
      <c r="G6" s="704"/>
      <c r="H6" s="704"/>
      <c r="I6" s="704"/>
      <c r="J6" s="704"/>
      <c r="K6" s="706"/>
      <c r="L6" s="217"/>
      <c r="M6" s="166" t="s">
        <v>755</v>
      </c>
      <c r="N6" s="167"/>
      <c r="O6" s="431"/>
      <c r="P6" s="495">
        <v>232</v>
      </c>
      <c r="Q6" s="496"/>
      <c r="R6" s="689">
        <v>397</v>
      </c>
      <c r="S6" s="689"/>
      <c r="T6" s="691"/>
      <c r="U6" s="205"/>
      <c r="V6" s="497" t="s">
        <v>750</v>
      </c>
      <c r="W6" s="183"/>
      <c r="X6" s="688">
        <v>423</v>
      </c>
      <c r="Y6" s="689"/>
      <c r="Z6" s="689"/>
      <c r="AA6" s="690">
        <v>462</v>
      </c>
      <c r="AB6" s="690"/>
      <c r="AC6" s="690"/>
    </row>
    <row r="7" spans="1:29" ht="16.5" customHeight="1">
      <c r="A7" s="593" t="s">
        <v>776</v>
      </c>
      <c r="B7" s="593"/>
      <c r="C7" s="593"/>
      <c r="D7" s="593"/>
      <c r="E7" s="170"/>
      <c r="F7" s="703">
        <v>163197</v>
      </c>
      <c r="G7" s="704"/>
      <c r="H7" s="704"/>
      <c r="I7" s="704"/>
      <c r="J7" s="704"/>
      <c r="K7" s="706"/>
      <c r="L7" s="217"/>
      <c r="M7" s="166" t="s">
        <v>757</v>
      </c>
      <c r="N7" s="167"/>
      <c r="O7" s="431"/>
      <c r="P7" s="495">
        <v>272</v>
      </c>
      <c r="Q7" s="496"/>
      <c r="R7" s="689">
        <v>420</v>
      </c>
      <c r="S7" s="689"/>
      <c r="T7" s="691"/>
      <c r="U7" s="205"/>
      <c r="V7" s="497" t="s">
        <v>754</v>
      </c>
      <c r="W7" s="183"/>
      <c r="X7" s="698">
        <v>400</v>
      </c>
      <c r="Y7" s="699"/>
      <c r="Z7" s="699"/>
      <c r="AA7" s="690">
        <v>433</v>
      </c>
      <c r="AB7" s="690"/>
      <c r="AC7" s="690"/>
    </row>
    <row r="8" spans="1:29" ht="16.5" customHeight="1">
      <c r="A8" s="593" t="s">
        <v>778</v>
      </c>
      <c r="B8" s="593"/>
      <c r="C8" s="593"/>
      <c r="D8" s="593"/>
      <c r="E8" s="170"/>
      <c r="F8" s="703">
        <v>18536</v>
      </c>
      <c r="G8" s="704"/>
      <c r="H8" s="704"/>
      <c r="I8" s="704"/>
      <c r="J8" s="704"/>
      <c r="K8" s="706"/>
      <c r="L8" s="217"/>
      <c r="M8" s="166" t="s">
        <v>759</v>
      </c>
      <c r="N8" s="167"/>
      <c r="O8" s="431"/>
      <c r="P8" s="495">
        <v>353</v>
      </c>
      <c r="Q8" s="496"/>
      <c r="R8" s="689">
        <v>409</v>
      </c>
      <c r="S8" s="689"/>
      <c r="T8" s="691"/>
      <c r="U8" s="205"/>
      <c r="V8" s="497" t="s">
        <v>744</v>
      </c>
      <c r="W8" s="183"/>
      <c r="X8" s="688">
        <v>2868</v>
      </c>
      <c r="Y8" s="689"/>
      <c r="Z8" s="689"/>
      <c r="AA8" s="690">
        <v>4594</v>
      </c>
      <c r="AB8" s="690"/>
      <c r="AC8" s="690"/>
    </row>
    <row r="9" spans="6:29" ht="16.5" customHeight="1">
      <c r="F9" s="703" t="s">
        <v>1267</v>
      </c>
      <c r="G9" s="704"/>
      <c r="H9" s="704"/>
      <c r="I9" s="705" t="s">
        <v>1268</v>
      </c>
      <c r="J9" s="705"/>
      <c r="K9" s="706"/>
      <c r="L9" s="217"/>
      <c r="M9" s="166" t="s">
        <v>761</v>
      </c>
      <c r="N9" s="167"/>
      <c r="O9" s="431"/>
      <c r="P9" s="495">
        <v>171</v>
      </c>
      <c r="Q9" s="496"/>
      <c r="R9" s="689">
        <v>204</v>
      </c>
      <c r="S9" s="689"/>
      <c r="T9" s="691"/>
      <c r="U9" s="205"/>
      <c r="V9" s="497" t="s">
        <v>746</v>
      </c>
      <c r="W9" s="183"/>
      <c r="X9" s="688">
        <v>2136</v>
      </c>
      <c r="Y9" s="689"/>
      <c r="Z9" s="689"/>
      <c r="AA9" s="690">
        <v>3144</v>
      </c>
      <c r="AB9" s="690"/>
      <c r="AC9" s="690"/>
    </row>
    <row r="10" spans="1:29" ht="16.5" customHeight="1">
      <c r="A10" s="2"/>
      <c r="B10" s="2"/>
      <c r="C10" s="2"/>
      <c r="D10" s="2"/>
      <c r="E10" s="163"/>
      <c r="F10" s="703"/>
      <c r="G10" s="704"/>
      <c r="H10" s="704"/>
      <c r="I10" s="705"/>
      <c r="J10" s="705"/>
      <c r="K10" s="706"/>
      <c r="L10" s="217"/>
      <c r="M10" s="166" t="s">
        <v>762</v>
      </c>
      <c r="N10" s="167"/>
      <c r="O10" s="431"/>
      <c r="P10" s="495">
        <v>251</v>
      </c>
      <c r="Q10" s="496"/>
      <c r="R10" s="689">
        <v>498</v>
      </c>
      <c r="S10" s="689"/>
      <c r="T10" s="691"/>
      <c r="U10" s="205"/>
      <c r="V10" s="497" t="s">
        <v>742</v>
      </c>
      <c r="W10" s="183"/>
      <c r="X10" s="688">
        <v>3200</v>
      </c>
      <c r="Y10" s="689"/>
      <c r="Z10" s="689"/>
      <c r="AA10" s="690">
        <v>4477</v>
      </c>
      <c r="AB10" s="690"/>
      <c r="AC10" s="690"/>
    </row>
    <row r="11" spans="1:29" ht="16.5" customHeight="1">
      <c r="A11" s="593" t="s">
        <v>545</v>
      </c>
      <c r="B11" s="593"/>
      <c r="C11" s="593"/>
      <c r="D11" s="593"/>
      <c r="F11" s="709">
        <v>47990</v>
      </c>
      <c r="G11" s="710"/>
      <c r="H11" s="710"/>
      <c r="I11" s="705">
        <v>57417</v>
      </c>
      <c r="J11" s="705"/>
      <c r="K11" s="706"/>
      <c r="L11" s="217"/>
      <c r="M11" s="166" t="s">
        <v>713</v>
      </c>
      <c r="N11" s="167"/>
      <c r="O11" s="431"/>
      <c r="P11" s="495">
        <v>241</v>
      </c>
      <c r="Q11" s="496"/>
      <c r="R11" s="689">
        <v>319</v>
      </c>
      <c r="S11" s="689"/>
      <c r="T11" s="691"/>
      <c r="U11" s="205"/>
      <c r="V11" s="497" t="s">
        <v>879</v>
      </c>
      <c r="W11" s="183"/>
      <c r="X11" s="688">
        <v>452</v>
      </c>
      <c r="Y11" s="689"/>
      <c r="Z11" s="689"/>
      <c r="AA11" s="690">
        <v>593</v>
      </c>
      <c r="AB11" s="690"/>
      <c r="AC11" s="690"/>
    </row>
    <row r="12" spans="1:29" ht="16.5" customHeight="1">
      <c r="A12" s="593" t="s">
        <v>781</v>
      </c>
      <c r="B12" s="593"/>
      <c r="C12" s="593"/>
      <c r="D12" s="593"/>
      <c r="E12" s="170"/>
      <c r="F12" s="703">
        <v>23511</v>
      </c>
      <c r="G12" s="704"/>
      <c r="H12" s="704"/>
      <c r="I12" s="704">
        <v>31533</v>
      </c>
      <c r="J12" s="704"/>
      <c r="K12" s="706"/>
      <c r="L12" s="217"/>
      <c r="M12" s="166" t="s">
        <v>714</v>
      </c>
      <c r="N12" s="167"/>
      <c r="O12" s="431"/>
      <c r="P12" s="495">
        <v>176</v>
      </c>
      <c r="Q12" s="496"/>
      <c r="R12" s="689">
        <v>156</v>
      </c>
      <c r="S12" s="689"/>
      <c r="T12" s="691"/>
      <c r="U12" s="205"/>
      <c r="V12" s="497" t="s">
        <v>774</v>
      </c>
      <c r="W12" s="499"/>
      <c r="X12" s="688">
        <v>123</v>
      </c>
      <c r="Y12" s="689"/>
      <c r="Z12" s="689"/>
      <c r="AA12" s="690">
        <v>166</v>
      </c>
      <c r="AB12" s="690"/>
      <c r="AC12" s="690"/>
    </row>
    <row r="13" spans="5:29" ht="16.5" customHeight="1">
      <c r="E13" s="163"/>
      <c r="I13" s="185"/>
      <c r="J13" s="185"/>
      <c r="K13" s="185"/>
      <c r="L13" s="217"/>
      <c r="M13" s="166" t="s">
        <v>715</v>
      </c>
      <c r="N13" s="167"/>
      <c r="O13" s="431"/>
      <c r="P13" s="495">
        <v>48</v>
      </c>
      <c r="Q13" s="496"/>
      <c r="R13" s="689">
        <v>48</v>
      </c>
      <c r="S13" s="689"/>
      <c r="T13" s="691"/>
      <c r="U13" s="205"/>
      <c r="V13" s="497" t="s">
        <v>775</v>
      </c>
      <c r="W13" s="499"/>
      <c r="X13" s="688">
        <v>156</v>
      </c>
      <c r="Y13" s="689"/>
      <c r="Z13" s="689"/>
      <c r="AA13" s="690">
        <v>166</v>
      </c>
      <c r="AB13" s="690"/>
      <c r="AC13" s="690"/>
    </row>
    <row r="14" spans="1:29" ht="16.5" customHeight="1">
      <c r="A14" s="2"/>
      <c r="B14" s="2"/>
      <c r="C14" s="2"/>
      <c r="D14" s="2"/>
      <c r="E14" s="163"/>
      <c r="F14" s="707"/>
      <c r="G14" s="708"/>
      <c r="H14" s="708"/>
      <c r="I14" s="705"/>
      <c r="J14" s="705"/>
      <c r="K14" s="706"/>
      <c r="L14" s="217"/>
      <c r="M14" s="166" t="s">
        <v>716</v>
      </c>
      <c r="N14" s="167"/>
      <c r="O14" s="431"/>
      <c r="P14" s="495">
        <v>82</v>
      </c>
      <c r="Q14" s="496"/>
      <c r="R14" s="689">
        <v>143</v>
      </c>
      <c r="S14" s="689"/>
      <c r="T14" s="691"/>
      <c r="U14" s="205"/>
      <c r="V14" s="497" t="s">
        <v>777</v>
      </c>
      <c r="W14" s="499"/>
      <c r="X14" s="688">
        <v>61</v>
      </c>
      <c r="Y14" s="689"/>
      <c r="Z14" s="689"/>
      <c r="AA14" s="690">
        <v>73</v>
      </c>
      <c r="AB14" s="690"/>
      <c r="AC14" s="690"/>
    </row>
    <row r="15" spans="1:29" ht="16.5" customHeight="1">
      <c r="A15" s="593" t="s">
        <v>783</v>
      </c>
      <c r="B15" s="593"/>
      <c r="C15" s="593"/>
      <c r="D15" s="593"/>
      <c r="E15" s="170"/>
      <c r="F15" s="703">
        <v>18397</v>
      </c>
      <c r="G15" s="704"/>
      <c r="H15" s="704"/>
      <c r="I15" s="704">
        <v>23741</v>
      </c>
      <c r="J15" s="704"/>
      <c r="K15" s="706"/>
      <c r="L15" s="217"/>
      <c r="M15" s="166" t="s">
        <v>717</v>
      </c>
      <c r="N15" s="167"/>
      <c r="O15" s="431"/>
      <c r="P15" s="495">
        <v>79</v>
      </c>
      <c r="Q15" s="496"/>
      <c r="R15" s="689">
        <v>161</v>
      </c>
      <c r="S15" s="689"/>
      <c r="T15" s="691"/>
      <c r="U15" s="205"/>
      <c r="V15" s="497" t="s">
        <v>758</v>
      </c>
      <c r="W15" s="499"/>
      <c r="X15" s="688">
        <v>268</v>
      </c>
      <c r="Y15" s="689"/>
      <c r="Z15" s="689"/>
      <c r="AA15" s="690">
        <v>266</v>
      </c>
      <c r="AB15" s="690"/>
      <c r="AC15" s="690"/>
    </row>
    <row r="16" spans="1:29" ht="16.5" customHeight="1">
      <c r="A16" s="2"/>
      <c r="B16" s="2"/>
      <c r="C16" s="2"/>
      <c r="D16" s="166" t="s">
        <v>720</v>
      </c>
      <c r="E16" s="167"/>
      <c r="F16" s="688">
        <v>173</v>
      </c>
      <c r="G16" s="689"/>
      <c r="H16" s="689"/>
      <c r="I16" s="690">
        <v>156</v>
      </c>
      <c r="J16" s="690"/>
      <c r="K16" s="691"/>
      <c r="L16" s="217"/>
      <c r="M16" s="166" t="s">
        <v>718</v>
      </c>
      <c r="N16" s="167"/>
      <c r="O16" s="431"/>
      <c r="P16" s="495">
        <v>70</v>
      </c>
      <c r="Q16" s="496"/>
      <c r="R16" s="689">
        <v>162</v>
      </c>
      <c r="S16" s="689"/>
      <c r="T16" s="691"/>
      <c r="U16" s="205"/>
      <c r="V16" s="497" t="s">
        <v>779</v>
      </c>
      <c r="W16" s="499"/>
      <c r="X16" s="688">
        <v>515</v>
      </c>
      <c r="Y16" s="689"/>
      <c r="Z16" s="689"/>
      <c r="AA16" s="690">
        <v>650</v>
      </c>
      <c r="AB16" s="690"/>
      <c r="AC16" s="690"/>
    </row>
    <row r="17" spans="1:29" ht="16.5" customHeight="1">
      <c r="A17" s="2"/>
      <c r="B17" s="2"/>
      <c r="C17" s="2"/>
      <c r="D17" s="166" t="s">
        <v>722</v>
      </c>
      <c r="E17" s="167"/>
      <c r="F17" s="688">
        <v>115</v>
      </c>
      <c r="G17" s="689"/>
      <c r="H17" s="689"/>
      <c r="I17" s="690">
        <v>399</v>
      </c>
      <c r="J17" s="690"/>
      <c r="K17" s="691"/>
      <c r="L17" s="217"/>
      <c r="M17" s="166" t="s">
        <v>719</v>
      </c>
      <c r="N17" s="167"/>
      <c r="O17" s="431"/>
      <c r="P17" s="495">
        <v>122</v>
      </c>
      <c r="Q17" s="496"/>
      <c r="R17" s="689">
        <v>264</v>
      </c>
      <c r="S17" s="689"/>
      <c r="T17" s="691"/>
      <c r="U17" s="205"/>
      <c r="V17" s="497" t="s">
        <v>780</v>
      </c>
      <c r="W17" s="499"/>
      <c r="X17" s="688">
        <v>199</v>
      </c>
      <c r="Y17" s="689"/>
      <c r="Z17" s="689"/>
      <c r="AA17" s="690">
        <v>180</v>
      </c>
      <c r="AB17" s="690"/>
      <c r="AC17" s="690"/>
    </row>
    <row r="18" spans="1:29" ht="16.5" customHeight="1">
      <c r="A18" s="2"/>
      <c r="B18" s="2"/>
      <c r="C18" s="2"/>
      <c r="D18" s="166" t="s">
        <v>724</v>
      </c>
      <c r="E18" s="167"/>
      <c r="F18" s="688">
        <v>322</v>
      </c>
      <c r="G18" s="689"/>
      <c r="H18" s="689"/>
      <c r="I18" s="690">
        <v>525</v>
      </c>
      <c r="J18" s="690"/>
      <c r="K18" s="691"/>
      <c r="L18" s="217"/>
      <c r="M18" s="166" t="s">
        <v>788</v>
      </c>
      <c r="N18" s="167"/>
      <c r="O18" s="431"/>
      <c r="P18" s="495">
        <v>39</v>
      </c>
      <c r="Q18" s="496"/>
      <c r="R18" s="689">
        <v>62</v>
      </c>
      <c r="S18" s="689"/>
      <c r="T18" s="691"/>
      <c r="U18" s="205"/>
      <c r="V18" s="497" t="s">
        <v>752</v>
      </c>
      <c r="W18" s="499"/>
      <c r="X18" s="688">
        <v>718</v>
      </c>
      <c r="Y18" s="689"/>
      <c r="Z18" s="689"/>
      <c r="AA18" s="690">
        <v>880</v>
      </c>
      <c r="AB18" s="690"/>
      <c r="AC18" s="690"/>
    </row>
    <row r="19" spans="1:29" ht="16.5" customHeight="1">
      <c r="A19" s="2"/>
      <c r="B19" s="2"/>
      <c r="C19" s="2"/>
      <c r="D19" s="166" t="s">
        <v>103</v>
      </c>
      <c r="E19" s="167"/>
      <c r="F19" s="688">
        <v>2772</v>
      </c>
      <c r="G19" s="689"/>
      <c r="H19" s="689"/>
      <c r="I19" s="690">
        <v>2212</v>
      </c>
      <c r="J19" s="690"/>
      <c r="K19" s="691"/>
      <c r="L19" s="217"/>
      <c r="M19" s="166" t="s">
        <v>721</v>
      </c>
      <c r="N19" s="167"/>
      <c r="O19" s="431"/>
      <c r="P19" s="495">
        <v>135</v>
      </c>
      <c r="Q19" s="496"/>
      <c r="R19" s="689">
        <v>184</v>
      </c>
      <c r="S19" s="689"/>
      <c r="T19" s="691"/>
      <c r="U19" s="205"/>
      <c r="V19" s="497" t="s">
        <v>760</v>
      </c>
      <c r="W19" s="499"/>
      <c r="X19" s="688">
        <v>984</v>
      </c>
      <c r="Y19" s="689"/>
      <c r="Z19" s="689"/>
      <c r="AA19" s="690">
        <v>916</v>
      </c>
      <c r="AB19" s="690"/>
      <c r="AC19" s="690"/>
    </row>
    <row r="20" spans="1:29" ht="16.5" customHeight="1">
      <c r="A20" s="2"/>
      <c r="B20" s="2"/>
      <c r="C20" s="2"/>
      <c r="D20" s="166" t="s">
        <v>726</v>
      </c>
      <c r="E20" s="167"/>
      <c r="F20" s="688">
        <v>378</v>
      </c>
      <c r="G20" s="689"/>
      <c r="H20" s="689"/>
      <c r="I20" s="690">
        <v>458</v>
      </c>
      <c r="J20" s="690"/>
      <c r="K20" s="691"/>
      <c r="L20" s="217"/>
      <c r="M20" s="166" t="s">
        <v>723</v>
      </c>
      <c r="N20" s="167"/>
      <c r="O20" s="431"/>
      <c r="P20" s="495">
        <v>60</v>
      </c>
      <c r="Q20" s="496"/>
      <c r="R20" s="689">
        <v>104</v>
      </c>
      <c r="S20" s="689"/>
      <c r="T20" s="691"/>
      <c r="U20" s="205"/>
      <c r="V20" s="497" t="s">
        <v>782</v>
      </c>
      <c r="W20" s="499"/>
      <c r="X20" s="688">
        <v>175</v>
      </c>
      <c r="Y20" s="689"/>
      <c r="Z20" s="689"/>
      <c r="AA20" s="690">
        <v>175</v>
      </c>
      <c r="AB20" s="690"/>
      <c r="AC20" s="690"/>
    </row>
    <row r="21" spans="1:29" ht="16.5" customHeight="1">
      <c r="A21" s="2"/>
      <c r="B21" s="2"/>
      <c r="C21" s="2"/>
      <c r="D21" s="166" t="s">
        <v>728</v>
      </c>
      <c r="E21" s="167"/>
      <c r="F21" s="688">
        <v>136</v>
      </c>
      <c r="G21" s="689"/>
      <c r="H21" s="689"/>
      <c r="I21" s="690">
        <v>219</v>
      </c>
      <c r="J21" s="690"/>
      <c r="K21" s="691"/>
      <c r="L21" s="217"/>
      <c r="M21" s="166" t="s">
        <v>725</v>
      </c>
      <c r="N21" s="167"/>
      <c r="O21" s="431"/>
      <c r="P21" s="495">
        <v>41</v>
      </c>
      <c r="Q21" s="496"/>
      <c r="R21" s="689">
        <v>33</v>
      </c>
      <c r="S21" s="689"/>
      <c r="T21" s="691"/>
      <c r="U21" s="205"/>
      <c r="V21" s="497" t="s">
        <v>784</v>
      </c>
      <c r="W21" s="499"/>
      <c r="X21" s="688">
        <v>129</v>
      </c>
      <c r="Y21" s="689"/>
      <c r="Z21" s="689"/>
      <c r="AA21" s="690">
        <v>104</v>
      </c>
      <c r="AB21" s="690"/>
      <c r="AC21" s="690"/>
    </row>
    <row r="22" spans="1:29" ht="16.5" customHeight="1">
      <c r="A22" s="2"/>
      <c r="B22" s="2"/>
      <c r="C22" s="2"/>
      <c r="D22" s="166" t="s">
        <v>729</v>
      </c>
      <c r="E22" s="167"/>
      <c r="F22" s="688">
        <v>160</v>
      </c>
      <c r="G22" s="689"/>
      <c r="H22" s="689"/>
      <c r="I22" s="690">
        <v>309</v>
      </c>
      <c r="J22" s="690"/>
      <c r="K22" s="691"/>
      <c r="L22" s="217"/>
      <c r="M22" s="166" t="s">
        <v>793</v>
      </c>
      <c r="N22" s="167"/>
      <c r="O22" s="431"/>
      <c r="P22" s="495">
        <v>38</v>
      </c>
      <c r="Q22" s="496"/>
      <c r="R22" s="689">
        <v>44</v>
      </c>
      <c r="S22" s="689"/>
      <c r="T22" s="691"/>
      <c r="U22" s="205"/>
      <c r="V22" s="497" t="s">
        <v>785</v>
      </c>
      <c r="W22" s="499"/>
      <c r="X22" s="688">
        <v>430</v>
      </c>
      <c r="Y22" s="689"/>
      <c r="Z22" s="689"/>
      <c r="AA22" s="690">
        <v>289</v>
      </c>
      <c r="AB22" s="690"/>
      <c r="AC22" s="690"/>
    </row>
    <row r="23" spans="1:29" ht="16.5" customHeight="1">
      <c r="A23" s="2"/>
      <c r="B23" s="2"/>
      <c r="C23" s="2"/>
      <c r="D23" s="166" t="s">
        <v>730</v>
      </c>
      <c r="E23" s="167"/>
      <c r="F23" s="688">
        <v>400</v>
      </c>
      <c r="G23" s="689"/>
      <c r="H23" s="689"/>
      <c r="I23" s="690">
        <v>1236</v>
      </c>
      <c r="J23" s="690"/>
      <c r="K23" s="691"/>
      <c r="L23" s="217"/>
      <c r="M23" s="180" t="s">
        <v>1270</v>
      </c>
      <c r="O23" s="431"/>
      <c r="P23" s="500">
        <v>417</v>
      </c>
      <c r="Q23" s="496"/>
      <c r="R23" s="689">
        <v>931</v>
      </c>
      <c r="S23" s="689"/>
      <c r="T23" s="691"/>
      <c r="U23" s="205"/>
      <c r="V23" s="497" t="s">
        <v>756</v>
      </c>
      <c r="W23" s="499"/>
      <c r="X23" s="688">
        <v>1306</v>
      </c>
      <c r="Y23" s="689"/>
      <c r="Z23" s="689"/>
      <c r="AA23" s="690">
        <v>910</v>
      </c>
      <c r="AB23" s="690"/>
      <c r="AC23" s="690"/>
    </row>
    <row r="24" spans="1:29" ht="16.5" customHeight="1">
      <c r="A24" s="2"/>
      <c r="B24" s="2"/>
      <c r="C24" s="2"/>
      <c r="D24" s="166" t="s">
        <v>731</v>
      </c>
      <c r="E24" s="167"/>
      <c r="F24" s="688">
        <v>343</v>
      </c>
      <c r="G24" s="689"/>
      <c r="H24" s="689"/>
      <c r="I24" s="690">
        <v>521</v>
      </c>
      <c r="J24" s="690"/>
      <c r="K24" s="691"/>
      <c r="L24" s="217"/>
      <c r="M24" s="166" t="s">
        <v>727</v>
      </c>
      <c r="N24" s="166"/>
      <c r="O24" s="431"/>
      <c r="P24" s="500">
        <v>5</v>
      </c>
      <c r="Q24" s="496"/>
      <c r="R24" s="689">
        <v>11</v>
      </c>
      <c r="S24" s="689"/>
      <c r="T24" s="691"/>
      <c r="U24" s="205"/>
      <c r="V24" s="497" t="s">
        <v>786</v>
      </c>
      <c r="W24" s="499"/>
      <c r="X24" s="688">
        <v>766</v>
      </c>
      <c r="Y24" s="689"/>
      <c r="Z24" s="689"/>
      <c r="AA24" s="690">
        <v>572</v>
      </c>
      <c r="AB24" s="690"/>
      <c r="AC24" s="690"/>
    </row>
    <row r="25" spans="1:29" ht="16.5" customHeight="1">
      <c r="A25" s="2"/>
      <c r="B25" s="2"/>
      <c r="C25" s="2"/>
      <c r="D25" s="166" t="s">
        <v>732</v>
      </c>
      <c r="E25" s="167"/>
      <c r="F25" s="688">
        <v>396</v>
      </c>
      <c r="G25" s="689"/>
      <c r="H25" s="689"/>
      <c r="I25" s="690">
        <v>529</v>
      </c>
      <c r="J25" s="690"/>
      <c r="K25" s="691"/>
      <c r="L25" s="217"/>
      <c r="M25" s="166" t="s">
        <v>764</v>
      </c>
      <c r="N25" s="166"/>
      <c r="O25" s="431"/>
      <c r="P25" s="500">
        <v>5</v>
      </c>
      <c r="Q25" s="496"/>
      <c r="R25" s="689">
        <v>52</v>
      </c>
      <c r="S25" s="689"/>
      <c r="T25" s="691"/>
      <c r="U25" s="205"/>
      <c r="V25" s="497" t="s">
        <v>787</v>
      </c>
      <c r="W25" s="499"/>
      <c r="X25" s="688">
        <v>155</v>
      </c>
      <c r="Y25" s="689"/>
      <c r="Z25" s="689"/>
      <c r="AA25" s="690">
        <v>131</v>
      </c>
      <c r="AB25" s="690"/>
      <c r="AC25" s="690"/>
    </row>
    <row r="26" spans="1:29" ht="16.5" customHeight="1">
      <c r="A26" s="2"/>
      <c r="B26" s="2"/>
      <c r="C26" s="2"/>
      <c r="D26" s="166" t="s">
        <v>733</v>
      </c>
      <c r="E26" s="167"/>
      <c r="F26" s="688">
        <v>409</v>
      </c>
      <c r="G26" s="689"/>
      <c r="H26" s="689"/>
      <c r="I26" s="690">
        <v>621</v>
      </c>
      <c r="J26" s="690"/>
      <c r="K26" s="691"/>
      <c r="L26" s="217"/>
      <c r="M26" s="180" t="s">
        <v>1271</v>
      </c>
      <c r="N26" s="166"/>
      <c r="O26" s="431"/>
      <c r="P26" s="218" t="s">
        <v>1272</v>
      </c>
      <c r="Q26" s="190"/>
      <c r="R26" s="699">
        <v>3</v>
      </c>
      <c r="S26" s="699"/>
      <c r="T26" s="697"/>
      <c r="U26" s="205"/>
      <c r="V26" s="497" t="s">
        <v>789</v>
      </c>
      <c r="W26" s="499"/>
      <c r="X26" s="688">
        <v>74</v>
      </c>
      <c r="Y26" s="689"/>
      <c r="Z26" s="689"/>
      <c r="AA26" s="690">
        <v>60</v>
      </c>
      <c r="AB26" s="690"/>
      <c r="AC26" s="690"/>
    </row>
    <row r="27" spans="1:29" ht="16.5" customHeight="1">
      <c r="A27" s="2"/>
      <c r="B27" s="2"/>
      <c r="C27" s="2"/>
      <c r="D27" s="166" t="s">
        <v>734</v>
      </c>
      <c r="E27" s="167"/>
      <c r="F27" s="688">
        <v>1452</v>
      </c>
      <c r="G27" s="689"/>
      <c r="H27" s="689"/>
      <c r="I27" s="690">
        <v>2307</v>
      </c>
      <c r="J27" s="690"/>
      <c r="K27" s="691"/>
      <c r="L27" s="217"/>
      <c r="M27" s="180" t="s">
        <v>1273</v>
      </c>
      <c r="N27" s="166"/>
      <c r="O27" s="431"/>
      <c r="P27" s="218" t="s">
        <v>1272</v>
      </c>
      <c r="Q27" s="190"/>
      <c r="R27" s="699">
        <v>10</v>
      </c>
      <c r="S27" s="699"/>
      <c r="T27" s="697"/>
      <c r="U27" s="205"/>
      <c r="V27" s="497" t="s">
        <v>790</v>
      </c>
      <c r="W27" s="499"/>
      <c r="X27" s="688">
        <v>66</v>
      </c>
      <c r="Y27" s="689"/>
      <c r="Z27" s="689"/>
      <c r="AA27" s="690">
        <v>61</v>
      </c>
      <c r="AB27" s="690"/>
      <c r="AC27" s="690"/>
    </row>
    <row r="28" spans="1:29" ht="16.5" customHeight="1">
      <c r="A28" s="2"/>
      <c r="B28" s="2"/>
      <c r="C28" s="2"/>
      <c r="D28" s="166" t="s">
        <v>104</v>
      </c>
      <c r="E28" s="167"/>
      <c r="F28" s="688">
        <v>1272</v>
      </c>
      <c r="G28" s="689"/>
      <c r="H28" s="689"/>
      <c r="I28" s="690">
        <v>837</v>
      </c>
      <c r="J28" s="690"/>
      <c r="K28" s="691"/>
      <c r="L28" s="217"/>
      <c r="M28" s="166" t="s">
        <v>797</v>
      </c>
      <c r="O28" s="431"/>
      <c r="P28" s="500">
        <v>14</v>
      </c>
      <c r="Q28" s="496"/>
      <c r="R28" s="689">
        <v>14</v>
      </c>
      <c r="S28" s="689"/>
      <c r="T28" s="691"/>
      <c r="U28" s="205"/>
      <c r="V28" s="497" t="s">
        <v>791</v>
      </c>
      <c r="W28" s="499"/>
      <c r="X28" s="688">
        <v>72</v>
      </c>
      <c r="Y28" s="689"/>
      <c r="Z28" s="689"/>
      <c r="AA28" s="690">
        <v>87</v>
      </c>
      <c r="AB28" s="690"/>
      <c r="AC28" s="690"/>
    </row>
    <row r="29" spans="1:29" ht="16.5" customHeight="1">
      <c r="A29" s="2"/>
      <c r="B29" s="2"/>
      <c r="C29" s="2"/>
      <c r="D29" s="166" t="s">
        <v>99</v>
      </c>
      <c r="E29" s="167"/>
      <c r="F29" s="688">
        <v>4386</v>
      </c>
      <c r="G29" s="689"/>
      <c r="H29" s="689"/>
      <c r="I29" s="690">
        <v>4864</v>
      </c>
      <c r="J29" s="690"/>
      <c r="K29" s="691"/>
      <c r="L29" s="217"/>
      <c r="M29" s="180" t="s">
        <v>1274</v>
      </c>
      <c r="N29" s="166"/>
      <c r="O29" s="431"/>
      <c r="P29" s="218" t="s">
        <v>1272</v>
      </c>
      <c r="Q29" s="190"/>
      <c r="R29" s="699">
        <v>1</v>
      </c>
      <c r="S29" s="699"/>
      <c r="T29" s="697"/>
      <c r="U29" s="205"/>
      <c r="V29" s="497" t="s">
        <v>792</v>
      </c>
      <c r="W29" s="499"/>
      <c r="X29" s="688">
        <v>196</v>
      </c>
      <c r="Y29" s="689"/>
      <c r="Z29" s="689"/>
      <c r="AA29" s="690">
        <v>187</v>
      </c>
      <c r="AB29" s="690"/>
      <c r="AC29" s="690"/>
    </row>
    <row r="30" spans="1:29" ht="16.5" customHeight="1">
      <c r="A30" s="2"/>
      <c r="B30" s="2"/>
      <c r="C30" s="2"/>
      <c r="D30" s="166" t="s">
        <v>100</v>
      </c>
      <c r="E30" s="167"/>
      <c r="F30" s="688">
        <v>732</v>
      </c>
      <c r="G30" s="689"/>
      <c r="H30" s="689"/>
      <c r="I30" s="690">
        <v>697</v>
      </c>
      <c r="J30" s="690"/>
      <c r="K30" s="691"/>
      <c r="L30" s="217"/>
      <c r="M30" s="166" t="s">
        <v>1275</v>
      </c>
      <c r="N30" s="166"/>
      <c r="O30" s="431"/>
      <c r="P30" s="500">
        <v>1</v>
      </c>
      <c r="Q30" s="496"/>
      <c r="R30" s="689">
        <v>3</v>
      </c>
      <c r="S30" s="689"/>
      <c r="T30" s="691"/>
      <c r="U30" s="205"/>
      <c r="V30" s="497" t="s">
        <v>794</v>
      </c>
      <c r="W30" s="499"/>
      <c r="X30" s="688">
        <v>393</v>
      </c>
      <c r="Y30" s="689"/>
      <c r="Z30" s="689"/>
      <c r="AA30" s="690">
        <v>407</v>
      </c>
      <c r="AB30" s="690"/>
      <c r="AC30" s="690"/>
    </row>
    <row r="31" spans="1:29" ht="16.5" customHeight="1">
      <c r="A31" s="2"/>
      <c r="B31" s="2"/>
      <c r="C31" s="2"/>
      <c r="D31" s="166" t="s">
        <v>735</v>
      </c>
      <c r="E31" s="167"/>
      <c r="F31" s="688">
        <v>361</v>
      </c>
      <c r="G31" s="689"/>
      <c r="H31" s="689"/>
      <c r="I31" s="690">
        <v>604</v>
      </c>
      <c r="J31" s="690"/>
      <c r="K31" s="691"/>
      <c r="L31" s="217"/>
      <c r="M31" s="501" t="s">
        <v>1276</v>
      </c>
      <c r="N31" s="2"/>
      <c r="O31" s="205"/>
      <c r="P31" s="187">
        <v>1</v>
      </c>
      <c r="Q31" s="496"/>
      <c r="R31" s="689">
        <v>2</v>
      </c>
      <c r="S31" s="689"/>
      <c r="T31" s="691"/>
      <c r="U31" s="205"/>
      <c r="V31" s="497" t="s">
        <v>795</v>
      </c>
      <c r="W31" s="499"/>
      <c r="X31" s="688">
        <v>134</v>
      </c>
      <c r="Y31" s="689"/>
      <c r="Z31" s="689"/>
      <c r="AA31" s="690">
        <v>161</v>
      </c>
      <c r="AB31" s="690"/>
      <c r="AC31" s="690"/>
    </row>
    <row r="32" spans="1:29" ht="16.5" customHeight="1">
      <c r="A32" s="2"/>
      <c r="B32" s="2"/>
      <c r="C32" s="2"/>
      <c r="D32" s="166" t="s">
        <v>736</v>
      </c>
      <c r="E32" s="167"/>
      <c r="F32" s="688">
        <v>155</v>
      </c>
      <c r="G32" s="689"/>
      <c r="H32" s="689"/>
      <c r="I32" s="690">
        <v>279</v>
      </c>
      <c r="J32" s="690"/>
      <c r="K32" s="691"/>
      <c r="L32" s="217"/>
      <c r="M32" s="166" t="s">
        <v>800</v>
      </c>
      <c r="N32" s="168"/>
      <c r="O32" s="430"/>
      <c r="P32" s="500">
        <v>4</v>
      </c>
      <c r="Q32" s="496"/>
      <c r="R32" s="689">
        <v>9</v>
      </c>
      <c r="S32" s="689"/>
      <c r="T32" s="691"/>
      <c r="U32" s="205"/>
      <c r="V32" s="497" t="s">
        <v>796</v>
      </c>
      <c r="W32" s="499"/>
      <c r="X32" s="688">
        <v>66</v>
      </c>
      <c r="Y32" s="689"/>
      <c r="Z32" s="689"/>
      <c r="AA32" s="690">
        <v>58</v>
      </c>
      <c r="AB32" s="690"/>
      <c r="AC32" s="690"/>
    </row>
    <row r="33" spans="1:29" ht="16.5" customHeight="1">
      <c r="A33" s="2"/>
      <c r="B33" s="2"/>
      <c r="C33" s="2"/>
      <c r="D33" s="166" t="s">
        <v>101</v>
      </c>
      <c r="E33" s="167"/>
      <c r="F33" s="688">
        <v>761</v>
      </c>
      <c r="G33" s="689"/>
      <c r="H33" s="689"/>
      <c r="I33" s="690">
        <v>894</v>
      </c>
      <c r="J33" s="690"/>
      <c r="K33" s="691"/>
      <c r="L33" s="217"/>
      <c r="M33" s="180" t="s">
        <v>1277</v>
      </c>
      <c r="O33" s="205"/>
      <c r="P33" s="218" t="s">
        <v>1272</v>
      </c>
      <c r="Q33" s="190"/>
      <c r="R33" s="699">
        <v>2</v>
      </c>
      <c r="S33" s="699"/>
      <c r="T33" s="697"/>
      <c r="U33" s="205"/>
      <c r="V33" s="497" t="s">
        <v>798</v>
      </c>
      <c r="W33" s="499"/>
      <c r="X33" s="688">
        <v>112</v>
      </c>
      <c r="Y33" s="689"/>
      <c r="Z33" s="689"/>
      <c r="AA33" s="690">
        <v>99</v>
      </c>
      <c r="AB33" s="690"/>
      <c r="AC33" s="690"/>
    </row>
    <row r="34" spans="1:29" ht="16.5" customHeight="1">
      <c r="A34" s="2"/>
      <c r="B34" s="2"/>
      <c r="C34" s="2"/>
      <c r="D34" s="166" t="s">
        <v>102</v>
      </c>
      <c r="E34" s="167"/>
      <c r="F34" s="688">
        <v>2617</v>
      </c>
      <c r="G34" s="689"/>
      <c r="H34" s="689"/>
      <c r="I34" s="690">
        <v>4508</v>
      </c>
      <c r="J34" s="690"/>
      <c r="K34" s="691"/>
      <c r="L34" s="217"/>
      <c r="M34" s="166" t="s">
        <v>802</v>
      </c>
      <c r="O34" s="431"/>
      <c r="P34" s="500">
        <v>7</v>
      </c>
      <c r="Q34" s="496"/>
      <c r="R34" s="689">
        <v>14</v>
      </c>
      <c r="S34" s="689"/>
      <c r="T34" s="691"/>
      <c r="U34" s="205"/>
      <c r="V34" s="497" t="s">
        <v>799</v>
      </c>
      <c r="W34" s="499"/>
      <c r="X34" s="688">
        <v>154</v>
      </c>
      <c r="Y34" s="689"/>
      <c r="Z34" s="689"/>
      <c r="AA34" s="690">
        <v>144</v>
      </c>
      <c r="AB34" s="690"/>
      <c r="AC34" s="690"/>
    </row>
    <row r="35" spans="1:29" ht="16.5" customHeight="1">
      <c r="A35" s="2"/>
      <c r="B35" s="2"/>
      <c r="C35" s="2"/>
      <c r="D35" s="166" t="s">
        <v>737</v>
      </c>
      <c r="E35" s="167"/>
      <c r="F35" s="688">
        <v>344</v>
      </c>
      <c r="G35" s="689"/>
      <c r="H35" s="689"/>
      <c r="I35" s="690">
        <v>598</v>
      </c>
      <c r="J35" s="690"/>
      <c r="K35" s="691"/>
      <c r="L35" s="217"/>
      <c r="M35" s="180" t="s">
        <v>1278</v>
      </c>
      <c r="O35" s="431"/>
      <c r="P35" s="218" t="s">
        <v>1272</v>
      </c>
      <c r="Q35" s="190"/>
      <c r="R35" s="699">
        <v>1</v>
      </c>
      <c r="S35" s="699"/>
      <c r="T35" s="697"/>
      <c r="U35" s="205"/>
      <c r="V35" s="497" t="s">
        <v>801</v>
      </c>
      <c r="W35" s="499"/>
      <c r="X35" s="688">
        <v>104</v>
      </c>
      <c r="Y35" s="689"/>
      <c r="Z35" s="689"/>
      <c r="AA35" s="690">
        <v>80</v>
      </c>
      <c r="AB35" s="690"/>
      <c r="AC35" s="690"/>
    </row>
    <row r="36" spans="1:29" ht="16.5" customHeight="1">
      <c r="A36" s="2"/>
      <c r="B36" s="2"/>
      <c r="C36" s="2"/>
      <c r="D36" s="166" t="s">
        <v>738</v>
      </c>
      <c r="E36" s="167"/>
      <c r="F36" s="688">
        <v>204</v>
      </c>
      <c r="G36" s="689"/>
      <c r="H36" s="689"/>
      <c r="I36" s="690">
        <v>360</v>
      </c>
      <c r="J36" s="690"/>
      <c r="K36" s="691"/>
      <c r="L36" s="217"/>
      <c r="M36" s="180" t="s">
        <v>1279</v>
      </c>
      <c r="O36" s="431"/>
      <c r="P36" s="218" t="s">
        <v>1272</v>
      </c>
      <c r="Q36" s="190"/>
      <c r="R36" s="699">
        <v>2</v>
      </c>
      <c r="S36" s="699"/>
      <c r="T36" s="697"/>
      <c r="U36" s="205"/>
      <c r="V36" s="497" t="s">
        <v>803</v>
      </c>
      <c r="W36" s="499"/>
      <c r="X36" s="688">
        <v>820</v>
      </c>
      <c r="Y36" s="689"/>
      <c r="Z36" s="689"/>
      <c r="AA36" s="690">
        <v>694</v>
      </c>
      <c r="AB36" s="690"/>
      <c r="AC36" s="690"/>
    </row>
    <row r="37" spans="1:29" ht="16.5" customHeight="1">
      <c r="A37" s="2"/>
      <c r="B37" s="2"/>
      <c r="C37" s="2"/>
      <c r="D37" s="166" t="s">
        <v>739</v>
      </c>
      <c r="E37" s="167"/>
      <c r="F37" s="688">
        <v>509</v>
      </c>
      <c r="G37" s="689"/>
      <c r="H37" s="689"/>
      <c r="I37" s="690">
        <v>608</v>
      </c>
      <c r="J37" s="690"/>
      <c r="K37" s="691"/>
      <c r="L37" s="217"/>
      <c r="O37" s="431"/>
      <c r="P37" s="496"/>
      <c r="Q37" s="182"/>
      <c r="R37" s="690"/>
      <c r="S37" s="690"/>
      <c r="T37" s="691"/>
      <c r="U37" s="205"/>
      <c r="V37" s="497" t="s">
        <v>804</v>
      </c>
      <c r="W37" s="499"/>
      <c r="X37" s="688">
        <v>61</v>
      </c>
      <c r="Y37" s="689"/>
      <c r="Z37" s="689"/>
      <c r="AA37" s="690">
        <v>65</v>
      </c>
      <c r="AB37" s="690"/>
      <c r="AC37" s="690"/>
    </row>
    <row r="38" spans="1:29" ht="16.5" customHeight="1">
      <c r="A38" s="2"/>
      <c r="B38" s="2"/>
      <c r="C38" s="502"/>
      <c r="D38" s="335"/>
      <c r="E38" s="163"/>
      <c r="F38" s="698"/>
      <c r="G38" s="699"/>
      <c r="H38" s="699"/>
      <c r="I38" s="696"/>
      <c r="J38" s="696"/>
      <c r="K38" s="697"/>
      <c r="L38" s="217"/>
      <c r="M38" s="169" t="s">
        <v>1280</v>
      </c>
      <c r="O38" s="431"/>
      <c r="P38" s="503">
        <v>21851</v>
      </c>
      <c r="Q38" s="504"/>
      <c r="R38" s="700">
        <v>25884</v>
      </c>
      <c r="S38" s="700"/>
      <c r="T38" s="701"/>
      <c r="U38" s="205"/>
      <c r="V38" s="497" t="s">
        <v>805</v>
      </c>
      <c r="W38" s="499"/>
      <c r="X38" s="688">
        <v>125</v>
      </c>
      <c r="Y38" s="689"/>
      <c r="Z38" s="689"/>
      <c r="AA38" s="696">
        <v>158</v>
      </c>
      <c r="AB38" s="696"/>
      <c r="AC38" s="696"/>
    </row>
    <row r="39" spans="1:29" ht="16.5" customHeight="1">
      <c r="A39" s="702" t="s">
        <v>1281</v>
      </c>
      <c r="B39" s="702"/>
      <c r="C39" s="702"/>
      <c r="D39" s="702"/>
      <c r="E39" s="170"/>
      <c r="F39" s="703">
        <v>5114</v>
      </c>
      <c r="G39" s="704"/>
      <c r="H39" s="704"/>
      <c r="I39" s="705">
        <v>7792</v>
      </c>
      <c r="J39" s="705"/>
      <c r="K39" s="706"/>
      <c r="L39" s="217"/>
      <c r="O39" s="431"/>
      <c r="P39" s="500"/>
      <c r="Q39" s="182"/>
      <c r="R39" s="690"/>
      <c r="S39" s="690"/>
      <c r="T39" s="691"/>
      <c r="U39" s="205"/>
      <c r="V39" s="497" t="s">
        <v>806</v>
      </c>
      <c r="W39" s="499"/>
      <c r="X39" s="688">
        <v>175</v>
      </c>
      <c r="Y39" s="689"/>
      <c r="Z39" s="689"/>
      <c r="AA39" s="690">
        <v>162</v>
      </c>
      <c r="AB39" s="690"/>
      <c r="AC39" s="690"/>
    </row>
    <row r="40" spans="1:29" ht="16.5" customHeight="1">
      <c r="A40" s="204">
        <v>103679</v>
      </c>
      <c r="B40" s="204"/>
      <c r="C40" s="2"/>
      <c r="D40" s="166" t="s">
        <v>740</v>
      </c>
      <c r="E40" s="167"/>
      <c r="F40" s="688">
        <v>522</v>
      </c>
      <c r="G40" s="689"/>
      <c r="H40" s="689"/>
      <c r="I40" s="690">
        <v>558</v>
      </c>
      <c r="J40" s="690"/>
      <c r="K40" s="691"/>
      <c r="L40" s="217"/>
      <c r="M40" s="166" t="s">
        <v>807</v>
      </c>
      <c r="N40" s="497"/>
      <c r="O40" s="431"/>
      <c r="P40" s="500">
        <v>820</v>
      </c>
      <c r="Q40" s="496"/>
      <c r="R40" s="690">
        <v>857</v>
      </c>
      <c r="S40" s="690"/>
      <c r="T40" s="691"/>
      <c r="U40" s="205"/>
      <c r="V40" s="497" t="s">
        <v>808</v>
      </c>
      <c r="W40" s="499"/>
      <c r="X40" s="688">
        <v>106</v>
      </c>
      <c r="Y40" s="689"/>
      <c r="Z40" s="689"/>
      <c r="AA40" s="696">
        <v>152</v>
      </c>
      <c r="AB40" s="696"/>
      <c r="AC40" s="696"/>
    </row>
    <row r="41" spans="1:29" ht="16.5" customHeight="1">
      <c r="A41" s="183"/>
      <c r="B41" s="183"/>
      <c r="C41" s="2"/>
      <c r="D41" s="166" t="s">
        <v>741</v>
      </c>
      <c r="E41" s="167"/>
      <c r="F41" s="688">
        <v>206</v>
      </c>
      <c r="G41" s="689"/>
      <c r="H41" s="689"/>
      <c r="I41" s="690">
        <v>281</v>
      </c>
      <c r="J41" s="690"/>
      <c r="K41" s="691"/>
      <c r="L41" s="217"/>
      <c r="M41" s="166" t="s">
        <v>809</v>
      </c>
      <c r="N41" s="497"/>
      <c r="O41" s="431"/>
      <c r="P41" s="500">
        <v>237</v>
      </c>
      <c r="Q41" s="496"/>
      <c r="R41" s="690">
        <v>230</v>
      </c>
      <c r="S41" s="690"/>
      <c r="T41" s="691"/>
      <c r="U41" s="205"/>
      <c r="V41" s="497" t="s">
        <v>870</v>
      </c>
      <c r="W41" s="499"/>
      <c r="X41" s="688">
        <v>110</v>
      </c>
      <c r="Y41" s="689"/>
      <c r="Z41" s="689"/>
      <c r="AA41" s="696">
        <v>169</v>
      </c>
      <c r="AB41" s="696"/>
      <c r="AC41" s="696"/>
    </row>
    <row r="42" spans="1:29" ht="16.5" customHeight="1">
      <c r="A42" s="204">
        <v>54927</v>
      </c>
      <c r="B42" s="204"/>
      <c r="C42" s="2"/>
      <c r="D42" s="166" t="s">
        <v>743</v>
      </c>
      <c r="E42" s="167"/>
      <c r="F42" s="688">
        <v>379</v>
      </c>
      <c r="G42" s="689"/>
      <c r="H42" s="689"/>
      <c r="I42" s="690">
        <v>516</v>
      </c>
      <c r="J42" s="690"/>
      <c r="K42" s="691"/>
      <c r="L42" s="217"/>
      <c r="M42" s="166" t="s">
        <v>871</v>
      </c>
      <c r="N42" s="497"/>
      <c r="O42" s="431"/>
      <c r="P42" s="500">
        <v>225</v>
      </c>
      <c r="Q42" s="496"/>
      <c r="R42" s="690">
        <v>200</v>
      </c>
      <c r="S42" s="690"/>
      <c r="T42" s="691"/>
      <c r="U42" s="205"/>
      <c r="V42" s="497" t="s">
        <v>872</v>
      </c>
      <c r="W42" s="499"/>
      <c r="X42" s="688">
        <v>202</v>
      </c>
      <c r="Y42" s="689"/>
      <c r="Z42" s="689"/>
      <c r="AA42" s="696">
        <v>297</v>
      </c>
      <c r="AB42" s="696"/>
      <c r="AC42" s="696"/>
    </row>
    <row r="43" spans="1:29" ht="16.5" customHeight="1">
      <c r="A43" s="204">
        <v>19151</v>
      </c>
      <c r="B43" s="204"/>
      <c r="C43" s="2"/>
      <c r="D43" s="166" t="s">
        <v>745</v>
      </c>
      <c r="E43" s="167"/>
      <c r="F43" s="688">
        <v>382</v>
      </c>
      <c r="G43" s="689"/>
      <c r="H43" s="689"/>
      <c r="I43" s="690">
        <v>543</v>
      </c>
      <c r="J43" s="690"/>
      <c r="K43" s="691"/>
      <c r="L43" s="217"/>
      <c r="M43" s="166" t="s">
        <v>873</v>
      </c>
      <c r="N43" s="497"/>
      <c r="O43" s="205"/>
      <c r="P43" s="498">
        <v>591</v>
      </c>
      <c r="Q43" s="496"/>
      <c r="R43" s="696">
        <v>525</v>
      </c>
      <c r="S43" s="696"/>
      <c r="T43" s="697"/>
      <c r="U43" s="205"/>
      <c r="V43" s="497" t="s">
        <v>874</v>
      </c>
      <c r="W43" s="499"/>
      <c r="X43" s="688">
        <v>166</v>
      </c>
      <c r="Y43" s="689"/>
      <c r="Z43" s="689"/>
      <c r="AA43" s="696">
        <v>321</v>
      </c>
      <c r="AB43" s="696"/>
      <c r="AC43" s="696"/>
    </row>
    <row r="44" spans="1:29" ht="16.5" customHeight="1">
      <c r="A44" s="183"/>
      <c r="B44" s="183"/>
      <c r="C44" s="2"/>
      <c r="D44" s="166" t="s">
        <v>747</v>
      </c>
      <c r="E44" s="167"/>
      <c r="F44" s="688">
        <v>80</v>
      </c>
      <c r="G44" s="689"/>
      <c r="H44" s="689"/>
      <c r="I44" s="690">
        <v>182</v>
      </c>
      <c r="J44" s="690"/>
      <c r="K44" s="691"/>
      <c r="L44" s="217"/>
      <c r="M44" s="166" t="s">
        <v>875</v>
      </c>
      <c r="N44" s="497"/>
      <c r="O44" s="431"/>
      <c r="P44" s="500">
        <v>243</v>
      </c>
      <c r="Q44" s="496"/>
      <c r="R44" s="690">
        <v>181</v>
      </c>
      <c r="S44" s="690"/>
      <c r="T44" s="691"/>
      <c r="U44" s="205"/>
      <c r="V44" s="497"/>
      <c r="W44" s="499"/>
      <c r="X44" s="698"/>
      <c r="Y44" s="696"/>
      <c r="Z44" s="696"/>
      <c r="AA44" s="696"/>
      <c r="AB44" s="696"/>
      <c r="AC44" s="696"/>
    </row>
    <row r="45" spans="1:29" ht="16.5" customHeight="1">
      <c r="A45" s="204">
        <v>29597</v>
      </c>
      <c r="B45" s="204"/>
      <c r="C45" s="2"/>
      <c r="D45" s="166" t="s">
        <v>749</v>
      </c>
      <c r="E45" s="167"/>
      <c r="F45" s="688">
        <v>274</v>
      </c>
      <c r="G45" s="689"/>
      <c r="H45" s="689"/>
      <c r="I45" s="690">
        <v>360</v>
      </c>
      <c r="J45" s="690"/>
      <c r="K45" s="691"/>
      <c r="L45" s="217"/>
      <c r="M45" s="166" t="s">
        <v>876</v>
      </c>
      <c r="N45" s="497"/>
      <c r="O45" s="431"/>
      <c r="P45" s="500">
        <v>179</v>
      </c>
      <c r="Q45" s="496"/>
      <c r="R45" s="690">
        <v>175</v>
      </c>
      <c r="S45" s="690"/>
      <c r="T45" s="691"/>
      <c r="U45" s="205"/>
      <c r="V45" s="505" t="s">
        <v>877</v>
      </c>
      <c r="W45" s="506"/>
      <c r="X45" s="693">
        <v>2628</v>
      </c>
      <c r="Y45" s="694"/>
      <c r="Z45" s="694"/>
      <c r="AA45" s="695" t="s">
        <v>1272</v>
      </c>
      <c r="AB45" s="695"/>
      <c r="AC45" s="695"/>
    </row>
    <row r="46" spans="1:29" ht="16.5" customHeight="1">
      <c r="A46" s="183"/>
      <c r="B46" s="183"/>
      <c r="C46" s="2"/>
      <c r="D46" s="166" t="s">
        <v>751</v>
      </c>
      <c r="E46" s="167"/>
      <c r="F46" s="688">
        <v>78</v>
      </c>
      <c r="G46" s="689"/>
      <c r="H46" s="689"/>
      <c r="I46" s="690">
        <v>135</v>
      </c>
      <c r="J46" s="690"/>
      <c r="K46" s="691"/>
      <c r="L46" s="217"/>
      <c r="M46" s="497" t="s">
        <v>878</v>
      </c>
      <c r="N46" s="497"/>
      <c r="O46" s="431"/>
      <c r="P46" s="500">
        <v>356</v>
      </c>
      <c r="Q46" s="496"/>
      <c r="R46" s="690">
        <v>382</v>
      </c>
      <c r="S46" s="690"/>
      <c r="T46" s="691"/>
      <c r="U46" s="205"/>
      <c r="V46" s="497"/>
      <c r="W46" s="499"/>
      <c r="X46" s="183"/>
      <c r="Y46" s="183"/>
      <c r="Z46" s="183"/>
      <c r="AA46" s="183"/>
      <c r="AB46" s="183"/>
      <c r="AC46" s="183"/>
    </row>
    <row r="47" spans="1:29" ht="16.5" customHeight="1">
      <c r="A47" s="204">
        <v>13695</v>
      </c>
      <c r="B47" s="204"/>
      <c r="C47" s="2"/>
      <c r="D47" s="166" t="s">
        <v>753</v>
      </c>
      <c r="E47" s="167"/>
      <c r="F47" s="688">
        <v>317</v>
      </c>
      <c r="G47" s="689"/>
      <c r="H47" s="689"/>
      <c r="I47" s="690">
        <v>554</v>
      </c>
      <c r="J47" s="690"/>
      <c r="K47" s="691"/>
      <c r="L47" s="217"/>
      <c r="M47" s="497" t="s">
        <v>748</v>
      </c>
      <c r="N47" s="497"/>
      <c r="O47" s="431"/>
      <c r="P47" s="500">
        <v>600</v>
      </c>
      <c r="Q47" s="496"/>
      <c r="R47" s="690">
        <v>791</v>
      </c>
      <c r="S47" s="690"/>
      <c r="T47" s="691"/>
      <c r="U47" s="205"/>
      <c r="V47" s="505"/>
      <c r="W47" s="506"/>
      <c r="X47" s="204"/>
      <c r="Y47" s="204"/>
      <c r="Z47" s="204"/>
      <c r="AA47" s="204"/>
      <c r="AB47" s="204"/>
      <c r="AC47" s="204"/>
    </row>
    <row r="48" spans="1:29" ht="1.5" customHeight="1" thickBot="1">
      <c r="A48" s="3"/>
      <c r="B48" s="3"/>
      <c r="C48" s="3"/>
      <c r="D48" s="3"/>
      <c r="E48" s="507"/>
      <c r="F48" s="3"/>
      <c r="G48" s="3"/>
      <c r="H48" s="3"/>
      <c r="I48" s="3"/>
      <c r="J48" s="3"/>
      <c r="K48" s="3"/>
      <c r="L48" s="212"/>
      <c r="M48" s="3"/>
      <c r="N48" s="3"/>
      <c r="O48" s="212"/>
      <c r="P48" s="3"/>
      <c r="Q48" s="3"/>
      <c r="R48" s="3"/>
      <c r="S48" s="3"/>
      <c r="T48" s="3"/>
      <c r="U48" s="212"/>
      <c r="V48" s="3"/>
      <c r="W48" s="507"/>
      <c r="X48" s="3"/>
      <c r="Y48" s="3"/>
      <c r="Z48" s="3"/>
      <c r="AA48" s="3"/>
      <c r="AB48" s="3"/>
      <c r="AC48" s="3"/>
    </row>
    <row r="49" spans="1:16" ht="12" customHeight="1">
      <c r="A49" s="508" t="s">
        <v>1282</v>
      </c>
      <c r="C49" s="508"/>
      <c r="D49" s="508"/>
      <c r="E49" s="508"/>
      <c r="F49" s="508"/>
      <c r="G49" s="508"/>
      <c r="H49" s="508"/>
      <c r="I49" s="508"/>
      <c r="J49" s="508"/>
      <c r="K49" s="508"/>
      <c r="L49" s="508"/>
      <c r="M49" s="508"/>
      <c r="N49" s="508"/>
      <c r="O49" s="508"/>
      <c r="P49" s="508"/>
    </row>
    <row r="50" ht="12" customHeight="1">
      <c r="A50" s="1" t="s">
        <v>1283</v>
      </c>
    </row>
    <row r="51" ht="12" customHeight="1">
      <c r="A51" s="1" t="s">
        <v>1284</v>
      </c>
    </row>
    <row r="52" ht="10.5" customHeight="1">
      <c r="A52" s="1" t="s">
        <v>1285</v>
      </c>
    </row>
    <row r="53" ht="10.5" customHeight="1"/>
    <row r="57" ht="11.25">
      <c r="D57" s="509" t="s">
        <v>1286</v>
      </c>
    </row>
    <row r="58" ht="11.25">
      <c r="D58" s="509"/>
    </row>
    <row r="59" ht="11.25">
      <c r="D59" s="509"/>
    </row>
  </sheetData>
  <sheetProtection/>
  <mergeCells count="219">
    <mergeCell ref="B2:I2"/>
    <mergeCell ref="B3:D3"/>
    <mergeCell ref="F3:K4"/>
    <mergeCell ref="O3:P3"/>
    <mergeCell ref="Q3:T3"/>
    <mergeCell ref="X3:AC3"/>
    <mergeCell ref="B4:D4"/>
    <mergeCell ref="O4:P4"/>
    <mergeCell ref="R4:T4"/>
    <mergeCell ref="X4:Z4"/>
    <mergeCell ref="AA4:AC4"/>
    <mergeCell ref="R5:T5"/>
    <mergeCell ref="A6:D6"/>
    <mergeCell ref="F6:K6"/>
    <mergeCell ref="R6:T6"/>
    <mergeCell ref="X6:Z6"/>
    <mergeCell ref="AA6:AC6"/>
    <mergeCell ref="A7:D7"/>
    <mergeCell ref="F7:K7"/>
    <mergeCell ref="R7:T7"/>
    <mergeCell ref="X7:Z7"/>
    <mergeCell ref="AA7:AC7"/>
    <mergeCell ref="A8:D8"/>
    <mergeCell ref="F8:K8"/>
    <mergeCell ref="R8:T8"/>
    <mergeCell ref="X8:Z8"/>
    <mergeCell ref="AA8:AC8"/>
    <mergeCell ref="F9:H10"/>
    <mergeCell ref="I9:K10"/>
    <mergeCell ref="R9:T9"/>
    <mergeCell ref="X9:Z9"/>
    <mergeCell ref="AA9:AC9"/>
    <mergeCell ref="R10:T10"/>
    <mergeCell ref="X10:Z10"/>
    <mergeCell ref="AA10:AC10"/>
    <mergeCell ref="A11:D11"/>
    <mergeCell ref="F11:H11"/>
    <mergeCell ref="I11:K11"/>
    <mergeCell ref="R11:T11"/>
    <mergeCell ref="X11:Z11"/>
    <mergeCell ref="AA11:AC11"/>
    <mergeCell ref="A12:D12"/>
    <mergeCell ref="F12:H12"/>
    <mergeCell ref="I12:K12"/>
    <mergeCell ref="R12:T12"/>
    <mergeCell ref="X12:Z12"/>
    <mergeCell ref="AA12:AC12"/>
    <mergeCell ref="R13:T13"/>
    <mergeCell ref="X13:Z13"/>
    <mergeCell ref="AA13:AC13"/>
    <mergeCell ref="F14:H14"/>
    <mergeCell ref="I14:K14"/>
    <mergeCell ref="R14:T14"/>
    <mergeCell ref="X14:Z14"/>
    <mergeCell ref="AA14:AC14"/>
    <mergeCell ref="A15:D15"/>
    <mergeCell ref="F15:H15"/>
    <mergeCell ref="I15:K15"/>
    <mergeCell ref="R15:T15"/>
    <mergeCell ref="X15:Z15"/>
    <mergeCell ref="AA15:AC15"/>
    <mergeCell ref="F16:H16"/>
    <mergeCell ref="I16:K16"/>
    <mergeCell ref="R16:T16"/>
    <mergeCell ref="X16:Z16"/>
    <mergeCell ref="AA16:AC16"/>
    <mergeCell ref="F17:H17"/>
    <mergeCell ref="I17:K17"/>
    <mergeCell ref="R17:T17"/>
    <mergeCell ref="X17:Z17"/>
    <mergeCell ref="AA17:AC17"/>
    <mergeCell ref="F18:H18"/>
    <mergeCell ref="I18:K18"/>
    <mergeCell ref="R18:T18"/>
    <mergeCell ref="X18:Z18"/>
    <mergeCell ref="AA18:AC18"/>
    <mergeCell ref="F19:H19"/>
    <mergeCell ref="I19:K19"/>
    <mergeCell ref="R19:T19"/>
    <mergeCell ref="X19:Z19"/>
    <mergeCell ref="AA19:AC19"/>
    <mergeCell ref="F20:H20"/>
    <mergeCell ref="I20:K20"/>
    <mergeCell ref="R20:T20"/>
    <mergeCell ref="X20:Z20"/>
    <mergeCell ref="AA20:AC20"/>
    <mergeCell ref="F21:H21"/>
    <mergeCell ref="I21:K21"/>
    <mergeCell ref="R21:T21"/>
    <mergeCell ref="X21:Z21"/>
    <mergeCell ref="AA21:AC21"/>
    <mergeCell ref="F22:H22"/>
    <mergeCell ref="I22:K22"/>
    <mergeCell ref="R22:T22"/>
    <mergeCell ref="X22:Z22"/>
    <mergeCell ref="AA22:AC22"/>
    <mergeCell ref="F23:H23"/>
    <mergeCell ref="I23:K23"/>
    <mergeCell ref="R23:T23"/>
    <mergeCell ref="X23:Z23"/>
    <mergeCell ref="AA23:AC23"/>
    <mergeCell ref="F24:H24"/>
    <mergeCell ref="I24:K24"/>
    <mergeCell ref="R24:T24"/>
    <mergeCell ref="X24:Z24"/>
    <mergeCell ref="AA24:AC24"/>
    <mergeCell ref="F25:H25"/>
    <mergeCell ref="I25:K25"/>
    <mergeCell ref="R25:T25"/>
    <mergeCell ref="X25:Z25"/>
    <mergeCell ref="AA25:AC25"/>
    <mergeCell ref="F26:H26"/>
    <mergeCell ref="I26:K26"/>
    <mergeCell ref="R26:T26"/>
    <mergeCell ref="X26:Z26"/>
    <mergeCell ref="AA26:AC26"/>
    <mergeCell ref="F27:H27"/>
    <mergeCell ref="I27:K27"/>
    <mergeCell ref="R27:T27"/>
    <mergeCell ref="X27:Z27"/>
    <mergeCell ref="AA27:AC27"/>
    <mergeCell ref="F28:H28"/>
    <mergeCell ref="I28:K28"/>
    <mergeCell ref="R28:T28"/>
    <mergeCell ref="X28:Z28"/>
    <mergeCell ref="AA28:AC28"/>
    <mergeCell ref="F29:H29"/>
    <mergeCell ref="I29:K29"/>
    <mergeCell ref="R29:T29"/>
    <mergeCell ref="X29:Z29"/>
    <mergeCell ref="AA29:AC29"/>
    <mergeCell ref="F30:H30"/>
    <mergeCell ref="I30:K30"/>
    <mergeCell ref="R30:T30"/>
    <mergeCell ref="X30:Z30"/>
    <mergeCell ref="AA30:AC30"/>
    <mergeCell ref="F31:H31"/>
    <mergeCell ref="I31:K31"/>
    <mergeCell ref="R31:T31"/>
    <mergeCell ref="X31:Z31"/>
    <mergeCell ref="AA31:AC31"/>
    <mergeCell ref="F32:H32"/>
    <mergeCell ref="I32:K32"/>
    <mergeCell ref="R32:T32"/>
    <mergeCell ref="X32:Z32"/>
    <mergeCell ref="AA32:AC32"/>
    <mergeCell ref="F33:H33"/>
    <mergeCell ref="I33:K33"/>
    <mergeCell ref="R33:T33"/>
    <mergeCell ref="X33:Z33"/>
    <mergeCell ref="AA33:AC33"/>
    <mergeCell ref="F34:H34"/>
    <mergeCell ref="I34:K34"/>
    <mergeCell ref="R34:T34"/>
    <mergeCell ref="X34:Z34"/>
    <mergeCell ref="AA34:AC34"/>
    <mergeCell ref="F35:H35"/>
    <mergeCell ref="I35:K35"/>
    <mergeCell ref="R35:T35"/>
    <mergeCell ref="X35:Z35"/>
    <mergeCell ref="AA35:AC35"/>
    <mergeCell ref="F36:H36"/>
    <mergeCell ref="I36:K36"/>
    <mergeCell ref="R36:T36"/>
    <mergeCell ref="X36:Z36"/>
    <mergeCell ref="AA36:AC36"/>
    <mergeCell ref="F37:H37"/>
    <mergeCell ref="I37:K37"/>
    <mergeCell ref="R37:T37"/>
    <mergeCell ref="X37:Z37"/>
    <mergeCell ref="AA37:AC37"/>
    <mergeCell ref="F38:H38"/>
    <mergeCell ref="I38:K38"/>
    <mergeCell ref="R38:T38"/>
    <mergeCell ref="X38:Z38"/>
    <mergeCell ref="AA38:AC38"/>
    <mergeCell ref="A39:D39"/>
    <mergeCell ref="F39:H39"/>
    <mergeCell ref="I39:K39"/>
    <mergeCell ref="R39:T39"/>
    <mergeCell ref="X39:Z39"/>
    <mergeCell ref="X42:Z42"/>
    <mergeCell ref="AA42:AC42"/>
    <mergeCell ref="AA39:AC39"/>
    <mergeCell ref="F40:H40"/>
    <mergeCell ref="I40:K40"/>
    <mergeCell ref="R40:T40"/>
    <mergeCell ref="X40:Z40"/>
    <mergeCell ref="AA40:AC40"/>
    <mergeCell ref="X44:Z44"/>
    <mergeCell ref="AA44:AC44"/>
    <mergeCell ref="F41:H41"/>
    <mergeCell ref="I41:K41"/>
    <mergeCell ref="R41:T41"/>
    <mergeCell ref="X41:Z41"/>
    <mergeCell ref="AA41:AC41"/>
    <mergeCell ref="F42:H42"/>
    <mergeCell ref="I42:K42"/>
    <mergeCell ref="R42:T42"/>
    <mergeCell ref="X45:Z45"/>
    <mergeCell ref="AA45:AC45"/>
    <mergeCell ref="F46:H46"/>
    <mergeCell ref="I46:K46"/>
    <mergeCell ref="R46:T46"/>
    <mergeCell ref="F43:H43"/>
    <mergeCell ref="I43:K43"/>
    <mergeCell ref="R43:T43"/>
    <mergeCell ref="X43:Z43"/>
    <mergeCell ref="AA43:AC43"/>
    <mergeCell ref="F47:H47"/>
    <mergeCell ref="I47:K47"/>
    <mergeCell ref="R47:T47"/>
    <mergeCell ref="A1:T1"/>
    <mergeCell ref="F45:H45"/>
    <mergeCell ref="I45:K45"/>
    <mergeCell ref="R45:T45"/>
    <mergeCell ref="F44:H44"/>
    <mergeCell ref="I44:K44"/>
    <mergeCell ref="R44:T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2"/>
  </sheetPr>
  <dimension ref="A1:L121"/>
  <sheetViews>
    <sheetView zoomScalePageLayoutView="0" workbookViewId="0" topLeftCell="A1">
      <pane xSplit="1" ySplit="4" topLeftCell="B5" activePane="bottomRight" state="frozen"/>
      <selection pane="topLeft" activeCell="E20" sqref="E20"/>
      <selection pane="topRight" activeCell="E20" sqref="E20"/>
      <selection pane="bottomLeft" activeCell="E20" sqref="E20"/>
      <selection pane="bottomRight" activeCell="A2" sqref="A2"/>
    </sheetView>
  </sheetViews>
  <sheetFormatPr defaultColWidth="9.00390625" defaultRowHeight="16.5" customHeight="1"/>
  <cols>
    <col min="1" max="1" width="9.625" style="52" customWidth="1"/>
    <col min="2" max="3" width="8.25390625" style="53" bestFit="1" customWidth="1"/>
    <col min="4" max="5" width="7.375" style="53" bestFit="1" customWidth="1"/>
    <col min="6" max="7" width="6.50390625" style="53" bestFit="1" customWidth="1"/>
    <col min="8" max="8" width="8.25390625" style="53" bestFit="1" customWidth="1"/>
    <col min="9" max="10" width="7.375" style="53" bestFit="1" customWidth="1"/>
    <col min="11" max="12" width="7.125" style="53" customWidth="1"/>
  </cols>
  <sheetData>
    <row r="1" spans="1:12" ht="16.5" customHeight="1">
      <c r="A1" s="51" t="s">
        <v>1175</v>
      </c>
      <c r="B1" s="51"/>
      <c r="C1" s="51"/>
      <c r="D1" s="51"/>
      <c r="E1" s="51"/>
      <c r="F1" s="51"/>
      <c r="G1" s="51"/>
      <c r="H1" s="51"/>
      <c r="I1" s="51"/>
      <c r="J1" s="51"/>
      <c r="K1" s="51"/>
      <c r="L1" s="51"/>
    </row>
    <row r="2" ht="16.5" customHeight="1" thickBot="1">
      <c r="A2" s="510" t="str">
        <f>HYPERLINK("#目次!A5","目次に戻る")</f>
        <v>目次に戻る</v>
      </c>
    </row>
    <row r="3" spans="1:12" s="55" customFormat="1" ht="16.5" customHeight="1">
      <c r="A3" s="540" t="s">
        <v>302</v>
      </c>
      <c r="B3" s="542" t="s">
        <v>303</v>
      </c>
      <c r="C3" s="544" t="s">
        <v>225</v>
      </c>
      <c r="D3" s="519"/>
      <c r="E3" s="519"/>
      <c r="F3" s="519"/>
      <c r="G3" s="545"/>
      <c r="H3" s="544" t="s">
        <v>226</v>
      </c>
      <c r="I3" s="519"/>
      <c r="J3" s="519"/>
      <c r="K3" s="519"/>
      <c r="L3" s="519"/>
    </row>
    <row r="4" spans="1:12" s="55" customFormat="1" ht="33" customHeight="1">
      <c r="A4" s="541"/>
      <c r="B4" s="543"/>
      <c r="C4" s="57" t="s">
        <v>304</v>
      </c>
      <c r="D4" s="30" t="s">
        <v>227</v>
      </c>
      <c r="E4" s="30" t="s">
        <v>228</v>
      </c>
      <c r="F4" s="56" t="s">
        <v>229</v>
      </c>
      <c r="G4" s="58" t="s">
        <v>230</v>
      </c>
      <c r="H4" s="57" t="s">
        <v>304</v>
      </c>
      <c r="I4" s="59" t="s">
        <v>227</v>
      </c>
      <c r="J4" s="30" t="s">
        <v>228</v>
      </c>
      <c r="K4" s="59" t="s">
        <v>229</v>
      </c>
      <c r="L4" s="60" t="s">
        <v>230</v>
      </c>
    </row>
    <row r="5" spans="1:12" ht="16.5" customHeight="1">
      <c r="A5" s="61" t="s">
        <v>231</v>
      </c>
      <c r="B5" s="65">
        <v>285721</v>
      </c>
      <c r="C5" s="65">
        <v>141922</v>
      </c>
      <c r="D5" s="65">
        <v>59348</v>
      </c>
      <c r="E5" s="65">
        <v>60261</v>
      </c>
      <c r="F5" s="65">
        <v>2998</v>
      </c>
      <c r="G5" s="65">
        <v>4325</v>
      </c>
      <c r="H5" s="65">
        <v>143799</v>
      </c>
      <c r="I5" s="65">
        <v>51363</v>
      </c>
      <c r="J5" s="65">
        <v>59913</v>
      </c>
      <c r="K5" s="65">
        <v>14896</v>
      </c>
      <c r="L5" s="65">
        <v>6789</v>
      </c>
    </row>
    <row r="6" spans="1:12" ht="16.5" customHeight="1">
      <c r="A6" s="63"/>
      <c r="B6" s="70"/>
      <c r="C6" s="70"/>
      <c r="D6" s="70"/>
      <c r="E6" s="70"/>
      <c r="F6" s="70"/>
      <c r="G6" s="70"/>
      <c r="H6" s="70"/>
      <c r="I6" s="70"/>
      <c r="J6" s="70"/>
      <c r="K6" s="70"/>
      <c r="L6" s="70"/>
    </row>
    <row r="7" spans="1:12" ht="16.5" customHeight="1">
      <c r="A7" s="61" t="s">
        <v>232</v>
      </c>
      <c r="B7" s="65">
        <v>10177</v>
      </c>
      <c r="C7" s="65">
        <v>5005</v>
      </c>
      <c r="D7" s="65">
        <v>4860</v>
      </c>
      <c r="E7" s="65">
        <v>7</v>
      </c>
      <c r="F7" s="65" t="s">
        <v>609</v>
      </c>
      <c r="G7" s="65" t="s">
        <v>609</v>
      </c>
      <c r="H7" s="65">
        <v>5172</v>
      </c>
      <c r="I7" s="65">
        <v>4981</v>
      </c>
      <c r="J7" s="65">
        <v>15</v>
      </c>
      <c r="K7" s="65">
        <v>1</v>
      </c>
      <c r="L7" s="65" t="s">
        <v>609</v>
      </c>
    </row>
    <row r="8" spans="1:12" ht="16.5" customHeight="1">
      <c r="A8" s="66"/>
      <c r="B8" s="68"/>
      <c r="C8" s="68"/>
      <c r="D8" s="68"/>
      <c r="E8" s="68"/>
      <c r="F8" s="68"/>
      <c r="G8" s="68"/>
      <c r="H8" s="68"/>
      <c r="I8" s="68"/>
      <c r="J8" s="68"/>
      <c r="K8" s="68"/>
      <c r="L8" s="68"/>
    </row>
    <row r="9" spans="1:12" ht="16.5" customHeight="1">
      <c r="A9" s="69" t="s">
        <v>234</v>
      </c>
      <c r="B9" s="70">
        <v>1773</v>
      </c>
      <c r="C9" s="70">
        <v>881</v>
      </c>
      <c r="D9" s="70">
        <v>866</v>
      </c>
      <c r="E9" s="70" t="s">
        <v>609</v>
      </c>
      <c r="F9" s="70" t="s">
        <v>609</v>
      </c>
      <c r="G9" s="70" t="s">
        <v>609</v>
      </c>
      <c r="H9" s="70">
        <v>892</v>
      </c>
      <c r="I9" s="70">
        <v>873</v>
      </c>
      <c r="J9" s="70" t="s">
        <v>609</v>
      </c>
      <c r="K9" s="70" t="s">
        <v>609</v>
      </c>
      <c r="L9" s="70" t="s">
        <v>609</v>
      </c>
    </row>
    <row r="10" spans="1:12" ht="16.5" customHeight="1">
      <c r="A10" s="69" t="s">
        <v>236</v>
      </c>
      <c r="B10" s="70">
        <v>1780</v>
      </c>
      <c r="C10" s="70">
        <v>907</v>
      </c>
      <c r="D10" s="70">
        <v>897</v>
      </c>
      <c r="E10" s="70" t="s">
        <v>609</v>
      </c>
      <c r="F10" s="70" t="s">
        <v>609</v>
      </c>
      <c r="G10" s="70" t="s">
        <v>609</v>
      </c>
      <c r="H10" s="70">
        <v>873</v>
      </c>
      <c r="I10" s="70">
        <v>858</v>
      </c>
      <c r="J10" s="70" t="s">
        <v>609</v>
      </c>
      <c r="K10" s="70" t="s">
        <v>609</v>
      </c>
      <c r="L10" s="70" t="s">
        <v>609</v>
      </c>
    </row>
    <row r="11" spans="1:12" ht="16.5" customHeight="1">
      <c r="A11" s="69" t="s">
        <v>237</v>
      </c>
      <c r="B11" s="70">
        <v>1737</v>
      </c>
      <c r="C11" s="70">
        <v>878</v>
      </c>
      <c r="D11" s="70">
        <v>859</v>
      </c>
      <c r="E11" s="70" t="s">
        <v>609</v>
      </c>
      <c r="F11" s="70" t="s">
        <v>609</v>
      </c>
      <c r="G11" s="70" t="s">
        <v>609</v>
      </c>
      <c r="H11" s="70">
        <v>859</v>
      </c>
      <c r="I11" s="70">
        <v>834</v>
      </c>
      <c r="J11" s="70">
        <v>1</v>
      </c>
      <c r="K11" s="70" t="s">
        <v>609</v>
      </c>
      <c r="L11" s="70" t="s">
        <v>609</v>
      </c>
    </row>
    <row r="12" spans="1:12" ht="16.5" customHeight="1">
      <c r="A12" s="69" t="s">
        <v>238</v>
      </c>
      <c r="B12" s="70">
        <v>2168</v>
      </c>
      <c r="C12" s="70">
        <v>1064</v>
      </c>
      <c r="D12" s="70">
        <v>1028</v>
      </c>
      <c r="E12" s="70">
        <v>3</v>
      </c>
      <c r="F12" s="70" t="s">
        <v>609</v>
      </c>
      <c r="G12" s="70" t="s">
        <v>609</v>
      </c>
      <c r="H12" s="70">
        <v>1104</v>
      </c>
      <c r="I12" s="70">
        <v>1063</v>
      </c>
      <c r="J12" s="70">
        <v>1</v>
      </c>
      <c r="K12" s="70" t="s">
        <v>609</v>
      </c>
      <c r="L12" s="70" t="s">
        <v>609</v>
      </c>
    </row>
    <row r="13" spans="1:12" ht="16.5" customHeight="1">
      <c r="A13" s="69" t="s">
        <v>239</v>
      </c>
      <c r="B13" s="70">
        <v>2719</v>
      </c>
      <c r="C13" s="70">
        <v>1275</v>
      </c>
      <c r="D13" s="70">
        <v>1210</v>
      </c>
      <c r="E13" s="70">
        <v>4</v>
      </c>
      <c r="F13" s="70" t="s">
        <v>609</v>
      </c>
      <c r="G13" s="70" t="s">
        <v>609</v>
      </c>
      <c r="H13" s="70">
        <v>1444</v>
      </c>
      <c r="I13" s="70">
        <v>1353</v>
      </c>
      <c r="J13" s="70">
        <v>13</v>
      </c>
      <c r="K13" s="70">
        <v>1</v>
      </c>
      <c r="L13" s="70" t="s">
        <v>609</v>
      </c>
    </row>
    <row r="14" spans="1:12" ht="16.5" customHeight="1">
      <c r="A14" s="69"/>
      <c r="B14" s="70"/>
      <c r="C14" s="70"/>
      <c r="D14" s="70"/>
      <c r="E14" s="70"/>
      <c r="F14" s="70"/>
      <c r="G14" s="70"/>
      <c r="H14" s="70"/>
      <c r="I14" s="70"/>
      <c r="J14" s="70"/>
      <c r="K14" s="70"/>
      <c r="L14" s="70"/>
    </row>
    <row r="15" spans="1:12" ht="16.5" customHeight="1">
      <c r="A15" s="71" t="s">
        <v>240</v>
      </c>
      <c r="B15" s="65">
        <v>22410</v>
      </c>
      <c r="C15" s="65">
        <v>11249</v>
      </c>
      <c r="D15" s="65">
        <v>9308</v>
      </c>
      <c r="E15" s="65">
        <v>244</v>
      </c>
      <c r="F15" s="65">
        <v>4</v>
      </c>
      <c r="G15" s="65">
        <v>7</v>
      </c>
      <c r="H15" s="65">
        <v>11161</v>
      </c>
      <c r="I15" s="65">
        <v>9318</v>
      </c>
      <c r="J15" s="65">
        <v>448</v>
      </c>
      <c r="K15" s="65">
        <v>2</v>
      </c>
      <c r="L15" s="65">
        <v>15</v>
      </c>
    </row>
    <row r="16" spans="1:12" ht="16.5" customHeight="1">
      <c r="A16" s="72"/>
      <c r="B16" s="68"/>
      <c r="C16" s="68"/>
      <c r="D16" s="68"/>
      <c r="E16" s="68"/>
      <c r="F16" s="68"/>
      <c r="G16" s="68"/>
      <c r="H16" s="68"/>
      <c r="I16" s="68"/>
      <c r="J16" s="68"/>
      <c r="K16" s="68"/>
      <c r="L16" s="68"/>
    </row>
    <row r="17" spans="1:12" ht="16.5" customHeight="1">
      <c r="A17" s="69" t="s">
        <v>241</v>
      </c>
      <c r="B17" s="70">
        <v>3249</v>
      </c>
      <c r="C17" s="70">
        <v>1584</v>
      </c>
      <c r="D17" s="70">
        <v>1428</v>
      </c>
      <c r="E17" s="70">
        <v>16</v>
      </c>
      <c r="F17" s="70">
        <v>1</v>
      </c>
      <c r="G17" s="70">
        <v>1</v>
      </c>
      <c r="H17" s="70">
        <v>1665</v>
      </c>
      <c r="I17" s="70">
        <v>1520</v>
      </c>
      <c r="J17" s="70">
        <v>18</v>
      </c>
      <c r="K17" s="70">
        <v>1</v>
      </c>
      <c r="L17" s="70">
        <v>3</v>
      </c>
    </row>
    <row r="18" spans="1:12" ht="16.5" customHeight="1">
      <c r="A18" s="69" t="s">
        <v>242</v>
      </c>
      <c r="B18" s="70">
        <v>3772</v>
      </c>
      <c r="C18" s="70">
        <v>1845</v>
      </c>
      <c r="D18" s="70">
        <v>1611</v>
      </c>
      <c r="E18" s="70">
        <v>24</v>
      </c>
      <c r="F18" s="70" t="s">
        <v>609</v>
      </c>
      <c r="G18" s="70">
        <v>1</v>
      </c>
      <c r="H18" s="70">
        <v>1927</v>
      </c>
      <c r="I18" s="70">
        <v>1679</v>
      </c>
      <c r="J18" s="70">
        <v>36</v>
      </c>
      <c r="K18" s="70" t="s">
        <v>609</v>
      </c>
      <c r="L18" s="70">
        <v>2</v>
      </c>
    </row>
    <row r="19" spans="1:12" ht="16.5" customHeight="1">
      <c r="A19" s="69" t="s">
        <v>243</v>
      </c>
      <c r="B19" s="70">
        <v>4451</v>
      </c>
      <c r="C19" s="70">
        <v>2179</v>
      </c>
      <c r="D19" s="70">
        <v>1832</v>
      </c>
      <c r="E19" s="70">
        <v>27</v>
      </c>
      <c r="F19" s="70">
        <v>1</v>
      </c>
      <c r="G19" s="70">
        <v>1</v>
      </c>
      <c r="H19" s="70">
        <v>2272</v>
      </c>
      <c r="I19" s="70">
        <v>1877</v>
      </c>
      <c r="J19" s="70">
        <v>89</v>
      </c>
      <c r="K19" s="70" t="s">
        <v>609</v>
      </c>
      <c r="L19" s="70">
        <v>1</v>
      </c>
    </row>
    <row r="20" spans="1:12" ht="16.5" customHeight="1">
      <c r="A20" s="69" t="s">
        <v>244</v>
      </c>
      <c r="B20" s="70">
        <v>5136</v>
      </c>
      <c r="C20" s="70">
        <v>2594</v>
      </c>
      <c r="D20" s="70">
        <v>2059</v>
      </c>
      <c r="E20" s="70">
        <v>71</v>
      </c>
      <c r="F20" s="70">
        <v>2</v>
      </c>
      <c r="G20" s="70">
        <v>3</v>
      </c>
      <c r="H20" s="70">
        <v>2542</v>
      </c>
      <c r="I20" s="70">
        <v>2057</v>
      </c>
      <c r="J20" s="70">
        <v>127</v>
      </c>
      <c r="K20" s="70">
        <v>1</v>
      </c>
      <c r="L20" s="70">
        <v>7</v>
      </c>
    </row>
    <row r="21" spans="1:12" ht="16.5" customHeight="1">
      <c r="A21" s="69" t="s">
        <v>245</v>
      </c>
      <c r="B21" s="70">
        <v>5802</v>
      </c>
      <c r="C21" s="70">
        <v>3047</v>
      </c>
      <c r="D21" s="70">
        <v>2378</v>
      </c>
      <c r="E21" s="70">
        <v>106</v>
      </c>
      <c r="F21" s="70" t="s">
        <v>609</v>
      </c>
      <c r="G21" s="70">
        <v>1</v>
      </c>
      <c r="H21" s="70">
        <v>2755</v>
      </c>
      <c r="I21" s="70">
        <v>2185</v>
      </c>
      <c r="J21" s="70">
        <v>178</v>
      </c>
      <c r="K21" s="70" t="s">
        <v>609</v>
      </c>
      <c r="L21" s="70">
        <v>2</v>
      </c>
    </row>
    <row r="22" spans="1:12" ht="16.5" customHeight="1">
      <c r="A22" s="63"/>
      <c r="B22" s="70"/>
      <c r="C22" s="70"/>
      <c r="D22" s="70"/>
      <c r="E22" s="70"/>
      <c r="F22" s="70"/>
      <c r="G22" s="70"/>
      <c r="H22" s="70"/>
      <c r="I22" s="70"/>
      <c r="J22" s="70"/>
      <c r="K22" s="70"/>
      <c r="L22" s="70"/>
    </row>
    <row r="23" spans="1:12" ht="16.5" customHeight="1">
      <c r="A23" s="71" t="s">
        <v>246</v>
      </c>
      <c r="B23" s="65">
        <v>32526</v>
      </c>
      <c r="C23" s="65">
        <v>17412</v>
      </c>
      <c r="D23" s="65">
        <v>11900</v>
      </c>
      <c r="E23" s="65">
        <v>2104</v>
      </c>
      <c r="F23" s="65">
        <v>3</v>
      </c>
      <c r="G23" s="65">
        <v>76</v>
      </c>
      <c r="H23" s="65">
        <v>15114</v>
      </c>
      <c r="I23" s="65">
        <v>10110</v>
      </c>
      <c r="J23" s="65">
        <v>2905</v>
      </c>
      <c r="K23" s="65">
        <v>1</v>
      </c>
      <c r="L23" s="65">
        <v>88</v>
      </c>
    </row>
    <row r="24" spans="1:12" ht="16.5" customHeight="1">
      <c r="A24" s="72"/>
      <c r="B24" s="68"/>
      <c r="C24" s="68"/>
      <c r="D24" s="68"/>
      <c r="E24" s="68"/>
      <c r="F24" s="68"/>
      <c r="G24" s="68"/>
      <c r="H24" s="68"/>
      <c r="I24" s="68"/>
      <c r="J24" s="68"/>
      <c r="K24" s="68"/>
      <c r="L24" s="68"/>
    </row>
    <row r="25" spans="1:12" ht="16.5" customHeight="1">
      <c r="A25" s="73" t="s">
        <v>247</v>
      </c>
      <c r="B25" s="70">
        <v>6318</v>
      </c>
      <c r="C25" s="70">
        <v>3289</v>
      </c>
      <c r="D25" s="70">
        <v>2502</v>
      </c>
      <c r="E25" s="70">
        <v>210</v>
      </c>
      <c r="F25" s="70" t="s">
        <v>609</v>
      </c>
      <c r="G25" s="70">
        <v>9</v>
      </c>
      <c r="H25" s="70">
        <v>3029</v>
      </c>
      <c r="I25" s="70">
        <v>2250</v>
      </c>
      <c r="J25" s="70">
        <v>322</v>
      </c>
      <c r="K25" s="70" t="s">
        <v>609</v>
      </c>
      <c r="L25" s="70">
        <v>14</v>
      </c>
    </row>
    <row r="26" spans="1:12" ht="16.5" customHeight="1">
      <c r="A26" s="73" t="s">
        <v>248</v>
      </c>
      <c r="B26" s="70">
        <v>6486</v>
      </c>
      <c r="C26" s="70">
        <v>3434</v>
      </c>
      <c r="D26" s="70">
        <v>2423</v>
      </c>
      <c r="E26" s="70">
        <v>294</v>
      </c>
      <c r="F26" s="70">
        <v>1</v>
      </c>
      <c r="G26" s="70">
        <v>13</v>
      </c>
      <c r="H26" s="70">
        <v>3052</v>
      </c>
      <c r="I26" s="70">
        <v>2200</v>
      </c>
      <c r="J26" s="70">
        <v>430</v>
      </c>
      <c r="K26" s="70" t="s">
        <v>609</v>
      </c>
      <c r="L26" s="70">
        <v>12</v>
      </c>
    </row>
    <row r="27" spans="1:12" ht="16.5" customHeight="1">
      <c r="A27" s="69" t="s">
        <v>249</v>
      </c>
      <c r="B27" s="70">
        <v>6607</v>
      </c>
      <c r="C27" s="70">
        <v>3588</v>
      </c>
      <c r="D27" s="70">
        <v>2485</v>
      </c>
      <c r="E27" s="70">
        <v>412</v>
      </c>
      <c r="F27" s="70" t="s">
        <v>609</v>
      </c>
      <c r="G27" s="70">
        <v>12</v>
      </c>
      <c r="H27" s="70">
        <v>3019</v>
      </c>
      <c r="I27" s="70">
        <v>1973</v>
      </c>
      <c r="J27" s="70">
        <v>624</v>
      </c>
      <c r="K27" s="70" t="s">
        <v>609</v>
      </c>
      <c r="L27" s="70">
        <v>10</v>
      </c>
    </row>
    <row r="28" spans="1:12" ht="16.5" customHeight="1">
      <c r="A28" s="69" t="s">
        <v>250</v>
      </c>
      <c r="B28" s="70">
        <v>6578</v>
      </c>
      <c r="C28" s="70">
        <v>3527</v>
      </c>
      <c r="D28" s="70">
        <v>2284</v>
      </c>
      <c r="E28" s="70">
        <v>511</v>
      </c>
      <c r="F28" s="70" t="s">
        <v>609</v>
      </c>
      <c r="G28" s="70">
        <v>18</v>
      </c>
      <c r="H28" s="70">
        <v>3051</v>
      </c>
      <c r="I28" s="70">
        <v>1907</v>
      </c>
      <c r="J28" s="70">
        <v>734</v>
      </c>
      <c r="K28" s="70" t="s">
        <v>609</v>
      </c>
      <c r="L28" s="70">
        <v>31</v>
      </c>
    </row>
    <row r="29" spans="1:12" ht="16.5" customHeight="1">
      <c r="A29" s="69" t="s">
        <v>251</v>
      </c>
      <c r="B29" s="70">
        <v>6537</v>
      </c>
      <c r="C29" s="70">
        <v>3574</v>
      </c>
      <c r="D29" s="70">
        <v>2206</v>
      </c>
      <c r="E29" s="70">
        <v>677</v>
      </c>
      <c r="F29" s="70">
        <v>2</v>
      </c>
      <c r="G29" s="70">
        <v>24</v>
      </c>
      <c r="H29" s="70">
        <v>2963</v>
      </c>
      <c r="I29" s="70">
        <v>1780</v>
      </c>
      <c r="J29" s="70">
        <v>795</v>
      </c>
      <c r="K29" s="70">
        <v>1</v>
      </c>
      <c r="L29" s="70">
        <v>21</v>
      </c>
    </row>
    <row r="30" spans="1:12" ht="16.5" customHeight="1">
      <c r="A30" s="69"/>
      <c r="B30" s="70"/>
      <c r="C30" s="70"/>
      <c r="D30" s="70"/>
      <c r="E30" s="70"/>
      <c r="F30" s="70"/>
      <c r="G30" s="70"/>
      <c r="H30" s="70"/>
      <c r="I30" s="70"/>
      <c r="J30" s="70"/>
      <c r="K30" s="70"/>
      <c r="L30" s="70"/>
    </row>
    <row r="31" spans="1:12" ht="16.5" customHeight="1">
      <c r="A31" s="71" t="s">
        <v>252</v>
      </c>
      <c r="B31" s="65">
        <v>30699</v>
      </c>
      <c r="C31" s="65">
        <v>16538</v>
      </c>
      <c r="D31" s="65">
        <v>8938</v>
      </c>
      <c r="E31" s="65">
        <v>4778</v>
      </c>
      <c r="F31" s="65">
        <v>4</v>
      </c>
      <c r="G31" s="65">
        <v>161</v>
      </c>
      <c r="H31" s="65">
        <v>14161</v>
      </c>
      <c r="I31" s="65">
        <v>6836</v>
      </c>
      <c r="J31" s="65">
        <v>5578</v>
      </c>
      <c r="K31" s="65">
        <v>7</v>
      </c>
      <c r="L31" s="65">
        <v>232</v>
      </c>
    </row>
    <row r="32" spans="1:12" ht="16.5" customHeight="1">
      <c r="A32" s="71"/>
      <c r="B32" s="65"/>
      <c r="C32" s="65"/>
      <c r="D32" s="65"/>
      <c r="E32" s="65"/>
      <c r="F32" s="65"/>
      <c r="G32" s="65"/>
      <c r="H32" s="65"/>
      <c r="I32" s="65"/>
      <c r="J32" s="65"/>
      <c r="K32" s="65"/>
      <c r="L32" s="65"/>
    </row>
    <row r="33" spans="1:12" ht="16.5" customHeight="1">
      <c r="A33" s="69" t="s">
        <v>253</v>
      </c>
      <c r="B33" s="70">
        <v>6390</v>
      </c>
      <c r="C33" s="70">
        <v>3402</v>
      </c>
      <c r="D33" s="70">
        <v>2027</v>
      </c>
      <c r="E33" s="70">
        <v>732</v>
      </c>
      <c r="F33" s="70" t="s">
        <v>609</v>
      </c>
      <c r="G33" s="70">
        <v>26</v>
      </c>
      <c r="H33" s="70">
        <v>2988</v>
      </c>
      <c r="I33" s="70">
        <v>1575</v>
      </c>
      <c r="J33" s="70">
        <v>1008</v>
      </c>
      <c r="K33" s="70">
        <v>3</v>
      </c>
      <c r="L33" s="70">
        <v>38</v>
      </c>
    </row>
    <row r="34" spans="1:12" ht="16.5" customHeight="1">
      <c r="A34" s="69" t="s">
        <v>254</v>
      </c>
      <c r="B34" s="70">
        <v>6404</v>
      </c>
      <c r="C34" s="70">
        <v>3487</v>
      </c>
      <c r="D34" s="70">
        <v>2022</v>
      </c>
      <c r="E34" s="70">
        <v>849</v>
      </c>
      <c r="F34" s="70" t="s">
        <v>609</v>
      </c>
      <c r="G34" s="70">
        <v>41</v>
      </c>
      <c r="H34" s="70">
        <v>2917</v>
      </c>
      <c r="I34" s="70">
        <v>1486</v>
      </c>
      <c r="J34" s="70">
        <v>1053</v>
      </c>
      <c r="K34" s="70" t="s">
        <v>609</v>
      </c>
      <c r="L34" s="70">
        <v>44</v>
      </c>
    </row>
    <row r="35" spans="1:12" ht="16.5" customHeight="1">
      <c r="A35" s="69" t="s">
        <v>255</v>
      </c>
      <c r="B35" s="70">
        <v>6153</v>
      </c>
      <c r="C35" s="70">
        <v>3293</v>
      </c>
      <c r="D35" s="70">
        <v>1757</v>
      </c>
      <c r="E35" s="70">
        <v>981</v>
      </c>
      <c r="F35" s="70">
        <v>2</v>
      </c>
      <c r="G35" s="70">
        <v>29</v>
      </c>
      <c r="H35" s="70">
        <v>2860</v>
      </c>
      <c r="I35" s="70">
        <v>1407</v>
      </c>
      <c r="J35" s="70">
        <v>1125</v>
      </c>
      <c r="K35" s="70">
        <v>1</v>
      </c>
      <c r="L35" s="70">
        <v>35</v>
      </c>
    </row>
    <row r="36" spans="1:12" ht="16.5" customHeight="1">
      <c r="A36" s="69" t="s">
        <v>256</v>
      </c>
      <c r="B36" s="70">
        <v>5870</v>
      </c>
      <c r="C36" s="70">
        <v>3205</v>
      </c>
      <c r="D36" s="70">
        <v>1572</v>
      </c>
      <c r="E36" s="70">
        <v>1106</v>
      </c>
      <c r="F36" s="70">
        <v>1</v>
      </c>
      <c r="G36" s="70">
        <v>34</v>
      </c>
      <c r="H36" s="70">
        <v>2665</v>
      </c>
      <c r="I36" s="70">
        <v>1196</v>
      </c>
      <c r="J36" s="70">
        <v>1147</v>
      </c>
      <c r="K36" s="70" t="s">
        <v>609</v>
      </c>
      <c r="L36" s="70">
        <v>56</v>
      </c>
    </row>
    <row r="37" spans="1:12" ht="16.5" customHeight="1">
      <c r="A37" s="69" t="s">
        <v>257</v>
      </c>
      <c r="B37" s="70">
        <v>5882</v>
      </c>
      <c r="C37" s="70">
        <v>3151</v>
      </c>
      <c r="D37" s="70">
        <v>1560</v>
      </c>
      <c r="E37" s="70">
        <v>1110</v>
      </c>
      <c r="F37" s="70">
        <v>1</v>
      </c>
      <c r="G37" s="70">
        <v>31</v>
      </c>
      <c r="H37" s="70">
        <v>2731</v>
      </c>
      <c r="I37" s="70">
        <v>1172</v>
      </c>
      <c r="J37" s="70">
        <v>1245</v>
      </c>
      <c r="K37" s="70">
        <v>3</v>
      </c>
      <c r="L37" s="70">
        <v>59</v>
      </c>
    </row>
    <row r="38" spans="1:12" ht="16.5" customHeight="1">
      <c r="A38" s="69"/>
      <c r="B38" s="70"/>
      <c r="C38" s="70"/>
      <c r="D38" s="70"/>
      <c r="E38" s="70"/>
      <c r="F38" s="70"/>
      <c r="G38" s="70"/>
      <c r="H38" s="70"/>
      <c r="I38" s="70"/>
      <c r="J38" s="70"/>
      <c r="K38" s="70"/>
      <c r="L38" s="70"/>
    </row>
    <row r="39" spans="1:12" ht="16.5" customHeight="1">
      <c r="A39" s="71" t="s">
        <v>258</v>
      </c>
      <c r="B39" s="65">
        <v>29037</v>
      </c>
      <c r="C39" s="65">
        <v>15461</v>
      </c>
      <c r="D39" s="65">
        <v>7187</v>
      </c>
      <c r="E39" s="65">
        <v>5963</v>
      </c>
      <c r="F39" s="65">
        <v>12</v>
      </c>
      <c r="G39" s="65">
        <v>324</v>
      </c>
      <c r="H39" s="65">
        <v>13576</v>
      </c>
      <c r="I39" s="65">
        <v>5293</v>
      </c>
      <c r="J39" s="65">
        <v>6671</v>
      </c>
      <c r="K39" s="65">
        <v>31</v>
      </c>
      <c r="L39" s="65">
        <v>472</v>
      </c>
    </row>
    <row r="40" spans="1:12" ht="16.5" customHeight="1">
      <c r="A40" s="72"/>
      <c r="B40" s="68"/>
      <c r="C40" s="68"/>
      <c r="D40" s="68"/>
      <c r="E40" s="68"/>
      <c r="F40" s="68"/>
      <c r="G40" s="68"/>
      <c r="H40" s="68"/>
      <c r="I40" s="68"/>
      <c r="J40" s="68"/>
      <c r="K40" s="68"/>
      <c r="L40" s="68"/>
    </row>
    <row r="41" spans="1:12" ht="16.5" customHeight="1">
      <c r="A41" s="69" t="s">
        <v>259</v>
      </c>
      <c r="B41" s="70">
        <v>6054</v>
      </c>
      <c r="C41" s="70">
        <v>3246</v>
      </c>
      <c r="D41" s="70">
        <v>1605</v>
      </c>
      <c r="E41" s="70">
        <v>1151</v>
      </c>
      <c r="F41" s="70">
        <v>4</v>
      </c>
      <c r="G41" s="70">
        <v>52</v>
      </c>
      <c r="H41" s="70">
        <v>2808</v>
      </c>
      <c r="I41" s="70">
        <v>1157</v>
      </c>
      <c r="J41" s="70">
        <v>1310</v>
      </c>
      <c r="K41" s="70">
        <v>8</v>
      </c>
      <c r="L41" s="70">
        <v>76</v>
      </c>
    </row>
    <row r="42" spans="1:12" ht="16.5" customHeight="1">
      <c r="A42" s="69" t="s">
        <v>260</v>
      </c>
      <c r="B42" s="70">
        <v>5984</v>
      </c>
      <c r="C42" s="70">
        <v>3205</v>
      </c>
      <c r="D42" s="70">
        <v>1516</v>
      </c>
      <c r="E42" s="70">
        <v>1201</v>
      </c>
      <c r="F42" s="70">
        <v>3</v>
      </c>
      <c r="G42" s="70">
        <v>58</v>
      </c>
      <c r="H42" s="70">
        <v>2779</v>
      </c>
      <c r="I42" s="70">
        <v>1072</v>
      </c>
      <c r="J42" s="70">
        <v>1365</v>
      </c>
      <c r="K42" s="70">
        <v>5</v>
      </c>
      <c r="L42" s="70">
        <v>88</v>
      </c>
    </row>
    <row r="43" spans="1:12" ht="16.5" customHeight="1">
      <c r="A43" s="69" t="s">
        <v>261</v>
      </c>
      <c r="B43" s="70">
        <v>5911</v>
      </c>
      <c r="C43" s="70">
        <v>3177</v>
      </c>
      <c r="D43" s="70">
        <v>1448</v>
      </c>
      <c r="E43" s="70">
        <v>1250</v>
      </c>
      <c r="F43" s="70">
        <v>2</v>
      </c>
      <c r="G43" s="70">
        <v>71</v>
      </c>
      <c r="H43" s="70">
        <v>2734</v>
      </c>
      <c r="I43" s="70">
        <v>1075</v>
      </c>
      <c r="J43" s="70">
        <v>1344</v>
      </c>
      <c r="K43" s="70">
        <v>4</v>
      </c>
      <c r="L43" s="70">
        <v>94</v>
      </c>
    </row>
    <row r="44" spans="1:12" ht="16.5" customHeight="1">
      <c r="A44" s="69" t="s">
        <v>262</v>
      </c>
      <c r="B44" s="70">
        <v>5590</v>
      </c>
      <c r="C44" s="70">
        <v>2974</v>
      </c>
      <c r="D44" s="70">
        <v>1328</v>
      </c>
      <c r="E44" s="70">
        <v>1198</v>
      </c>
      <c r="F44" s="70">
        <v>2</v>
      </c>
      <c r="G44" s="70">
        <v>69</v>
      </c>
      <c r="H44" s="70">
        <v>2616</v>
      </c>
      <c r="I44" s="70">
        <v>1006</v>
      </c>
      <c r="J44" s="70">
        <v>1315</v>
      </c>
      <c r="K44" s="70">
        <v>5</v>
      </c>
      <c r="L44" s="70">
        <v>103</v>
      </c>
    </row>
    <row r="45" spans="1:12" ht="16.5" customHeight="1">
      <c r="A45" s="69" t="s">
        <v>263</v>
      </c>
      <c r="B45" s="70">
        <v>5498</v>
      </c>
      <c r="C45" s="70">
        <v>2859</v>
      </c>
      <c r="D45" s="70">
        <v>1290</v>
      </c>
      <c r="E45" s="70">
        <v>1163</v>
      </c>
      <c r="F45" s="70">
        <v>1</v>
      </c>
      <c r="G45" s="70">
        <v>74</v>
      </c>
      <c r="H45" s="70">
        <v>2639</v>
      </c>
      <c r="I45" s="70">
        <v>983</v>
      </c>
      <c r="J45" s="70">
        <v>1337</v>
      </c>
      <c r="K45" s="70">
        <v>9</v>
      </c>
      <c r="L45" s="70">
        <v>111</v>
      </c>
    </row>
    <row r="46" spans="1:12" ht="16.5" customHeight="1">
      <c r="A46" s="69"/>
      <c r="B46" s="70"/>
      <c r="C46" s="70"/>
      <c r="D46" s="70"/>
      <c r="E46" s="70"/>
      <c r="F46" s="70"/>
      <c r="G46" s="70"/>
      <c r="H46" s="70"/>
      <c r="I46" s="70"/>
      <c r="J46" s="70"/>
      <c r="K46" s="70"/>
      <c r="L46" s="70"/>
    </row>
    <row r="47" spans="1:12" ht="16.5" customHeight="1">
      <c r="A47" s="71" t="s">
        <v>264</v>
      </c>
      <c r="B47" s="65">
        <v>24262</v>
      </c>
      <c r="C47" s="65">
        <v>12765</v>
      </c>
      <c r="D47" s="65">
        <v>4966</v>
      </c>
      <c r="E47" s="65">
        <v>6052</v>
      </c>
      <c r="F47" s="65">
        <v>18</v>
      </c>
      <c r="G47" s="65">
        <v>348</v>
      </c>
      <c r="H47" s="65">
        <v>11497</v>
      </c>
      <c r="I47" s="65">
        <v>3597</v>
      </c>
      <c r="J47" s="65">
        <v>6413</v>
      </c>
      <c r="K47" s="65">
        <v>72</v>
      </c>
      <c r="L47" s="65">
        <v>598</v>
      </c>
    </row>
    <row r="48" spans="1:12" ht="16.5" customHeight="1">
      <c r="A48" s="72"/>
      <c r="B48" s="75"/>
      <c r="C48" s="75"/>
      <c r="D48" s="75"/>
      <c r="E48" s="75"/>
      <c r="F48" s="75"/>
      <c r="G48" s="75"/>
      <c r="H48" s="75"/>
      <c r="I48" s="75"/>
      <c r="J48" s="75"/>
      <c r="K48" s="75"/>
      <c r="L48" s="75"/>
    </row>
    <row r="49" spans="1:12" ht="16.5" customHeight="1">
      <c r="A49" s="73" t="s">
        <v>265</v>
      </c>
      <c r="B49" s="70">
        <v>5186</v>
      </c>
      <c r="C49" s="70">
        <v>2722</v>
      </c>
      <c r="D49" s="70">
        <v>1121</v>
      </c>
      <c r="E49" s="70">
        <v>1222</v>
      </c>
      <c r="F49" s="70">
        <v>4</v>
      </c>
      <c r="G49" s="70">
        <v>64</v>
      </c>
      <c r="H49" s="70">
        <v>2464</v>
      </c>
      <c r="I49" s="70">
        <v>807</v>
      </c>
      <c r="J49" s="70">
        <v>1342</v>
      </c>
      <c r="K49" s="70">
        <v>10</v>
      </c>
      <c r="L49" s="70">
        <v>112</v>
      </c>
    </row>
    <row r="50" spans="1:12" ht="16.5" customHeight="1">
      <c r="A50" s="73" t="s">
        <v>266</v>
      </c>
      <c r="B50" s="70">
        <v>5181</v>
      </c>
      <c r="C50" s="70">
        <v>2767</v>
      </c>
      <c r="D50" s="70">
        <v>1074</v>
      </c>
      <c r="E50" s="70">
        <v>1296</v>
      </c>
      <c r="F50" s="70">
        <v>4</v>
      </c>
      <c r="G50" s="70">
        <v>84</v>
      </c>
      <c r="H50" s="70">
        <v>2414</v>
      </c>
      <c r="I50" s="70">
        <v>754</v>
      </c>
      <c r="J50" s="70">
        <v>1357</v>
      </c>
      <c r="K50" s="70">
        <v>9</v>
      </c>
      <c r="L50" s="70">
        <v>122</v>
      </c>
    </row>
    <row r="51" spans="1:12" ht="16.5" customHeight="1">
      <c r="A51" s="73" t="s">
        <v>267</v>
      </c>
      <c r="B51" s="70">
        <v>5030</v>
      </c>
      <c r="C51" s="70">
        <v>2644</v>
      </c>
      <c r="D51" s="70">
        <v>1041</v>
      </c>
      <c r="E51" s="70">
        <v>1249</v>
      </c>
      <c r="F51" s="70">
        <v>3</v>
      </c>
      <c r="G51" s="70">
        <v>71</v>
      </c>
      <c r="H51" s="70">
        <v>2386</v>
      </c>
      <c r="I51" s="70">
        <v>770</v>
      </c>
      <c r="J51" s="70">
        <v>1310</v>
      </c>
      <c r="K51" s="70">
        <v>21</v>
      </c>
      <c r="L51" s="70">
        <v>111</v>
      </c>
    </row>
    <row r="52" spans="1:12" ht="16.5" customHeight="1">
      <c r="A52" s="73" t="s">
        <v>268</v>
      </c>
      <c r="B52" s="70">
        <v>4970</v>
      </c>
      <c r="C52" s="70">
        <v>2656</v>
      </c>
      <c r="D52" s="70">
        <v>1014</v>
      </c>
      <c r="E52" s="70">
        <v>1263</v>
      </c>
      <c r="F52" s="70">
        <v>3</v>
      </c>
      <c r="G52" s="70">
        <v>75</v>
      </c>
      <c r="H52" s="70">
        <v>2314</v>
      </c>
      <c r="I52" s="70">
        <v>701</v>
      </c>
      <c r="J52" s="70">
        <v>1314</v>
      </c>
      <c r="K52" s="70">
        <v>14</v>
      </c>
      <c r="L52" s="70">
        <v>137</v>
      </c>
    </row>
    <row r="53" spans="1:12" ht="16.5" customHeight="1">
      <c r="A53" s="73" t="s">
        <v>269</v>
      </c>
      <c r="B53" s="70">
        <v>3895</v>
      </c>
      <c r="C53" s="70">
        <v>1976</v>
      </c>
      <c r="D53" s="70">
        <v>716</v>
      </c>
      <c r="E53" s="70">
        <v>1022</v>
      </c>
      <c r="F53" s="70">
        <v>4</v>
      </c>
      <c r="G53" s="70">
        <v>54</v>
      </c>
      <c r="H53" s="70">
        <v>1919</v>
      </c>
      <c r="I53" s="70">
        <v>565</v>
      </c>
      <c r="J53" s="70">
        <v>1090</v>
      </c>
      <c r="K53" s="70">
        <v>18</v>
      </c>
      <c r="L53" s="70">
        <v>116</v>
      </c>
    </row>
    <row r="54" spans="1:12" ht="16.5" customHeight="1">
      <c r="A54" s="73"/>
      <c r="B54" s="70"/>
      <c r="C54" s="70"/>
      <c r="D54" s="70"/>
      <c r="E54" s="70"/>
      <c r="F54" s="70"/>
      <c r="G54" s="70"/>
      <c r="H54" s="70"/>
      <c r="I54" s="70"/>
      <c r="J54" s="70"/>
      <c r="K54" s="70"/>
      <c r="L54" s="70"/>
    </row>
    <row r="55" spans="1:12" ht="16.5" customHeight="1">
      <c r="A55" s="61" t="s">
        <v>270</v>
      </c>
      <c r="B55" s="65">
        <v>20982</v>
      </c>
      <c r="C55" s="65">
        <v>10895</v>
      </c>
      <c r="D55" s="65">
        <v>3625</v>
      </c>
      <c r="E55" s="65">
        <v>5876</v>
      </c>
      <c r="F55" s="65">
        <v>37</v>
      </c>
      <c r="G55" s="65">
        <v>429</v>
      </c>
      <c r="H55" s="65">
        <v>10087</v>
      </c>
      <c r="I55" s="65">
        <v>2706</v>
      </c>
      <c r="J55" s="65">
        <v>5866</v>
      </c>
      <c r="K55" s="65">
        <v>117</v>
      </c>
      <c r="L55" s="65">
        <v>710</v>
      </c>
    </row>
    <row r="56" spans="1:12" ht="16.5" customHeight="1">
      <c r="A56" s="66"/>
      <c r="B56" s="68"/>
      <c r="C56" s="68"/>
      <c r="D56" s="68"/>
      <c r="E56" s="68"/>
      <c r="F56" s="68"/>
      <c r="G56" s="68"/>
      <c r="H56" s="68"/>
      <c r="I56" s="68"/>
      <c r="J56" s="68"/>
      <c r="K56" s="68"/>
      <c r="L56" s="68"/>
    </row>
    <row r="57" spans="1:12" ht="16.5" customHeight="1">
      <c r="A57" s="73" t="s">
        <v>271</v>
      </c>
      <c r="B57" s="70">
        <v>4747</v>
      </c>
      <c r="C57" s="70">
        <v>2519</v>
      </c>
      <c r="D57" s="70">
        <v>897</v>
      </c>
      <c r="E57" s="70">
        <v>1317</v>
      </c>
      <c r="F57" s="70">
        <v>3</v>
      </c>
      <c r="G57" s="70">
        <v>86</v>
      </c>
      <c r="H57" s="70">
        <v>2228</v>
      </c>
      <c r="I57" s="70">
        <v>627</v>
      </c>
      <c r="J57" s="70">
        <v>1287</v>
      </c>
      <c r="K57" s="70">
        <v>11</v>
      </c>
      <c r="L57" s="70">
        <v>123</v>
      </c>
    </row>
    <row r="58" spans="1:12" ht="16.5" customHeight="1">
      <c r="A58" s="73" t="s">
        <v>272</v>
      </c>
      <c r="B58" s="70">
        <v>4332</v>
      </c>
      <c r="C58" s="70">
        <v>2302</v>
      </c>
      <c r="D58" s="70">
        <v>811</v>
      </c>
      <c r="E58" s="70">
        <v>1210</v>
      </c>
      <c r="F58" s="70">
        <v>8</v>
      </c>
      <c r="G58" s="70">
        <v>86</v>
      </c>
      <c r="H58" s="70">
        <v>2030</v>
      </c>
      <c r="I58" s="70">
        <v>578</v>
      </c>
      <c r="J58" s="70">
        <v>1183</v>
      </c>
      <c r="K58" s="70">
        <v>19</v>
      </c>
      <c r="L58" s="70">
        <v>132</v>
      </c>
    </row>
    <row r="59" spans="1:12" ht="16.5" customHeight="1">
      <c r="A59" s="73" t="s">
        <v>273</v>
      </c>
      <c r="B59" s="70">
        <v>4168</v>
      </c>
      <c r="C59" s="70">
        <v>2081</v>
      </c>
      <c r="D59" s="70">
        <v>683</v>
      </c>
      <c r="E59" s="70">
        <v>1115</v>
      </c>
      <c r="F59" s="70">
        <v>13</v>
      </c>
      <c r="G59" s="70">
        <v>80</v>
      </c>
      <c r="H59" s="70">
        <v>2087</v>
      </c>
      <c r="I59" s="70">
        <v>541</v>
      </c>
      <c r="J59" s="70">
        <v>1205</v>
      </c>
      <c r="K59" s="70">
        <v>32</v>
      </c>
      <c r="L59" s="70">
        <v>169</v>
      </c>
    </row>
    <row r="60" spans="1:12" ht="16.5" customHeight="1">
      <c r="A60" s="73" t="s">
        <v>274</v>
      </c>
      <c r="B60" s="70">
        <v>3952</v>
      </c>
      <c r="C60" s="70">
        <v>2037</v>
      </c>
      <c r="D60" s="70">
        <v>638</v>
      </c>
      <c r="E60" s="70">
        <v>1131</v>
      </c>
      <c r="F60" s="70">
        <v>6</v>
      </c>
      <c r="G60" s="70">
        <v>75</v>
      </c>
      <c r="H60" s="70">
        <v>1915</v>
      </c>
      <c r="I60" s="70">
        <v>512</v>
      </c>
      <c r="J60" s="70">
        <v>1089</v>
      </c>
      <c r="K60" s="70">
        <v>24</v>
      </c>
      <c r="L60" s="70">
        <v>149</v>
      </c>
    </row>
    <row r="61" spans="1:12" ht="16.5" customHeight="1">
      <c r="A61" s="73" t="s">
        <v>275</v>
      </c>
      <c r="B61" s="70">
        <v>3783</v>
      </c>
      <c r="C61" s="70">
        <v>1956</v>
      </c>
      <c r="D61" s="70">
        <v>596</v>
      </c>
      <c r="E61" s="70">
        <v>1103</v>
      </c>
      <c r="F61" s="70">
        <v>7</v>
      </c>
      <c r="G61" s="70">
        <v>102</v>
      </c>
      <c r="H61" s="70">
        <v>1827</v>
      </c>
      <c r="I61" s="70">
        <v>448</v>
      </c>
      <c r="J61" s="70">
        <v>1102</v>
      </c>
      <c r="K61" s="70">
        <v>31</v>
      </c>
      <c r="L61" s="70">
        <v>137</v>
      </c>
    </row>
    <row r="62" spans="1:12" ht="16.5" customHeight="1">
      <c r="A62" s="73"/>
      <c r="B62" s="76"/>
      <c r="C62" s="76"/>
      <c r="D62" s="76"/>
      <c r="E62" s="76"/>
      <c r="F62" s="77"/>
      <c r="G62" s="77"/>
      <c r="H62" s="76"/>
      <c r="I62" s="76"/>
      <c r="J62" s="76"/>
      <c r="K62" s="76"/>
      <c r="L62" s="76"/>
    </row>
    <row r="63" spans="1:12" s="53" customFormat="1" ht="16.5" customHeight="1">
      <c r="A63" s="78" t="s">
        <v>276</v>
      </c>
      <c r="B63" s="62">
        <v>17068</v>
      </c>
      <c r="C63" s="62">
        <v>8724</v>
      </c>
      <c r="D63" s="62">
        <v>2343</v>
      </c>
      <c r="E63" s="62">
        <v>5211</v>
      </c>
      <c r="F63" s="62">
        <v>69</v>
      </c>
      <c r="G63" s="62">
        <v>455</v>
      </c>
      <c r="H63" s="62">
        <v>8344</v>
      </c>
      <c r="I63" s="62">
        <v>1745</v>
      </c>
      <c r="J63" s="62">
        <v>5258</v>
      </c>
      <c r="K63" s="62">
        <v>213</v>
      </c>
      <c r="L63" s="62">
        <v>707</v>
      </c>
    </row>
    <row r="64" spans="1:12" s="52" customFormat="1" ht="16.5" customHeight="1">
      <c r="A64" s="66"/>
      <c r="B64" s="79"/>
      <c r="C64" s="67"/>
      <c r="D64" s="67"/>
      <c r="E64" s="67"/>
      <c r="F64" s="67"/>
      <c r="G64" s="67"/>
      <c r="H64" s="67"/>
      <c r="I64" s="67"/>
      <c r="J64" s="67"/>
      <c r="K64" s="67"/>
      <c r="L64" s="67"/>
    </row>
    <row r="65" spans="1:12" s="52" customFormat="1" ht="16.5" customHeight="1">
      <c r="A65" s="69" t="s">
        <v>277</v>
      </c>
      <c r="B65" s="80">
        <v>3748</v>
      </c>
      <c r="C65" s="64">
        <v>1935</v>
      </c>
      <c r="D65" s="64">
        <v>572</v>
      </c>
      <c r="E65" s="64">
        <v>1094</v>
      </c>
      <c r="F65" s="64">
        <v>13</v>
      </c>
      <c r="G65" s="64">
        <v>100</v>
      </c>
      <c r="H65" s="64">
        <v>1813</v>
      </c>
      <c r="I65" s="64">
        <v>405</v>
      </c>
      <c r="J65" s="64">
        <v>1122</v>
      </c>
      <c r="K65" s="64">
        <v>41</v>
      </c>
      <c r="L65" s="64">
        <v>141</v>
      </c>
    </row>
    <row r="66" spans="1:12" s="52" customFormat="1" ht="16.5" customHeight="1">
      <c r="A66" s="69" t="s">
        <v>278</v>
      </c>
      <c r="B66" s="80">
        <v>3555</v>
      </c>
      <c r="C66" s="64">
        <v>1805</v>
      </c>
      <c r="D66" s="64">
        <v>481</v>
      </c>
      <c r="E66" s="64">
        <v>1077</v>
      </c>
      <c r="F66" s="64">
        <v>15</v>
      </c>
      <c r="G66" s="64">
        <v>98</v>
      </c>
      <c r="H66" s="64">
        <v>1750</v>
      </c>
      <c r="I66" s="64">
        <v>374</v>
      </c>
      <c r="J66" s="64">
        <v>1117</v>
      </c>
      <c r="K66" s="64">
        <v>32</v>
      </c>
      <c r="L66" s="64">
        <v>143</v>
      </c>
    </row>
    <row r="67" spans="1:12" s="52" customFormat="1" ht="16.5" customHeight="1">
      <c r="A67" s="69" t="s">
        <v>279</v>
      </c>
      <c r="B67" s="80">
        <v>3430</v>
      </c>
      <c r="C67" s="64">
        <v>1752</v>
      </c>
      <c r="D67" s="64">
        <v>496</v>
      </c>
      <c r="E67" s="64">
        <v>1029</v>
      </c>
      <c r="F67" s="64">
        <v>7</v>
      </c>
      <c r="G67" s="64">
        <v>84</v>
      </c>
      <c r="H67" s="64">
        <v>1678</v>
      </c>
      <c r="I67" s="64">
        <v>374</v>
      </c>
      <c r="J67" s="64">
        <v>1017</v>
      </c>
      <c r="K67" s="64">
        <v>42</v>
      </c>
      <c r="L67" s="64">
        <v>154</v>
      </c>
    </row>
    <row r="68" spans="1:12" s="52" customFormat="1" ht="16.5" customHeight="1">
      <c r="A68" s="69" t="s">
        <v>280</v>
      </c>
      <c r="B68" s="80">
        <v>3123</v>
      </c>
      <c r="C68" s="64">
        <v>1630</v>
      </c>
      <c r="D68" s="64">
        <v>406</v>
      </c>
      <c r="E68" s="64">
        <v>1005</v>
      </c>
      <c r="F68" s="64">
        <v>14</v>
      </c>
      <c r="G68" s="64">
        <v>98</v>
      </c>
      <c r="H68" s="64">
        <v>1493</v>
      </c>
      <c r="I68" s="64">
        <v>300</v>
      </c>
      <c r="J68" s="64">
        <v>958</v>
      </c>
      <c r="K68" s="64">
        <v>46</v>
      </c>
      <c r="L68" s="64">
        <v>126</v>
      </c>
    </row>
    <row r="69" spans="1:12" s="52" customFormat="1" ht="16.5" customHeight="1">
      <c r="A69" s="69" t="s">
        <v>281</v>
      </c>
      <c r="B69" s="80">
        <v>3212</v>
      </c>
      <c r="C69" s="64">
        <v>1602</v>
      </c>
      <c r="D69" s="64">
        <v>388</v>
      </c>
      <c r="E69" s="64">
        <v>1006</v>
      </c>
      <c r="F69" s="64">
        <v>20</v>
      </c>
      <c r="G69" s="64">
        <v>75</v>
      </c>
      <c r="H69" s="64">
        <v>1610</v>
      </c>
      <c r="I69" s="64">
        <v>292</v>
      </c>
      <c r="J69" s="64">
        <v>1044</v>
      </c>
      <c r="K69" s="64">
        <v>52</v>
      </c>
      <c r="L69" s="64">
        <v>143</v>
      </c>
    </row>
    <row r="70" spans="1:12" s="52" customFormat="1" ht="16.5" customHeight="1">
      <c r="A70" s="69"/>
      <c r="B70" s="80"/>
      <c r="C70" s="64"/>
      <c r="D70" s="64"/>
      <c r="E70" s="64"/>
      <c r="F70" s="64"/>
      <c r="G70" s="64"/>
      <c r="H70" s="64"/>
      <c r="I70" s="64"/>
      <c r="J70" s="64"/>
      <c r="K70" s="64"/>
      <c r="L70" s="64"/>
    </row>
    <row r="71" spans="1:12" s="52" customFormat="1" ht="16.5" customHeight="1">
      <c r="A71" s="71" t="s">
        <v>282</v>
      </c>
      <c r="B71" s="81">
        <v>16997</v>
      </c>
      <c r="C71" s="62">
        <v>8608</v>
      </c>
      <c r="D71" s="62">
        <v>2116</v>
      </c>
      <c r="E71" s="62">
        <v>5280</v>
      </c>
      <c r="F71" s="62">
        <v>121</v>
      </c>
      <c r="G71" s="62">
        <v>524</v>
      </c>
      <c r="H71" s="62">
        <v>8389</v>
      </c>
      <c r="I71" s="62">
        <v>1504</v>
      </c>
      <c r="J71" s="62">
        <v>5323</v>
      </c>
      <c r="K71" s="62">
        <v>397</v>
      </c>
      <c r="L71" s="62">
        <v>762</v>
      </c>
    </row>
    <row r="72" spans="1:12" s="52" customFormat="1" ht="16.5" customHeight="1">
      <c r="A72" s="72"/>
      <c r="B72" s="79"/>
      <c r="C72" s="67"/>
      <c r="D72" s="67"/>
      <c r="E72" s="67"/>
      <c r="F72" s="67"/>
      <c r="G72" s="67"/>
      <c r="H72" s="67"/>
      <c r="I72" s="67"/>
      <c r="J72" s="67"/>
      <c r="K72" s="67"/>
      <c r="L72" s="67"/>
    </row>
    <row r="73" spans="1:12" s="52" customFormat="1" ht="16.5" customHeight="1">
      <c r="A73" s="69" t="s">
        <v>283</v>
      </c>
      <c r="B73" s="80">
        <v>3193</v>
      </c>
      <c r="C73" s="64">
        <v>1562</v>
      </c>
      <c r="D73" s="64">
        <v>413</v>
      </c>
      <c r="E73" s="64">
        <v>958</v>
      </c>
      <c r="F73" s="64">
        <v>13</v>
      </c>
      <c r="G73" s="64">
        <v>79</v>
      </c>
      <c r="H73" s="64">
        <v>1631</v>
      </c>
      <c r="I73" s="64">
        <v>322</v>
      </c>
      <c r="J73" s="64">
        <v>1008</v>
      </c>
      <c r="K73" s="64">
        <v>61</v>
      </c>
      <c r="L73" s="64">
        <v>159</v>
      </c>
    </row>
    <row r="74" spans="1:12" s="52" customFormat="1" ht="16.5" customHeight="1">
      <c r="A74" s="69" t="s">
        <v>284</v>
      </c>
      <c r="B74" s="80">
        <v>3252</v>
      </c>
      <c r="C74" s="64">
        <v>1695</v>
      </c>
      <c r="D74" s="64">
        <v>408</v>
      </c>
      <c r="E74" s="64">
        <v>1049</v>
      </c>
      <c r="F74" s="64">
        <v>19</v>
      </c>
      <c r="G74" s="64">
        <v>99</v>
      </c>
      <c r="H74" s="64">
        <v>1557</v>
      </c>
      <c r="I74" s="64">
        <v>273</v>
      </c>
      <c r="J74" s="64">
        <v>1000</v>
      </c>
      <c r="K74" s="64">
        <v>62</v>
      </c>
      <c r="L74" s="64">
        <v>132</v>
      </c>
    </row>
    <row r="75" spans="1:12" s="52" customFormat="1" ht="16.5" customHeight="1">
      <c r="A75" s="69" t="s">
        <v>285</v>
      </c>
      <c r="B75" s="80">
        <v>3307</v>
      </c>
      <c r="C75" s="64">
        <v>1663</v>
      </c>
      <c r="D75" s="64">
        <v>409</v>
      </c>
      <c r="E75" s="64">
        <v>994</v>
      </c>
      <c r="F75" s="64">
        <v>39</v>
      </c>
      <c r="G75" s="64">
        <v>108</v>
      </c>
      <c r="H75" s="64">
        <v>1644</v>
      </c>
      <c r="I75" s="64">
        <v>305</v>
      </c>
      <c r="J75" s="64">
        <v>1060</v>
      </c>
      <c r="K75" s="64">
        <v>74</v>
      </c>
      <c r="L75" s="64">
        <v>142</v>
      </c>
    </row>
    <row r="76" spans="1:12" s="52" customFormat="1" ht="16.5" customHeight="1">
      <c r="A76" s="69" t="s">
        <v>286</v>
      </c>
      <c r="B76" s="80">
        <v>3473</v>
      </c>
      <c r="C76" s="64">
        <v>1789</v>
      </c>
      <c r="D76" s="64">
        <v>413</v>
      </c>
      <c r="E76" s="64">
        <v>1128</v>
      </c>
      <c r="F76" s="64">
        <v>25</v>
      </c>
      <c r="G76" s="64">
        <v>116</v>
      </c>
      <c r="H76" s="64">
        <v>1684</v>
      </c>
      <c r="I76" s="64">
        <v>289</v>
      </c>
      <c r="J76" s="64">
        <v>1064</v>
      </c>
      <c r="K76" s="64">
        <v>92</v>
      </c>
      <c r="L76" s="64">
        <v>147</v>
      </c>
    </row>
    <row r="77" spans="1:12" s="52" customFormat="1" ht="16.5" customHeight="1">
      <c r="A77" s="69" t="s">
        <v>287</v>
      </c>
      <c r="B77" s="80">
        <v>3772</v>
      </c>
      <c r="C77" s="64">
        <v>1899</v>
      </c>
      <c r="D77" s="64">
        <v>473</v>
      </c>
      <c r="E77" s="64">
        <v>1151</v>
      </c>
      <c r="F77" s="64">
        <v>25</v>
      </c>
      <c r="G77" s="64">
        <v>122</v>
      </c>
      <c r="H77" s="64">
        <v>1873</v>
      </c>
      <c r="I77" s="64">
        <v>315</v>
      </c>
      <c r="J77" s="64">
        <v>1191</v>
      </c>
      <c r="K77" s="64">
        <v>108</v>
      </c>
      <c r="L77" s="64">
        <v>182</v>
      </c>
    </row>
    <row r="78" spans="1:12" s="52" customFormat="1" ht="16.5" customHeight="1">
      <c r="A78" s="63"/>
      <c r="B78" s="80"/>
      <c r="C78" s="64"/>
      <c r="D78" s="64"/>
      <c r="E78" s="64"/>
      <c r="F78" s="64"/>
      <c r="G78" s="64"/>
      <c r="H78" s="64"/>
      <c r="I78" s="64"/>
      <c r="J78" s="64"/>
      <c r="K78" s="64"/>
      <c r="L78" s="64"/>
    </row>
    <row r="79" spans="1:12" s="52" customFormat="1" ht="16.5" customHeight="1">
      <c r="A79" s="71" t="s">
        <v>288</v>
      </c>
      <c r="B79" s="81">
        <v>19996</v>
      </c>
      <c r="C79" s="62">
        <v>9906</v>
      </c>
      <c r="D79" s="62">
        <v>1959</v>
      </c>
      <c r="E79" s="62">
        <v>6406</v>
      </c>
      <c r="F79" s="62">
        <v>244</v>
      </c>
      <c r="G79" s="62">
        <v>743</v>
      </c>
      <c r="H79" s="62">
        <v>10090</v>
      </c>
      <c r="I79" s="62">
        <v>1587</v>
      </c>
      <c r="J79" s="62">
        <v>6242</v>
      </c>
      <c r="K79" s="62">
        <v>784</v>
      </c>
      <c r="L79" s="62">
        <v>1028</v>
      </c>
    </row>
    <row r="80" spans="1:12" s="52" customFormat="1" ht="16.5" customHeight="1">
      <c r="A80" s="72"/>
      <c r="B80" s="79"/>
      <c r="C80" s="67"/>
      <c r="D80" s="67"/>
      <c r="E80" s="67"/>
      <c r="F80" s="67"/>
      <c r="G80" s="67"/>
      <c r="H80" s="67"/>
      <c r="I80" s="67"/>
      <c r="J80" s="67"/>
      <c r="K80" s="67"/>
      <c r="L80" s="67"/>
    </row>
    <row r="81" spans="1:12" s="52" customFormat="1" ht="16.5" customHeight="1">
      <c r="A81" s="73" t="s">
        <v>289</v>
      </c>
      <c r="B81" s="80">
        <v>3974</v>
      </c>
      <c r="C81" s="64">
        <v>2011</v>
      </c>
      <c r="D81" s="64">
        <v>439</v>
      </c>
      <c r="E81" s="64">
        <v>1253</v>
      </c>
      <c r="F81" s="64">
        <v>42</v>
      </c>
      <c r="G81" s="64">
        <v>151</v>
      </c>
      <c r="H81" s="64">
        <v>1963</v>
      </c>
      <c r="I81" s="64">
        <v>326</v>
      </c>
      <c r="J81" s="64">
        <v>1242</v>
      </c>
      <c r="K81" s="64">
        <v>114</v>
      </c>
      <c r="L81" s="64">
        <v>204</v>
      </c>
    </row>
    <row r="82" spans="1:12" s="52" customFormat="1" ht="16.5" customHeight="1">
      <c r="A82" s="73" t="s">
        <v>290</v>
      </c>
      <c r="B82" s="80">
        <v>4430</v>
      </c>
      <c r="C82" s="64">
        <v>2185</v>
      </c>
      <c r="D82" s="64">
        <v>458</v>
      </c>
      <c r="E82" s="64">
        <v>1412</v>
      </c>
      <c r="F82" s="64">
        <v>46</v>
      </c>
      <c r="G82" s="64">
        <v>151</v>
      </c>
      <c r="H82" s="64">
        <v>2245</v>
      </c>
      <c r="I82" s="64">
        <v>369</v>
      </c>
      <c r="J82" s="64">
        <v>1369</v>
      </c>
      <c r="K82" s="64">
        <v>183</v>
      </c>
      <c r="L82" s="64">
        <v>222</v>
      </c>
    </row>
    <row r="83" spans="1:12" s="52" customFormat="1" ht="16.5" customHeight="1">
      <c r="A83" s="69" t="s">
        <v>291</v>
      </c>
      <c r="B83" s="80">
        <v>4507</v>
      </c>
      <c r="C83" s="64">
        <v>2246</v>
      </c>
      <c r="D83" s="64">
        <v>432</v>
      </c>
      <c r="E83" s="64">
        <v>1465</v>
      </c>
      <c r="F83" s="64">
        <v>52</v>
      </c>
      <c r="G83" s="64">
        <v>159</v>
      </c>
      <c r="H83" s="64">
        <v>2261</v>
      </c>
      <c r="I83" s="64">
        <v>361</v>
      </c>
      <c r="J83" s="64">
        <v>1403</v>
      </c>
      <c r="K83" s="64">
        <v>159</v>
      </c>
      <c r="L83" s="64">
        <v>226</v>
      </c>
    </row>
    <row r="84" spans="1:12" s="52" customFormat="1" ht="16.5" customHeight="1">
      <c r="A84" s="69" t="s">
        <v>292</v>
      </c>
      <c r="B84" s="80">
        <v>4227</v>
      </c>
      <c r="C84" s="64">
        <v>2108</v>
      </c>
      <c r="D84" s="64">
        <v>384</v>
      </c>
      <c r="E84" s="64">
        <v>1388</v>
      </c>
      <c r="F84" s="64">
        <v>58</v>
      </c>
      <c r="G84" s="64">
        <v>184</v>
      </c>
      <c r="H84" s="64">
        <v>2119</v>
      </c>
      <c r="I84" s="64">
        <v>319</v>
      </c>
      <c r="J84" s="64">
        <v>1317</v>
      </c>
      <c r="K84" s="64">
        <v>183</v>
      </c>
      <c r="L84" s="64">
        <v>223</v>
      </c>
    </row>
    <row r="85" spans="1:12" s="52" customFormat="1" ht="16.5" customHeight="1">
      <c r="A85" s="69" t="s">
        <v>293</v>
      </c>
      <c r="B85" s="80">
        <v>2858</v>
      </c>
      <c r="C85" s="64">
        <v>1356</v>
      </c>
      <c r="D85" s="64">
        <v>246</v>
      </c>
      <c r="E85" s="64">
        <v>888</v>
      </c>
      <c r="F85" s="64">
        <v>46</v>
      </c>
      <c r="G85" s="64">
        <v>98</v>
      </c>
      <c r="H85" s="64">
        <v>1502</v>
      </c>
      <c r="I85" s="64">
        <v>212</v>
      </c>
      <c r="J85" s="64">
        <v>911</v>
      </c>
      <c r="K85" s="64">
        <v>145</v>
      </c>
      <c r="L85" s="64">
        <v>153</v>
      </c>
    </row>
    <row r="86" spans="1:12" s="52" customFormat="1" ht="16.5" customHeight="1">
      <c r="A86" s="69"/>
      <c r="B86" s="80"/>
      <c r="C86" s="64"/>
      <c r="D86" s="64"/>
      <c r="E86" s="64"/>
      <c r="F86" s="64"/>
      <c r="G86" s="64"/>
      <c r="H86" s="64"/>
      <c r="I86" s="64"/>
      <c r="J86" s="64"/>
      <c r="K86" s="64"/>
      <c r="L86" s="64"/>
    </row>
    <row r="87" spans="1:12" s="52" customFormat="1" ht="16.5" customHeight="1">
      <c r="A87" s="71" t="s">
        <v>294</v>
      </c>
      <c r="B87" s="81">
        <v>16665</v>
      </c>
      <c r="C87" s="62">
        <v>7798</v>
      </c>
      <c r="D87" s="62">
        <v>1055</v>
      </c>
      <c r="E87" s="62">
        <v>5434</v>
      </c>
      <c r="F87" s="62">
        <v>367</v>
      </c>
      <c r="G87" s="62">
        <v>546</v>
      </c>
      <c r="H87" s="62">
        <v>8867</v>
      </c>
      <c r="I87" s="62">
        <v>1083</v>
      </c>
      <c r="J87" s="62">
        <v>5286</v>
      </c>
      <c r="K87" s="62">
        <v>1335</v>
      </c>
      <c r="L87" s="62">
        <v>749</v>
      </c>
    </row>
    <row r="88" spans="1:12" s="52" customFormat="1" ht="16.5" customHeight="1">
      <c r="A88" s="71"/>
      <c r="B88" s="81"/>
      <c r="C88" s="62"/>
      <c r="D88" s="62"/>
      <c r="E88" s="62"/>
      <c r="F88" s="62"/>
      <c r="G88" s="62"/>
      <c r="H88" s="62"/>
      <c r="I88" s="62"/>
      <c r="J88" s="62"/>
      <c r="K88" s="62"/>
      <c r="L88" s="62"/>
    </row>
    <row r="89" spans="1:12" s="52" customFormat="1" ht="16.5" customHeight="1">
      <c r="A89" s="69" t="s">
        <v>295</v>
      </c>
      <c r="B89" s="80">
        <v>2907</v>
      </c>
      <c r="C89" s="64">
        <v>1400</v>
      </c>
      <c r="D89" s="64">
        <v>247</v>
      </c>
      <c r="E89" s="64">
        <v>914</v>
      </c>
      <c r="F89" s="64">
        <v>64</v>
      </c>
      <c r="G89" s="64">
        <v>105</v>
      </c>
      <c r="H89" s="64">
        <v>1507</v>
      </c>
      <c r="I89" s="64">
        <v>215</v>
      </c>
      <c r="J89" s="64">
        <v>917</v>
      </c>
      <c r="K89" s="64">
        <v>191</v>
      </c>
      <c r="L89" s="64">
        <v>115</v>
      </c>
    </row>
    <row r="90" spans="1:12" s="52" customFormat="1" ht="16.5" customHeight="1">
      <c r="A90" s="69" t="s">
        <v>296</v>
      </c>
      <c r="B90" s="80">
        <v>3361</v>
      </c>
      <c r="C90" s="64">
        <v>1577</v>
      </c>
      <c r="D90" s="64">
        <v>202</v>
      </c>
      <c r="E90" s="64">
        <v>1120</v>
      </c>
      <c r="F90" s="64">
        <v>66</v>
      </c>
      <c r="G90" s="64">
        <v>110</v>
      </c>
      <c r="H90" s="64">
        <v>1784</v>
      </c>
      <c r="I90" s="64">
        <v>206</v>
      </c>
      <c r="J90" s="64">
        <v>1115</v>
      </c>
      <c r="K90" s="64">
        <v>224</v>
      </c>
      <c r="L90" s="64">
        <v>164</v>
      </c>
    </row>
    <row r="91" spans="1:12" s="52" customFormat="1" ht="16.5" customHeight="1">
      <c r="A91" s="69" t="s">
        <v>297</v>
      </c>
      <c r="B91" s="80">
        <v>3359</v>
      </c>
      <c r="C91" s="64">
        <v>1608</v>
      </c>
      <c r="D91" s="64">
        <v>213</v>
      </c>
      <c r="E91" s="64">
        <v>1117</v>
      </c>
      <c r="F91" s="64">
        <v>81</v>
      </c>
      <c r="G91" s="64">
        <v>120</v>
      </c>
      <c r="H91" s="64">
        <v>1751</v>
      </c>
      <c r="I91" s="64">
        <v>228</v>
      </c>
      <c r="J91" s="64">
        <v>1051</v>
      </c>
      <c r="K91" s="64">
        <v>240</v>
      </c>
      <c r="L91" s="64">
        <v>147</v>
      </c>
    </row>
    <row r="92" spans="1:12" s="52" customFormat="1" ht="16.5" customHeight="1">
      <c r="A92" s="69" t="s">
        <v>298</v>
      </c>
      <c r="B92" s="80">
        <v>3568</v>
      </c>
      <c r="C92" s="64">
        <v>1639</v>
      </c>
      <c r="D92" s="64">
        <v>207</v>
      </c>
      <c r="E92" s="64">
        <v>1186</v>
      </c>
      <c r="F92" s="64">
        <v>75</v>
      </c>
      <c r="G92" s="64">
        <v>92</v>
      </c>
      <c r="H92" s="64">
        <v>1929</v>
      </c>
      <c r="I92" s="64">
        <v>231</v>
      </c>
      <c r="J92" s="64">
        <v>1121</v>
      </c>
      <c r="K92" s="64">
        <v>325</v>
      </c>
      <c r="L92" s="64">
        <v>166</v>
      </c>
    </row>
    <row r="93" spans="1:12" s="52" customFormat="1" ht="16.5" customHeight="1">
      <c r="A93" s="69" t="s">
        <v>299</v>
      </c>
      <c r="B93" s="80">
        <v>3470</v>
      </c>
      <c r="C93" s="64">
        <v>1574</v>
      </c>
      <c r="D93" s="64">
        <v>186</v>
      </c>
      <c r="E93" s="64">
        <v>1097</v>
      </c>
      <c r="F93" s="64">
        <v>81</v>
      </c>
      <c r="G93" s="64">
        <v>119</v>
      </c>
      <c r="H93" s="64">
        <v>1896</v>
      </c>
      <c r="I93" s="64">
        <v>203</v>
      </c>
      <c r="J93" s="64">
        <v>1082</v>
      </c>
      <c r="K93" s="64">
        <v>355</v>
      </c>
      <c r="L93" s="64">
        <v>157</v>
      </c>
    </row>
    <row r="94" spans="1:12" s="52" customFormat="1" ht="16.5" customHeight="1">
      <c r="A94" s="69"/>
      <c r="B94" s="80"/>
      <c r="C94" s="64"/>
      <c r="D94" s="64"/>
      <c r="E94" s="64"/>
      <c r="F94" s="64"/>
      <c r="G94" s="64"/>
      <c r="H94" s="64"/>
      <c r="I94" s="64"/>
      <c r="J94" s="64"/>
      <c r="K94" s="64"/>
      <c r="L94" s="64"/>
    </row>
    <row r="95" spans="1:12" s="52" customFormat="1" ht="16.5" customHeight="1">
      <c r="A95" s="71" t="s">
        <v>300</v>
      </c>
      <c r="B95" s="82">
        <v>14161</v>
      </c>
      <c r="C95" s="83">
        <v>6228</v>
      </c>
      <c r="D95" s="83">
        <v>602</v>
      </c>
      <c r="E95" s="83">
        <v>4540</v>
      </c>
      <c r="F95" s="83">
        <v>437</v>
      </c>
      <c r="G95" s="83">
        <v>351</v>
      </c>
      <c r="H95" s="83">
        <v>7933</v>
      </c>
      <c r="I95" s="83">
        <v>813</v>
      </c>
      <c r="J95" s="83">
        <v>4290</v>
      </c>
      <c r="K95" s="83">
        <v>1904</v>
      </c>
      <c r="L95" s="83">
        <v>543</v>
      </c>
    </row>
    <row r="96" spans="1:12" s="52" customFormat="1" ht="16.5" customHeight="1">
      <c r="A96" s="72"/>
      <c r="B96" s="79"/>
      <c r="C96" s="67"/>
      <c r="D96" s="67"/>
      <c r="E96" s="67"/>
      <c r="F96" s="67"/>
      <c r="G96" s="67"/>
      <c r="H96" s="67"/>
      <c r="I96" s="67"/>
      <c r="J96" s="67"/>
      <c r="K96" s="67"/>
      <c r="L96" s="67"/>
    </row>
    <row r="97" spans="1:12" s="52" customFormat="1" ht="16.5" customHeight="1">
      <c r="A97" s="69" t="s">
        <v>305</v>
      </c>
      <c r="B97" s="80">
        <v>2909</v>
      </c>
      <c r="C97" s="64">
        <v>1345</v>
      </c>
      <c r="D97" s="64">
        <v>154</v>
      </c>
      <c r="E97" s="64">
        <v>952</v>
      </c>
      <c r="F97" s="64">
        <v>84</v>
      </c>
      <c r="G97" s="64">
        <v>83</v>
      </c>
      <c r="H97" s="64">
        <v>1564</v>
      </c>
      <c r="I97" s="64">
        <v>146</v>
      </c>
      <c r="J97" s="64">
        <v>922</v>
      </c>
      <c r="K97" s="64">
        <v>292</v>
      </c>
      <c r="L97" s="64">
        <v>139</v>
      </c>
    </row>
    <row r="98" spans="1:12" s="52" customFormat="1" ht="16.5" customHeight="1">
      <c r="A98" s="69" t="s">
        <v>306</v>
      </c>
      <c r="B98" s="80">
        <v>2558</v>
      </c>
      <c r="C98" s="64">
        <v>1125</v>
      </c>
      <c r="D98" s="64">
        <v>96</v>
      </c>
      <c r="E98" s="64">
        <v>834</v>
      </c>
      <c r="F98" s="64">
        <v>73</v>
      </c>
      <c r="G98" s="64">
        <v>64</v>
      </c>
      <c r="H98" s="64">
        <v>1433</v>
      </c>
      <c r="I98" s="64">
        <v>157</v>
      </c>
      <c r="J98" s="64">
        <v>791</v>
      </c>
      <c r="K98" s="64">
        <v>308</v>
      </c>
      <c r="L98" s="64">
        <v>98</v>
      </c>
    </row>
    <row r="99" spans="1:12" s="52" customFormat="1" ht="16.5" customHeight="1">
      <c r="A99" s="69" t="s">
        <v>307</v>
      </c>
      <c r="B99" s="80">
        <v>2773</v>
      </c>
      <c r="C99" s="64">
        <v>1212</v>
      </c>
      <c r="D99" s="64">
        <v>145</v>
      </c>
      <c r="E99" s="64">
        <v>848</v>
      </c>
      <c r="F99" s="64">
        <v>91</v>
      </c>
      <c r="G99" s="64">
        <v>71</v>
      </c>
      <c r="H99" s="64">
        <v>1561</v>
      </c>
      <c r="I99" s="64">
        <v>176</v>
      </c>
      <c r="J99" s="64">
        <v>798</v>
      </c>
      <c r="K99" s="64">
        <v>402</v>
      </c>
      <c r="L99" s="64">
        <v>116</v>
      </c>
    </row>
    <row r="100" spans="1:12" s="52" customFormat="1" ht="16.5" customHeight="1">
      <c r="A100" s="69" t="s">
        <v>308</v>
      </c>
      <c r="B100" s="80">
        <v>2877</v>
      </c>
      <c r="C100" s="64">
        <v>1258</v>
      </c>
      <c r="D100" s="64">
        <v>119</v>
      </c>
      <c r="E100" s="64">
        <v>942</v>
      </c>
      <c r="F100" s="64">
        <v>80</v>
      </c>
      <c r="G100" s="64">
        <v>61</v>
      </c>
      <c r="H100" s="64">
        <v>1619</v>
      </c>
      <c r="I100" s="64">
        <v>170</v>
      </c>
      <c r="J100" s="64">
        <v>878</v>
      </c>
      <c r="K100" s="64">
        <v>402</v>
      </c>
      <c r="L100" s="64">
        <v>90</v>
      </c>
    </row>
    <row r="101" spans="1:12" s="52" customFormat="1" ht="16.5" customHeight="1">
      <c r="A101" s="69" t="s">
        <v>309</v>
      </c>
      <c r="B101" s="80">
        <v>3044</v>
      </c>
      <c r="C101" s="64">
        <v>1288</v>
      </c>
      <c r="D101" s="64">
        <v>88</v>
      </c>
      <c r="E101" s="64">
        <v>964</v>
      </c>
      <c r="F101" s="64">
        <v>109</v>
      </c>
      <c r="G101" s="64">
        <v>72</v>
      </c>
      <c r="H101" s="64">
        <v>1756</v>
      </c>
      <c r="I101" s="64">
        <v>164</v>
      </c>
      <c r="J101" s="64">
        <v>901</v>
      </c>
      <c r="K101" s="64">
        <v>500</v>
      </c>
      <c r="L101" s="64">
        <v>100</v>
      </c>
    </row>
    <row r="102" spans="1:12" s="52" customFormat="1" ht="16.5" customHeight="1">
      <c r="A102" s="69"/>
      <c r="B102" s="80"/>
      <c r="C102" s="64"/>
      <c r="D102" s="64"/>
      <c r="E102" s="64"/>
      <c r="F102" s="64"/>
      <c r="G102" s="64"/>
      <c r="H102" s="64"/>
      <c r="I102" s="64"/>
      <c r="J102" s="64"/>
      <c r="K102" s="64"/>
      <c r="L102" s="64"/>
    </row>
    <row r="103" spans="1:12" s="52" customFormat="1" ht="16.5" customHeight="1">
      <c r="A103" s="71" t="s">
        <v>310</v>
      </c>
      <c r="B103" s="82">
        <v>13131</v>
      </c>
      <c r="C103" s="83">
        <v>5405</v>
      </c>
      <c r="D103" s="83">
        <v>312</v>
      </c>
      <c r="E103" s="83">
        <v>4111</v>
      </c>
      <c r="F103" s="83">
        <v>520</v>
      </c>
      <c r="G103" s="83">
        <v>225</v>
      </c>
      <c r="H103" s="83">
        <v>7726</v>
      </c>
      <c r="I103" s="83">
        <v>828</v>
      </c>
      <c r="J103" s="83">
        <v>3282</v>
      </c>
      <c r="K103" s="83">
        <v>2831</v>
      </c>
      <c r="L103" s="83">
        <v>421</v>
      </c>
    </row>
    <row r="104" spans="1:12" s="52" customFormat="1" ht="16.5" customHeight="1">
      <c r="A104" s="72"/>
      <c r="B104" s="84"/>
      <c r="C104" s="74"/>
      <c r="D104" s="74"/>
      <c r="E104" s="74"/>
      <c r="F104" s="74"/>
      <c r="G104" s="74"/>
      <c r="H104" s="74"/>
      <c r="I104" s="74"/>
      <c r="J104" s="74"/>
      <c r="K104" s="74"/>
      <c r="L104" s="74"/>
    </row>
    <row r="105" spans="1:12" s="52" customFormat="1" ht="16.5" customHeight="1">
      <c r="A105" s="73" t="s">
        <v>311</v>
      </c>
      <c r="B105" s="80">
        <v>2877</v>
      </c>
      <c r="C105" s="64">
        <v>1201</v>
      </c>
      <c r="D105" s="64">
        <v>82</v>
      </c>
      <c r="E105" s="64">
        <v>921</v>
      </c>
      <c r="F105" s="64">
        <v>88</v>
      </c>
      <c r="G105" s="64">
        <v>51</v>
      </c>
      <c r="H105" s="64">
        <v>1676</v>
      </c>
      <c r="I105" s="64">
        <v>171</v>
      </c>
      <c r="J105" s="64">
        <v>793</v>
      </c>
      <c r="K105" s="64">
        <v>528</v>
      </c>
      <c r="L105" s="64">
        <v>102</v>
      </c>
    </row>
    <row r="106" spans="1:12" s="52" customFormat="1" ht="16.5" customHeight="1">
      <c r="A106" s="73" t="s">
        <v>312</v>
      </c>
      <c r="B106" s="80">
        <v>2651</v>
      </c>
      <c r="C106" s="64">
        <v>1091</v>
      </c>
      <c r="D106" s="64">
        <v>59</v>
      </c>
      <c r="E106" s="64">
        <v>826</v>
      </c>
      <c r="F106" s="64">
        <v>90</v>
      </c>
      <c r="G106" s="64">
        <v>55</v>
      </c>
      <c r="H106" s="64">
        <v>1560</v>
      </c>
      <c r="I106" s="64">
        <v>169</v>
      </c>
      <c r="J106" s="64">
        <v>697</v>
      </c>
      <c r="K106" s="64">
        <v>533</v>
      </c>
      <c r="L106" s="64">
        <v>101</v>
      </c>
    </row>
    <row r="107" spans="1:12" s="52" customFormat="1" ht="16.5" customHeight="1">
      <c r="A107" s="73" t="s">
        <v>313</v>
      </c>
      <c r="B107" s="80">
        <v>2669</v>
      </c>
      <c r="C107" s="64">
        <v>1122</v>
      </c>
      <c r="D107" s="64">
        <v>60</v>
      </c>
      <c r="E107" s="64">
        <v>852</v>
      </c>
      <c r="F107" s="64">
        <v>118</v>
      </c>
      <c r="G107" s="64">
        <v>45</v>
      </c>
      <c r="H107" s="64">
        <v>1547</v>
      </c>
      <c r="I107" s="64">
        <v>169</v>
      </c>
      <c r="J107" s="64">
        <v>640</v>
      </c>
      <c r="K107" s="64">
        <v>576</v>
      </c>
      <c r="L107" s="64">
        <v>81</v>
      </c>
    </row>
    <row r="108" spans="1:12" s="52" customFormat="1" ht="16.5" customHeight="1">
      <c r="A108" s="73" t="s">
        <v>314</v>
      </c>
      <c r="B108" s="80">
        <v>2592</v>
      </c>
      <c r="C108" s="64">
        <v>1064</v>
      </c>
      <c r="D108" s="64">
        <v>73</v>
      </c>
      <c r="E108" s="64">
        <v>799</v>
      </c>
      <c r="F108" s="64">
        <v>101</v>
      </c>
      <c r="G108" s="64">
        <v>47</v>
      </c>
      <c r="H108" s="64">
        <v>1528</v>
      </c>
      <c r="I108" s="64">
        <v>159</v>
      </c>
      <c r="J108" s="64">
        <v>626</v>
      </c>
      <c r="K108" s="64">
        <v>597</v>
      </c>
      <c r="L108" s="64">
        <v>76</v>
      </c>
    </row>
    <row r="109" spans="1:12" s="52" customFormat="1" ht="16.5" customHeight="1">
      <c r="A109" s="73" t="s">
        <v>315</v>
      </c>
      <c r="B109" s="80">
        <v>2342</v>
      </c>
      <c r="C109" s="64">
        <v>927</v>
      </c>
      <c r="D109" s="64">
        <v>38</v>
      </c>
      <c r="E109" s="64">
        <v>713</v>
      </c>
      <c r="F109" s="64">
        <v>123</v>
      </c>
      <c r="G109" s="64">
        <v>27</v>
      </c>
      <c r="H109" s="64">
        <v>1415</v>
      </c>
      <c r="I109" s="64">
        <v>160</v>
      </c>
      <c r="J109" s="64">
        <v>526</v>
      </c>
      <c r="K109" s="64">
        <v>597</v>
      </c>
      <c r="L109" s="64">
        <v>61</v>
      </c>
    </row>
    <row r="110" spans="1:12" s="52" customFormat="1" ht="16.5" customHeight="1">
      <c r="A110" s="73"/>
      <c r="B110" s="80"/>
      <c r="C110" s="64"/>
      <c r="D110" s="64"/>
      <c r="E110" s="64"/>
      <c r="F110" s="64"/>
      <c r="G110" s="64"/>
      <c r="H110" s="64"/>
      <c r="I110" s="64"/>
      <c r="J110" s="64"/>
      <c r="K110" s="64"/>
      <c r="L110" s="64"/>
    </row>
    <row r="111" spans="1:12" s="52" customFormat="1" ht="16.5" customHeight="1">
      <c r="A111" s="61" t="s">
        <v>316</v>
      </c>
      <c r="B111" s="82">
        <v>9514</v>
      </c>
      <c r="C111" s="83">
        <v>3545</v>
      </c>
      <c r="D111" s="83">
        <v>132</v>
      </c>
      <c r="E111" s="83">
        <v>2627</v>
      </c>
      <c r="F111" s="83">
        <v>569</v>
      </c>
      <c r="G111" s="83">
        <v>90</v>
      </c>
      <c r="H111" s="83">
        <v>5969</v>
      </c>
      <c r="I111" s="83">
        <v>559</v>
      </c>
      <c r="J111" s="83">
        <v>1766</v>
      </c>
      <c r="K111" s="83">
        <v>3036</v>
      </c>
      <c r="L111" s="83">
        <v>277</v>
      </c>
    </row>
    <row r="112" spans="1:12" s="52" customFormat="1" ht="16.5" customHeight="1">
      <c r="A112" s="66"/>
      <c r="B112" s="79"/>
      <c r="C112" s="67"/>
      <c r="D112" s="67"/>
      <c r="E112" s="67"/>
      <c r="F112" s="67"/>
      <c r="G112" s="67"/>
      <c r="H112" s="67"/>
      <c r="I112" s="67"/>
      <c r="J112" s="67"/>
      <c r="K112" s="67"/>
      <c r="L112" s="67"/>
    </row>
    <row r="113" spans="1:12" s="52" customFormat="1" ht="16.5" customHeight="1">
      <c r="A113" s="73" t="s">
        <v>317</v>
      </c>
      <c r="B113" s="80">
        <v>2235</v>
      </c>
      <c r="C113" s="64">
        <v>880</v>
      </c>
      <c r="D113" s="64">
        <v>27</v>
      </c>
      <c r="E113" s="64">
        <v>650</v>
      </c>
      <c r="F113" s="64">
        <v>130</v>
      </c>
      <c r="G113" s="64">
        <v>24</v>
      </c>
      <c r="H113" s="64">
        <v>1355</v>
      </c>
      <c r="I113" s="64">
        <v>148</v>
      </c>
      <c r="J113" s="64">
        <v>472</v>
      </c>
      <c r="K113" s="64">
        <v>606</v>
      </c>
      <c r="L113" s="64">
        <v>71</v>
      </c>
    </row>
    <row r="114" spans="1:12" s="52" customFormat="1" ht="16.5" customHeight="1">
      <c r="A114" s="73" t="s">
        <v>318</v>
      </c>
      <c r="B114" s="80">
        <v>1916</v>
      </c>
      <c r="C114" s="64">
        <v>698</v>
      </c>
      <c r="D114" s="64">
        <v>30</v>
      </c>
      <c r="E114" s="64">
        <v>549</v>
      </c>
      <c r="F114" s="64">
        <v>89</v>
      </c>
      <c r="G114" s="64">
        <v>16</v>
      </c>
      <c r="H114" s="64">
        <v>1218</v>
      </c>
      <c r="I114" s="64">
        <v>118</v>
      </c>
      <c r="J114" s="64">
        <v>405</v>
      </c>
      <c r="K114" s="64">
        <v>578</v>
      </c>
      <c r="L114" s="64">
        <v>56</v>
      </c>
    </row>
    <row r="115" spans="1:12" s="52" customFormat="1" ht="16.5" customHeight="1">
      <c r="A115" s="73" t="s">
        <v>319</v>
      </c>
      <c r="B115" s="80">
        <v>1966</v>
      </c>
      <c r="C115" s="64">
        <v>745</v>
      </c>
      <c r="D115" s="64">
        <v>37</v>
      </c>
      <c r="E115" s="64">
        <v>546</v>
      </c>
      <c r="F115" s="64">
        <v>118</v>
      </c>
      <c r="G115" s="64">
        <v>19</v>
      </c>
      <c r="H115" s="64">
        <v>1221</v>
      </c>
      <c r="I115" s="64">
        <v>92</v>
      </c>
      <c r="J115" s="64">
        <v>354</v>
      </c>
      <c r="K115" s="64">
        <v>656</v>
      </c>
      <c r="L115" s="64">
        <v>53</v>
      </c>
    </row>
    <row r="116" spans="1:12" s="52" customFormat="1" ht="16.5" customHeight="1">
      <c r="A116" s="73" t="s">
        <v>320</v>
      </c>
      <c r="B116" s="80">
        <v>1811</v>
      </c>
      <c r="C116" s="64">
        <v>670</v>
      </c>
      <c r="D116" s="64">
        <v>23</v>
      </c>
      <c r="E116" s="64">
        <v>495</v>
      </c>
      <c r="F116" s="64">
        <v>119</v>
      </c>
      <c r="G116" s="64">
        <v>16</v>
      </c>
      <c r="H116" s="64">
        <v>1141</v>
      </c>
      <c r="I116" s="64">
        <v>114</v>
      </c>
      <c r="J116" s="64">
        <v>280</v>
      </c>
      <c r="K116" s="64">
        <v>597</v>
      </c>
      <c r="L116" s="64">
        <v>59</v>
      </c>
    </row>
    <row r="117" spans="1:12" s="52" customFormat="1" ht="16.5" customHeight="1">
      <c r="A117" s="73" t="s">
        <v>321</v>
      </c>
      <c r="B117" s="80">
        <v>1586</v>
      </c>
      <c r="C117" s="64">
        <v>552</v>
      </c>
      <c r="D117" s="64">
        <v>15</v>
      </c>
      <c r="E117" s="64">
        <v>387</v>
      </c>
      <c r="F117" s="64">
        <v>113</v>
      </c>
      <c r="G117" s="64">
        <v>15</v>
      </c>
      <c r="H117" s="64">
        <v>1034</v>
      </c>
      <c r="I117" s="64">
        <v>87</v>
      </c>
      <c r="J117" s="64">
        <v>255</v>
      </c>
      <c r="K117" s="64">
        <v>599</v>
      </c>
      <c r="L117" s="64">
        <v>38</v>
      </c>
    </row>
    <row r="118" spans="1:12" s="52" customFormat="1" ht="16.5" customHeight="1">
      <c r="A118" s="73"/>
      <c r="B118" s="80"/>
      <c r="C118" s="64"/>
      <c r="D118" s="64"/>
      <c r="E118" s="64"/>
      <c r="F118" s="64"/>
      <c r="G118" s="64"/>
      <c r="H118" s="64"/>
      <c r="I118" s="64"/>
      <c r="J118" s="64"/>
      <c r="K118" s="64"/>
      <c r="L118" s="64"/>
    </row>
    <row r="119" spans="1:12" s="52" customFormat="1" ht="16.5" customHeight="1" thickBot="1">
      <c r="A119" s="85" t="s">
        <v>322</v>
      </c>
      <c r="B119" s="86">
        <v>8096</v>
      </c>
      <c r="C119" s="87">
        <v>2383</v>
      </c>
      <c r="D119" s="87">
        <v>45</v>
      </c>
      <c r="E119" s="87">
        <v>1628</v>
      </c>
      <c r="F119" s="87">
        <v>593</v>
      </c>
      <c r="G119" s="87">
        <v>46</v>
      </c>
      <c r="H119" s="87">
        <v>5713</v>
      </c>
      <c r="I119" s="87">
        <v>403</v>
      </c>
      <c r="J119" s="87">
        <v>570</v>
      </c>
      <c r="K119" s="87">
        <v>4165</v>
      </c>
      <c r="L119" s="87">
        <v>187</v>
      </c>
    </row>
    <row r="120" spans="1:12" s="52" customFormat="1" ht="16.5" customHeight="1">
      <c r="A120" s="88" t="s">
        <v>1173</v>
      </c>
      <c r="B120" s="89"/>
      <c r="C120" s="89"/>
      <c r="D120" s="89"/>
      <c r="E120" s="89"/>
      <c r="F120" s="89"/>
      <c r="G120" s="89"/>
      <c r="H120" s="53"/>
      <c r="I120" s="53"/>
      <c r="J120" s="53"/>
      <c r="K120" s="53"/>
      <c r="L120" s="53"/>
    </row>
    <row r="121" spans="1:12" s="52" customFormat="1" ht="16.5" customHeight="1">
      <c r="A121" s="88" t="s">
        <v>1174</v>
      </c>
      <c r="B121" s="89"/>
      <c r="C121" s="89"/>
      <c r="D121" s="89"/>
      <c r="E121" s="89"/>
      <c r="F121" s="89"/>
      <c r="G121" s="89"/>
      <c r="H121" s="53"/>
      <c r="I121" s="53"/>
      <c r="J121" s="53"/>
      <c r="K121" s="53"/>
      <c r="L121" s="53"/>
    </row>
  </sheetData>
  <sheetProtection/>
  <mergeCells count="4">
    <mergeCell ref="A3:A4"/>
    <mergeCell ref="B3:B4"/>
    <mergeCell ref="C3:G3"/>
    <mergeCell ref="H3:L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L141"/>
  <sheetViews>
    <sheetView zoomScalePageLayoutView="0" workbookViewId="0" topLeftCell="A1">
      <selection activeCell="A2" sqref="A2"/>
    </sheetView>
  </sheetViews>
  <sheetFormatPr defaultColWidth="9.00390625" defaultRowHeight="16.5" customHeight="1"/>
  <cols>
    <col min="1" max="1" width="13.75390625" style="52" customWidth="1"/>
    <col min="2" max="7" width="12.625" style="53" customWidth="1"/>
    <col min="8" max="12" width="11.625" style="52" customWidth="1"/>
    <col min="13" max="14" width="6.625" style="52" customWidth="1"/>
    <col min="15" max="16384" width="9.00390625" style="52" customWidth="1"/>
  </cols>
  <sheetData>
    <row r="1" ht="16.5" customHeight="1">
      <c r="A1" s="51" t="s">
        <v>1162</v>
      </c>
    </row>
    <row r="2" spans="1:8" ht="16.5" customHeight="1" thickBot="1">
      <c r="A2" s="510" t="str">
        <f>HYPERLINK("#目次!A6","目次に戻る")</f>
        <v>目次に戻る</v>
      </c>
      <c r="B2" s="90"/>
      <c r="C2" s="90"/>
      <c r="D2" s="90"/>
      <c r="E2" s="90"/>
      <c r="F2" s="90"/>
      <c r="G2" s="91" t="s">
        <v>323</v>
      </c>
      <c r="H2" s="92"/>
    </row>
    <row r="3" spans="1:12" ht="16.5" customHeight="1">
      <c r="A3" s="546" t="s">
        <v>338</v>
      </c>
      <c r="B3" s="548" t="s">
        <v>1176</v>
      </c>
      <c r="C3" s="548"/>
      <c r="D3" s="548"/>
      <c r="E3" s="544" t="s">
        <v>1177</v>
      </c>
      <c r="F3" s="519"/>
      <c r="G3" s="519"/>
      <c r="H3" s="93"/>
      <c r="I3" s="93"/>
      <c r="J3" s="93"/>
      <c r="K3" s="93"/>
      <c r="L3" s="93"/>
    </row>
    <row r="4" spans="1:12" ht="16.5" customHeight="1">
      <c r="A4" s="547"/>
      <c r="B4" s="94" t="s">
        <v>339</v>
      </c>
      <c r="C4" s="94" t="s">
        <v>92</v>
      </c>
      <c r="D4" s="94" t="s">
        <v>93</v>
      </c>
      <c r="E4" s="94" t="s">
        <v>339</v>
      </c>
      <c r="F4" s="94" t="s">
        <v>92</v>
      </c>
      <c r="G4" s="29" t="s">
        <v>93</v>
      </c>
      <c r="H4" s="95"/>
      <c r="I4" s="95"/>
      <c r="J4" s="95"/>
      <c r="K4" s="95"/>
      <c r="L4" s="95"/>
    </row>
    <row r="5" spans="1:7" s="97" customFormat="1" ht="16.5" customHeight="1">
      <c r="A5" s="71" t="s">
        <v>340</v>
      </c>
      <c r="B5" s="96">
        <v>310627</v>
      </c>
      <c r="C5" s="96">
        <v>155143</v>
      </c>
      <c r="D5" s="96">
        <v>155484</v>
      </c>
      <c r="E5" s="96">
        <v>314750</v>
      </c>
      <c r="F5" s="96">
        <v>157204</v>
      </c>
      <c r="G5" s="96">
        <v>157546</v>
      </c>
    </row>
    <row r="6" spans="1:7" ht="16.5" customHeight="1">
      <c r="A6" s="63"/>
      <c r="B6" s="98"/>
      <c r="C6" s="98"/>
      <c r="D6" s="98"/>
      <c r="E6" s="99"/>
      <c r="F6" s="99"/>
      <c r="G6" s="99"/>
    </row>
    <row r="7" spans="1:7" s="97" customFormat="1" ht="16.5" customHeight="1">
      <c r="A7" s="71" t="s">
        <v>341</v>
      </c>
      <c r="B7" s="100">
        <v>8823</v>
      </c>
      <c r="C7" s="100">
        <v>4532</v>
      </c>
      <c r="D7" s="100">
        <v>4291</v>
      </c>
      <c r="E7" s="100">
        <v>7290</v>
      </c>
      <c r="F7" s="100">
        <v>3731</v>
      </c>
      <c r="G7" s="100">
        <v>3559</v>
      </c>
    </row>
    <row r="8" spans="1:7" ht="16.5" customHeight="1">
      <c r="A8" s="69" t="s">
        <v>342</v>
      </c>
      <c r="B8" s="99">
        <v>1796</v>
      </c>
      <c r="C8" s="99">
        <v>891</v>
      </c>
      <c r="D8" s="99">
        <v>905</v>
      </c>
      <c r="E8" s="99">
        <v>1733</v>
      </c>
      <c r="F8" s="99">
        <v>891</v>
      </c>
      <c r="G8" s="99">
        <v>842</v>
      </c>
    </row>
    <row r="9" spans="1:7" ht="16.5" customHeight="1">
      <c r="A9" s="69" t="s">
        <v>343</v>
      </c>
      <c r="B9" s="99">
        <v>1807</v>
      </c>
      <c r="C9" s="99">
        <v>957</v>
      </c>
      <c r="D9" s="99">
        <v>850</v>
      </c>
      <c r="E9" s="99">
        <v>1495</v>
      </c>
      <c r="F9" s="99">
        <v>766</v>
      </c>
      <c r="G9" s="99">
        <v>729</v>
      </c>
    </row>
    <row r="10" spans="1:7" ht="16.5" customHeight="1">
      <c r="A10" s="69" t="s">
        <v>344</v>
      </c>
      <c r="B10" s="99">
        <v>1732</v>
      </c>
      <c r="C10" s="99">
        <v>912</v>
      </c>
      <c r="D10" s="99">
        <v>820</v>
      </c>
      <c r="E10" s="99">
        <v>1488</v>
      </c>
      <c r="F10" s="99">
        <v>751</v>
      </c>
      <c r="G10" s="99">
        <v>737</v>
      </c>
    </row>
    <row r="11" spans="1:7" ht="16.5" customHeight="1">
      <c r="A11" s="69" t="s">
        <v>345</v>
      </c>
      <c r="B11" s="99">
        <v>1726</v>
      </c>
      <c r="C11" s="99">
        <v>862</v>
      </c>
      <c r="D11" s="99">
        <v>864</v>
      </c>
      <c r="E11" s="99">
        <v>1308</v>
      </c>
      <c r="F11" s="99">
        <v>673</v>
      </c>
      <c r="G11" s="99">
        <v>635</v>
      </c>
    </row>
    <row r="12" spans="1:7" ht="16.5" customHeight="1">
      <c r="A12" s="69" t="s">
        <v>346</v>
      </c>
      <c r="B12" s="99">
        <v>1762</v>
      </c>
      <c r="C12" s="99">
        <v>910</v>
      </c>
      <c r="D12" s="99">
        <v>852</v>
      </c>
      <c r="E12" s="99">
        <v>1266</v>
      </c>
      <c r="F12" s="99">
        <v>650</v>
      </c>
      <c r="G12" s="99">
        <v>616</v>
      </c>
    </row>
    <row r="13" spans="1:7" s="97" customFormat="1" ht="16.5" customHeight="1">
      <c r="A13" s="71" t="s">
        <v>347</v>
      </c>
      <c r="B13" s="100">
        <v>8519</v>
      </c>
      <c r="C13" s="100">
        <v>4377</v>
      </c>
      <c r="D13" s="100">
        <v>4142</v>
      </c>
      <c r="E13" s="100">
        <v>7794</v>
      </c>
      <c r="F13" s="100">
        <v>4013</v>
      </c>
      <c r="G13" s="100">
        <v>3781</v>
      </c>
    </row>
    <row r="14" spans="1:7" ht="16.5" customHeight="1">
      <c r="A14" s="69" t="s">
        <v>348</v>
      </c>
      <c r="B14" s="99">
        <v>1740</v>
      </c>
      <c r="C14" s="99">
        <v>904</v>
      </c>
      <c r="D14" s="99">
        <v>836</v>
      </c>
      <c r="E14" s="99">
        <v>1440</v>
      </c>
      <c r="F14" s="99">
        <v>721</v>
      </c>
      <c r="G14" s="99">
        <v>719</v>
      </c>
    </row>
    <row r="15" spans="1:7" ht="16.5" customHeight="1">
      <c r="A15" s="69" t="s">
        <v>349</v>
      </c>
      <c r="B15" s="99">
        <v>1677</v>
      </c>
      <c r="C15" s="99">
        <v>864</v>
      </c>
      <c r="D15" s="99">
        <v>813</v>
      </c>
      <c r="E15" s="99">
        <v>1576</v>
      </c>
      <c r="F15" s="99">
        <v>817</v>
      </c>
      <c r="G15" s="99">
        <v>759</v>
      </c>
    </row>
    <row r="16" spans="1:7" ht="16.5" customHeight="1">
      <c r="A16" s="69" t="s">
        <v>350</v>
      </c>
      <c r="B16" s="99">
        <v>1734</v>
      </c>
      <c r="C16" s="99">
        <v>911</v>
      </c>
      <c r="D16" s="99">
        <v>823</v>
      </c>
      <c r="E16" s="99">
        <v>1519</v>
      </c>
      <c r="F16" s="99">
        <v>794</v>
      </c>
      <c r="G16" s="99">
        <v>725</v>
      </c>
    </row>
    <row r="17" spans="1:7" ht="16.5" customHeight="1">
      <c r="A17" s="69" t="s">
        <v>351</v>
      </c>
      <c r="B17" s="99">
        <v>1658</v>
      </c>
      <c r="C17" s="99">
        <v>832</v>
      </c>
      <c r="D17" s="99">
        <v>826</v>
      </c>
      <c r="E17" s="99">
        <v>1586</v>
      </c>
      <c r="F17" s="99">
        <v>804</v>
      </c>
      <c r="G17" s="99">
        <v>782</v>
      </c>
    </row>
    <row r="18" spans="1:7" ht="16.5" customHeight="1">
      <c r="A18" s="69" t="s">
        <v>352</v>
      </c>
      <c r="B18" s="99">
        <v>1710</v>
      </c>
      <c r="C18" s="99">
        <v>866</v>
      </c>
      <c r="D18" s="99">
        <v>844</v>
      </c>
      <c r="E18" s="99">
        <v>1673</v>
      </c>
      <c r="F18" s="99">
        <v>877</v>
      </c>
      <c r="G18" s="99">
        <v>796</v>
      </c>
    </row>
    <row r="19" spans="1:7" s="97" customFormat="1" ht="16.5" customHeight="1">
      <c r="A19" s="71" t="s">
        <v>353</v>
      </c>
      <c r="B19" s="100">
        <v>8494</v>
      </c>
      <c r="C19" s="100">
        <v>4301</v>
      </c>
      <c r="D19" s="100">
        <v>4193</v>
      </c>
      <c r="E19" s="100">
        <v>8121</v>
      </c>
      <c r="F19" s="100">
        <v>4168</v>
      </c>
      <c r="G19" s="100">
        <v>3953</v>
      </c>
    </row>
    <row r="20" spans="1:7" ht="16.5" customHeight="1">
      <c r="A20" s="73" t="s">
        <v>354</v>
      </c>
      <c r="B20" s="99">
        <v>1718</v>
      </c>
      <c r="C20" s="99">
        <v>844</v>
      </c>
      <c r="D20" s="99">
        <v>874</v>
      </c>
      <c r="E20" s="99">
        <v>1608</v>
      </c>
      <c r="F20" s="99">
        <v>816</v>
      </c>
      <c r="G20" s="99">
        <v>792</v>
      </c>
    </row>
    <row r="21" spans="1:7" ht="16.5" customHeight="1">
      <c r="A21" s="73" t="s">
        <v>355</v>
      </c>
      <c r="B21" s="99">
        <v>1689</v>
      </c>
      <c r="C21" s="99">
        <v>864</v>
      </c>
      <c r="D21" s="99">
        <v>825</v>
      </c>
      <c r="E21" s="99">
        <v>1621</v>
      </c>
      <c r="F21" s="99">
        <v>830</v>
      </c>
      <c r="G21" s="99">
        <v>791</v>
      </c>
    </row>
    <row r="22" spans="1:7" ht="16.5" customHeight="1">
      <c r="A22" s="69" t="s">
        <v>356</v>
      </c>
      <c r="B22" s="99">
        <v>1677</v>
      </c>
      <c r="C22" s="99">
        <v>837</v>
      </c>
      <c r="D22" s="99">
        <v>840</v>
      </c>
      <c r="E22" s="99">
        <v>1645</v>
      </c>
      <c r="F22" s="99">
        <v>846</v>
      </c>
      <c r="G22" s="99">
        <v>799</v>
      </c>
    </row>
    <row r="23" spans="1:7" ht="16.5" customHeight="1">
      <c r="A23" s="69" t="s">
        <v>357</v>
      </c>
      <c r="B23" s="99">
        <v>1680</v>
      </c>
      <c r="C23" s="99">
        <v>868</v>
      </c>
      <c r="D23" s="99">
        <v>812</v>
      </c>
      <c r="E23" s="99">
        <v>1589</v>
      </c>
      <c r="F23" s="99">
        <v>815</v>
      </c>
      <c r="G23" s="99">
        <v>774</v>
      </c>
    </row>
    <row r="24" spans="1:7" ht="16.5" customHeight="1">
      <c r="A24" s="69" t="s">
        <v>358</v>
      </c>
      <c r="B24" s="99">
        <v>1730</v>
      </c>
      <c r="C24" s="99">
        <v>888</v>
      </c>
      <c r="D24" s="99">
        <v>842</v>
      </c>
      <c r="E24" s="99">
        <v>1658</v>
      </c>
      <c r="F24" s="99">
        <v>861</v>
      </c>
      <c r="G24" s="99">
        <v>797</v>
      </c>
    </row>
    <row r="25" spans="1:7" s="97" customFormat="1" ht="16.5" customHeight="1">
      <c r="A25" s="71" t="s">
        <v>359</v>
      </c>
      <c r="B25" s="100">
        <v>11494</v>
      </c>
      <c r="C25" s="100">
        <v>5773</v>
      </c>
      <c r="D25" s="100">
        <v>5721</v>
      </c>
      <c r="E25" s="100">
        <v>10177</v>
      </c>
      <c r="F25" s="100">
        <v>5005</v>
      </c>
      <c r="G25" s="100">
        <v>5172</v>
      </c>
    </row>
    <row r="26" spans="1:7" ht="16.5" customHeight="1">
      <c r="A26" s="69" t="s">
        <v>360</v>
      </c>
      <c r="B26" s="99">
        <v>1801</v>
      </c>
      <c r="C26" s="99">
        <v>913</v>
      </c>
      <c r="D26" s="99">
        <v>888</v>
      </c>
      <c r="E26" s="99">
        <v>1773</v>
      </c>
      <c r="F26" s="99">
        <v>881</v>
      </c>
      <c r="G26" s="99">
        <v>892</v>
      </c>
    </row>
    <row r="27" spans="1:7" ht="16.5" customHeight="1">
      <c r="A27" s="69" t="s">
        <v>361</v>
      </c>
      <c r="B27" s="99">
        <v>1938</v>
      </c>
      <c r="C27" s="99">
        <v>1010</v>
      </c>
      <c r="D27" s="99">
        <v>928</v>
      </c>
      <c r="E27" s="99">
        <v>1780</v>
      </c>
      <c r="F27" s="99">
        <v>907</v>
      </c>
      <c r="G27" s="99">
        <v>873</v>
      </c>
    </row>
    <row r="28" spans="1:7" ht="16.5" customHeight="1">
      <c r="A28" s="69" t="s">
        <v>362</v>
      </c>
      <c r="B28" s="99">
        <v>1970</v>
      </c>
      <c r="C28" s="99">
        <v>980</v>
      </c>
      <c r="D28" s="99">
        <v>990</v>
      </c>
      <c r="E28" s="99">
        <v>1737</v>
      </c>
      <c r="F28" s="99">
        <v>878</v>
      </c>
      <c r="G28" s="99">
        <v>859</v>
      </c>
    </row>
    <row r="29" spans="1:7" ht="16.5" customHeight="1">
      <c r="A29" s="69" t="s">
        <v>363</v>
      </c>
      <c r="B29" s="99">
        <v>2458</v>
      </c>
      <c r="C29" s="99">
        <v>1220</v>
      </c>
      <c r="D29" s="99">
        <v>1238</v>
      </c>
      <c r="E29" s="99">
        <v>2168</v>
      </c>
      <c r="F29" s="99">
        <v>1064</v>
      </c>
      <c r="G29" s="99">
        <v>1104</v>
      </c>
    </row>
    <row r="30" spans="1:7" ht="16.5" customHeight="1">
      <c r="A30" s="69" t="s">
        <v>364</v>
      </c>
      <c r="B30" s="99">
        <v>3327</v>
      </c>
      <c r="C30" s="99">
        <v>1650</v>
      </c>
      <c r="D30" s="99">
        <v>1677</v>
      </c>
      <c r="E30" s="99">
        <v>2719</v>
      </c>
      <c r="F30" s="99">
        <v>1275</v>
      </c>
      <c r="G30" s="99">
        <v>1444</v>
      </c>
    </row>
    <row r="31" spans="1:7" s="97" customFormat="1" ht="16.5" customHeight="1">
      <c r="A31" s="71" t="s">
        <v>365</v>
      </c>
      <c r="B31" s="100">
        <v>26043</v>
      </c>
      <c r="C31" s="100">
        <v>13702</v>
      </c>
      <c r="D31" s="100">
        <v>12341</v>
      </c>
      <c r="E31" s="100">
        <v>22410</v>
      </c>
      <c r="F31" s="100">
        <v>11249</v>
      </c>
      <c r="G31" s="100">
        <v>11161</v>
      </c>
    </row>
    <row r="32" spans="1:7" ht="16.5" customHeight="1">
      <c r="A32" s="69" t="s">
        <v>366</v>
      </c>
      <c r="B32" s="99">
        <v>4073</v>
      </c>
      <c r="C32" s="99">
        <v>2160</v>
      </c>
      <c r="D32" s="99">
        <v>1913</v>
      </c>
      <c r="E32" s="99">
        <v>3249</v>
      </c>
      <c r="F32" s="99">
        <v>1584</v>
      </c>
      <c r="G32" s="99">
        <v>1665</v>
      </c>
    </row>
    <row r="33" spans="1:7" ht="16.5" customHeight="1">
      <c r="A33" s="69" t="s">
        <v>367</v>
      </c>
      <c r="B33" s="99">
        <v>4650</v>
      </c>
      <c r="C33" s="99">
        <v>2368</v>
      </c>
      <c r="D33" s="99">
        <v>2282</v>
      </c>
      <c r="E33" s="99">
        <v>3772</v>
      </c>
      <c r="F33" s="99">
        <v>1845</v>
      </c>
      <c r="G33" s="99">
        <v>1927</v>
      </c>
    </row>
    <row r="34" spans="1:7" ht="16.5" customHeight="1">
      <c r="A34" s="69" t="s">
        <v>368</v>
      </c>
      <c r="B34" s="99">
        <v>5291</v>
      </c>
      <c r="C34" s="99">
        <v>2805</v>
      </c>
      <c r="D34" s="99">
        <v>2486</v>
      </c>
      <c r="E34" s="99">
        <v>4451</v>
      </c>
      <c r="F34" s="99">
        <v>2179</v>
      </c>
      <c r="G34" s="99">
        <v>2272</v>
      </c>
    </row>
    <row r="35" spans="1:7" ht="16.5" customHeight="1">
      <c r="A35" s="69" t="s">
        <v>369</v>
      </c>
      <c r="B35" s="99">
        <v>5803</v>
      </c>
      <c r="C35" s="99">
        <v>3040</v>
      </c>
      <c r="D35" s="99">
        <v>2763</v>
      </c>
      <c r="E35" s="99">
        <v>5136</v>
      </c>
      <c r="F35" s="99">
        <v>2594</v>
      </c>
      <c r="G35" s="99">
        <v>2542</v>
      </c>
    </row>
    <row r="36" spans="1:7" ht="16.5" customHeight="1">
      <c r="A36" s="69" t="s">
        <v>370</v>
      </c>
      <c r="B36" s="99">
        <v>6226</v>
      </c>
      <c r="C36" s="99">
        <v>3329</v>
      </c>
      <c r="D36" s="99">
        <v>2897</v>
      </c>
      <c r="E36" s="99">
        <v>5802</v>
      </c>
      <c r="F36" s="99">
        <v>3047</v>
      </c>
      <c r="G36" s="99">
        <v>2755</v>
      </c>
    </row>
    <row r="37" spans="1:7" s="97" customFormat="1" ht="16.5" customHeight="1">
      <c r="A37" s="71" t="s">
        <v>371</v>
      </c>
      <c r="B37" s="100">
        <v>34081</v>
      </c>
      <c r="C37" s="100">
        <v>18348</v>
      </c>
      <c r="D37" s="100">
        <v>15733</v>
      </c>
      <c r="E37" s="100">
        <v>32526</v>
      </c>
      <c r="F37" s="100">
        <v>17412</v>
      </c>
      <c r="G37" s="100">
        <v>15114</v>
      </c>
    </row>
    <row r="38" spans="1:7" ht="16.5" customHeight="1">
      <c r="A38" s="73" t="s">
        <v>372</v>
      </c>
      <c r="B38" s="99">
        <v>6707</v>
      </c>
      <c r="C38" s="99">
        <v>3487</v>
      </c>
      <c r="D38" s="99">
        <v>3220</v>
      </c>
      <c r="E38" s="99">
        <v>6318</v>
      </c>
      <c r="F38" s="99">
        <v>3289</v>
      </c>
      <c r="G38" s="99">
        <v>3029</v>
      </c>
    </row>
    <row r="39" spans="1:7" ht="16.5" customHeight="1">
      <c r="A39" s="73" t="s">
        <v>373</v>
      </c>
      <c r="B39" s="99">
        <v>6838</v>
      </c>
      <c r="C39" s="99">
        <v>3690</v>
      </c>
      <c r="D39" s="99">
        <v>3148</v>
      </c>
      <c r="E39" s="99">
        <v>6486</v>
      </c>
      <c r="F39" s="99">
        <v>3434</v>
      </c>
      <c r="G39" s="99">
        <v>3052</v>
      </c>
    </row>
    <row r="40" spans="1:7" ht="16.5" customHeight="1">
      <c r="A40" s="73" t="s">
        <v>374</v>
      </c>
      <c r="B40" s="99">
        <v>6882</v>
      </c>
      <c r="C40" s="99">
        <v>3727</v>
      </c>
      <c r="D40" s="99">
        <v>3155</v>
      </c>
      <c r="E40" s="99">
        <v>6607</v>
      </c>
      <c r="F40" s="99">
        <v>3588</v>
      </c>
      <c r="G40" s="99">
        <v>3019</v>
      </c>
    </row>
    <row r="41" spans="1:7" ht="16.5" customHeight="1">
      <c r="A41" s="73" t="s">
        <v>375</v>
      </c>
      <c r="B41" s="99">
        <v>6917</v>
      </c>
      <c r="C41" s="99">
        <v>3794</v>
      </c>
      <c r="D41" s="99">
        <v>3123</v>
      </c>
      <c r="E41" s="99">
        <v>6578</v>
      </c>
      <c r="F41" s="99">
        <v>3527</v>
      </c>
      <c r="G41" s="99">
        <v>3051</v>
      </c>
    </row>
    <row r="42" spans="1:7" ht="16.5" customHeight="1">
      <c r="A42" s="73" t="s">
        <v>376</v>
      </c>
      <c r="B42" s="99">
        <v>6737</v>
      </c>
      <c r="C42" s="99">
        <v>3650</v>
      </c>
      <c r="D42" s="99">
        <v>3087</v>
      </c>
      <c r="E42" s="99">
        <v>6537</v>
      </c>
      <c r="F42" s="99">
        <v>3574</v>
      </c>
      <c r="G42" s="99">
        <v>2963</v>
      </c>
    </row>
    <row r="43" spans="1:7" s="97" customFormat="1" ht="16.5" customHeight="1">
      <c r="A43" s="61" t="s">
        <v>377</v>
      </c>
      <c r="B43" s="100">
        <v>32640</v>
      </c>
      <c r="C43" s="100">
        <v>17290</v>
      </c>
      <c r="D43" s="100">
        <v>15350</v>
      </c>
      <c r="E43" s="100">
        <v>30699</v>
      </c>
      <c r="F43" s="100">
        <v>16538</v>
      </c>
      <c r="G43" s="100">
        <v>14161</v>
      </c>
    </row>
    <row r="44" spans="1:7" ht="16.5" customHeight="1">
      <c r="A44" s="73" t="s">
        <v>378</v>
      </c>
      <c r="B44" s="99">
        <v>6820</v>
      </c>
      <c r="C44" s="99">
        <v>3638</v>
      </c>
      <c r="D44" s="99">
        <v>3182</v>
      </c>
      <c r="E44" s="99">
        <v>6390</v>
      </c>
      <c r="F44" s="99">
        <v>3402</v>
      </c>
      <c r="G44" s="99">
        <v>2988</v>
      </c>
    </row>
    <row r="45" spans="1:7" ht="16.5" customHeight="1">
      <c r="A45" s="73" t="s">
        <v>379</v>
      </c>
      <c r="B45" s="99">
        <v>6809</v>
      </c>
      <c r="C45" s="99">
        <v>3656</v>
      </c>
      <c r="D45" s="99">
        <v>3153</v>
      </c>
      <c r="E45" s="99">
        <v>6404</v>
      </c>
      <c r="F45" s="99">
        <v>3487</v>
      </c>
      <c r="G45" s="99">
        <v>2917</v>
      </c>
    </row>
    <row r="46" spans="1:7" ht="16.5" customHeight="1">
      <c r="A46" s="73" t="s">
        <v>380</v>
      </c>
      <c r="B46" s="99">
        <v>6578</v>
      </c>
      <c r="C46" s="99">
        <v>3476</v>
      </c>
      <c r="D46" s="99">
        <v>3102</v>
      </c>
      <c r="E46" s="99">
        <v>6153</v>
      </c>
      <c r="F46" s="99">
        <v>3293</v>
      </c>
      <c r="G46" s="99">
        <v>2860</v>
      </c>
    </row>
    <row r="47" spans="1:7" ht="16.5" customHeight="1">
      <c r="A47" s="73" t="s">
        <v>381</v>
      </c>
      <c r="B47" s="99">
        <v>6285</v>
      </c>
      <c r="C47" s="99">
        <v>3310</v>
      </c>
      <c r="D47" s="99">
        <v>2975</v>
      </c>
      <c r="E47" s="99">
        <v>5870</v>
      </c>
      <c r="F47" s="99">
        <v>3205</v>
      </c>
      <c r="G47" s="99">
        <v>2665</v>
      </c>
    </row>
    <row r="48" spans="1:7" ht="16.5" customHeight="1">
      <c r="A48" s="73" t="s">
        <v>382</v>
      </c>
      <c r="B48" s="99">
        <v>6148</v>
      </c>
      <c r="C48" s="99">
        <v>3210</v>
      </c>
      <c r="D48" s="99">
        <v>2938</v>
      </c>
      <c r="E48" s="99">
        <v>5882</v>
      </c>
      <c r="F48" s="99">
        <v>3151</v>
      </c>
      <c r="G48" s="99">
        <v>2731</v>
      </c>
    </row>
    <row r="49" spans="1:7" s="97" customFormat="1" ht="16.5" customHeight="1">
      <c r="A49" s="61" t="s">
        <v>383</v>
      </c>
      <c r="B49" s="100">
        <v>26922</v>
      </c>
      <c r="C49" s="100">
        <v>14358</v>
      </c>
      <c r="D49" s="100">
        <v>12564</v>
      </c>
      <c r="E49" s="100">
        <v>29037</v>
      </c>
      <c r="F49" s="100">
        <v>15461</v>
      </c>
      <c r="G49" s="100">
        <v>13576</v>
      </c>
    </row>
    <row r="50" spans="1:7" ht="16.5" customHeight="1">
      <c r="A50" s="73" t="s">
        <v>384</v>
      </c>
      <c r="B50" s="99">
        <v>5851</v>
      </c>
      <c r="C50" s="99">
        <v>3110</v>
      </c>
      <c r="D50" s="99">
        <v>2741</v>
      </c>
      <c r="E50" s="99">
        <v>6054</v>
      </c>
      <c r="F50" s="99">
        <v>3246</v>
      </c>
      <c r="G50" s="99">
        <v>2808</v>
      </c>
    </row>
    <row r="51" spans="1:7" ht="16.5" customHeight="1">
      <c r="A51" s="73" t="s">
        <v>385</v>
      </c>
      <c r="B51" s="99">
        <v>5769</v>
      </c>
      <c r="C51" s="99">
        <v>3085</v>
      </c>
      <c r="D51" s="99">
        <v>2684</v>
      </c>
      <c r="E51" s="99">
        <v>5984</v>
      </c>
      <c r="F51" s="99">
        <v>3205</v>
      </c>
      <c r="G51" s="99">
        <v>2779</v>
      </c>
    </row>
    <row r="52" spans="1:7" ht="16.5" customHeight="1">
      <c r="A52" s="73" t="s">
        <v>386</v>
      </c>
      <c r="B52" s="99">
        <v>5463</v>
      </c>
      <c r="C52" s="99">
        <v>2908</v>
      </c>
      <c r="D52" s="99">
        <v>2555</v>
      </c>
      <c r="E52" s="99">
        <v>5911</v>
      </c>
      <c r="F52" s="99">
        <v>3177</v>
      </c>
      <c r="G52" s="99">
        <v>2734</v>
      </c>
    </row>
    <row r="53" spans="1:7" ht="16.5" customHeight="1">
      <c r="A53" s="73" t="s">
        <v>387</v>
      </c>
      <c r="B53" s="99">
        <v>5499</v>
      </c>
      <c r="C53" s="99">
        <v>2952</v>
      </c>
      <c r="D53" s="99">
        <v>2547</v>
      </c>
      <c r="E53" s="99">
        <v>5590</v>
      </c>
      <c r="F53" s="99">
        <v>2974</v>
      </c>
      <c r="G53" s="99">
        <v>2616</v>
      </c>
    </row>
    <row r="54" spans="1:7" ht="16.5" customHeight="1">
      <c r="A54" s="73" t="s">
        <v>388</v>
      </c>
      <c r="B54" s="99">
        <v>4340</v>
      </c>
      <c r="C54" s="99">
        <v>2303</v>
      </c>
      <c r="D54" s="99">
        <v>2037</v>
      </c>
      <c r="E54" s="99">
        <v>5498</v>
      </c>
      <c r="F54" s="99">
        <v>2859</v>
      </c>
      <c r="G54" s="99">
        <v>2639</v>
      </c>
    </row>
    <row r="55" spans="1:12" s="97" customFormat="1" ht="16.5" customHeight="1">
      <c r="A55" s="61" t="s">
        <v>389</v>
      </c>
      <c r="B55" s="100">
        <v>21933</v>
      </c>
      <c r="C55" s="100">
        <v>11470</v>
      </c>
      <c r="D55" s="100">
        <v>10463</v>
      </c>
      <c r="E55" s="100">
        <v>24262</v>
      </c>
      <c r="F55" s="100">
        <v>12765</v>
      </c>
      <c r="G55" s="100">
        <v>11497</v>
      </c>
      <c r="H55" s="101"/>
      <c r="I55" s="101"/>
      <c r="J55" s="101"/>
      <c r="K55" s="101"/>
      <c r="L55" s="101"/>
    </row>
    <row r="56" spans="1:12" ht="16.5" customHeight="1">
      <c r="A56" s="102" t="s">
        <v>390</v>
      </c>
      <c r="B56" s="99">
        <v>5027</v>
      </c>
      <c r="C56" s="99">
        <v>2685</v>
      </c>
      <c r="D56" s="99">
        <v>2342</v>
      </c>
      <c r="E56" s="99">
        <v>5186</v>
      </c>
      <c r="F56" s="99">
        <v>2722</v>
      </c>
      <c r="G56" s="99">
        <v>2464</v>
      </c>
      <c r="H56" s="103"/>
      <c r="I56" s="103"/>
      <c r="J56" s="103"/>
      <c r="K56" s="103"/>
      <c r="L56" s="103"/>
    </row>
    <row r="57" spans="1:7" ht="16.5" customHeight="1">
      <c r="A57" s="104" t="s">
        <v>391</v>
      </c>
      <c r="B57" s="99">
        <v>4623</v>
      </c>
      <c r="C57" s="99">
        <v>2472</v>
      </c>
      <c r="D57" s="99">
        <v>2151</v>
      </c>
      <c r="E57" s="99">
        <v>5181</v>
      </c>
      <c r="F57" s="99">
        <v>2767</v>
      </c>
      <c r="G57" s="99">
        <v>2414</v>
      </c>
    </row>
    <row r="58" spans="1:7" ht="16.5" customHeight="1">
      <c r="A58" s="104" t="s">
        <v>392</v>
      </c>
      <c r="B58" s="99">
        <v>4348</v>
      </c>
      <c r="C58" s="99">
        <v>2223</v>
      </c>
      <c r="D58" s="99">
        <v>2125</v>
      </c>
      <c r="E58" s="99">
        <v>5030</v>
      </c>
      <c r="F58" s="99">
        <v>2644</v>
      </c>
      <c r="G58" s="99">
        <v>2386</v>
      </c>
    </row>
    <row r="59" spans="1:7" ht="16.5" customHeight="1">
      <c r="A59" s="102" t="s">
        <v>393</v>
      </c>
      <c r="B59" s="99">
        <v>4023</v>
      </c>
      <c r="C59" s="99">
        <v>2078</v>
      </c>
      <c r="D59" s="99">
        <v>1945</v>
      </c>
      <c r="E59" s="99">
        <v>4970</v>
      </c>
      <c r="F59" s="99">
        <v>2656</v>
      </c>
      <c r="G59" s="99">
        <v>2314</v>
      </c>
    </row>
    <row r="60" spans="1:7" ht="16.5" customHeight="1">
      <c r="A60" s="102" t="s">
        <v>394</v>
      </c>
      <c r="B60" s="99">
        <v>3912</v>
      </c>
      <c r="C60" s="99">
        <v>2012</v>
      </c>
      <c r="D60" s="99">
        <v>1900</v>
      </c>
      <c r="E60" s="99">
        <v>3895</v>
      </c>
      <c r="F60" s="99">
        <v>1976</v>
      </c>
      <c r="G60" s="99">
        <v>1919</v>
      </c>
    </row>
    <row r="61" spans="1:7" s="97" customFormat="1" ht="16.5" customHeight="1">
      <c r="A61" s="61" t="s">
        <v>395</v>
      </c>
      <c r="B61" s="100">
        <v>17846</v>
      </c>
      <c r="C61" s="100">
        <v>9228</v>
      </c>
      <c r="D61" s="100">
        <v>8618</v>
      </c>
      <c r="E61" s="100">
        <v>20982</v>
      </c>
      <c r="F61" s="100">
        <v>10895</v>
      </c>
      <c r="G61" s="100">
        <v>10087</v>
      </c>
    </row>
    <row r="62" spans="1:7" ht="16.5" customHeight="1">
      <c r="A62" s="73" t="s">
        <v>396</v>
      </c>
      <c r="B62" s="99">
        <v>3931</v>
      </c>
      <c r="C62" s="99">
        <v>2057</v>
      </c>
      <c r="D62" s="99">
        <v>1874</v>
      </c>
      <c r="E62" s="99">
        <v>4747</v>
      </c>
      <c r="F62" s="99">
        <v>2519</v>
      </c>
      <c r="G62" s="99">
        <v>2228</v>
      </c>
    </row>
    <row r="63" spans="1:7" ht="16.5" customHeight="1">
      <c r="A63" s="73" t="s">
        <v>397</v>
      </c>
      <c r="B63" s="99">
        <v>3652</v>
      </c>
      <c r="C63" s="99">
        <v>1887</v>
      </c>
      <c r="D63" s="99">
        <v>1765</v>
      </c>
      <c r="E63" s="99">
        <v>4332</v>
      </c>
      <c r="F63" s="99">
        <v>2302</v>
      </c>
      <c r="G63" s="99">
        <v>2030</v>
      </c>
    </row>
    <row r="64" spans="1:7" ht="16.5" customHeight="1">
      <c r="A64" s="73" t="s">
        <v>398</v>
      </c>
      <c r="B64" s="99">
        <v>3539</v>
      </c>
      <c r="C64" s="99">
        <v>1843</v>
      </c>
      <c r="D64" s="99">
        <v>1696</v>
      </c>
      <c r="E64" s="99">
        <v>4168</v>
      </c>
      <c r="F64" s="99">
        <v>2081</v>
      </c>
      <c r="G64" s="99">
        <v>2087</v>
      </c>
    </row>
    <row r="65" spans="1:7" ht="16.5" customHeight="1">
      <c r="A65" s="73" t="s">
        <v>399</v>
      </c>
      <c r="B65" s="99">
        <v>3320</v>
      </c>
      <c r="C65" s="99">
        <v>1742</v>
      </c>
      <c r="D65" s="99">
        <v>1578</v>
      </c>
      <c r="E65" s="99">
        <v>3952</v>
      </c>
      <c r="F65" s="99">
        <v>2037</v>
      </c>
      <c r="G65" s="99">
        <v>1915</v>
      </c>
    </row>
    <row r="66" spans="1:7" ht="16.5" customHeight="1">
      <c r="A66" s="73" t="s">
        <v>400</v>
      </c>
      <c r="B66" s="99">
        <v>3404</v>
      </c>
      <c r="C66" s="99">
        <v>1699</v>
      </c>
      <c r="D66" s="99">
        <v>1705</v>
      </c>
      <c r="E66" s="99">
        <v>3783</v>
      </c>
      <c r="F66" s="99">
        <v>1956</v>
      </c>
      <c r="G66" s="99">
        <v>1827</v>
      </c>
    </row>
    <row r="67" spans="1:7" s="97" customFormat="1" ht="16.5" customHeight="1">
      <c r="A67" s="61" t="s">
        <v>401</v>
      </c>
      <c r="B67" s="100">
        <v>17820</v>
      </c>
      <c r="C67" s="100">
        <v>9142</v>
      </c>
      <c r="D67" s="100">
        <v>8678</v>
      </c>
      <c r="E67" s="100">
        <v>17068</v>
      </c>
      <c r="F67" s="100">
        <v>8724</v>
      </c>
      <c r="G67" s="100">
        <v>8344</v>
      </c>
    </row>
    <row r="68" spans="1:7" ht="16.5" customHeight="1">
      <c r="A68" s="73" t="s">
        <v>402</v>
      </c>
      <c r="B68" s="99">
        <v>3410</v>
      </c>
      <c r="C68" s="99">
        <v>1690</v>
      </c>
      <c r="D68" s="99">
        <v>1720</v>
      </c>
      <c r="E68" s="99">
        <v>3748</v>
      </c>
      <c r="F68" s="99">
        <v>1935</v>
      </c>
      <c r="G68" s="99">
        <v>1813</v>
      </c>
    </row>
    <row r="69" spans="1:7" ht="16.5" customHeight="1">
      <c r="A69" s="73" t="s">
        <v>403</v>
      </c>
      <c r="B69" s="99">
        <v>3372</v>
      </c>
      <c r="C69" s="99">
        <v>1760</v>
      </c>
      <c r="D69" s="99">
        <v>1612</v>
      </c>
      <c r="E69" s="99">
        <v>3555</v>
      </c>
      <c r="F69" s="99">
        <v>1805</v>
      </c>
      <c r="G69" s="99">
        <v>1750</v>
      </c>
    </row>
    <row r="70" spans="1:7" ht="16.5" customHeight="1">
      <c r="A70" s="73" t="s">
        <v>404</v>
      </c>
      <c r="B70" s="99">
        <v>3490</v>
      </c>
      <c r="C70" s="99">
        <v>1797</v>
      </c>
      <c r="D70" s="99">
        <v>1693</v>
      </c>
      <c r="E70" s="99">
        <v>3430</v>
      </c>
      <c r="F70" s="99">
        <v>1752</v>
      </c>
      <c r="G70" s="99">
        <v>1678</v>
      </c>
    </row>
    <row r="71" spans="1:7" ht="16.5" customHeight="1">
      <c r="A71" s="73" t="s">
        <v>405</v>
      </c>
      <c r="B71" s="99">
        <v>3600</v>
      </c>
      <c r="C71" s="99">
        <v>1887</v>
      </c>
      <c r="D71" s="99">
        <v>1713</v>
      </c>
      <c r="E71" s="99">
        <v>3123</v>
      </c>
      <c r="F71" s="99">
        <v>1630</v>
      </c>
      <c r="G71" s="99">
        <v>1493</v>
      </c>
    </row>
    <row r="72" spans="1:7" ht="16.5" customHeight="1">
      <c r="A72" s="73" t="s">
        <v>406</v>
      </c>
      <c r="B72" s="99">
        <v>3948</v>
      </c>
      <c r="C72" s="99">
        <v>2008</v>
      </c>
      <c r="D72" s="99">
        <v>1940</v>
      </c>
      <c r="E72" s="99">
        <v>3212</v>
      </c>
      <c r="F72" s="99">
        <v>1602</v>
      </c>
      <c r="G72" s="99">
        <v>1610</v>
      </c>
    </row>
    <row r="73" spans="1:7" s="106" customFormat="1" ht="16.5" customHeight="1">
      <c r="A73" s="105" t="s">
        <v>407</v>
      </c>
      <c r="B73" s="96">
        <v>21336</v>
      </c>
      <c r="C73" s="96">
        <v>10702</v>
      </c>
      <c r="D73" s="96">
        <v>10634</v>
      </c>
      <c r="E73" s="96">
        <v>16997</v>
      </c>
      <c r="F73" s="96">
        <v>8608</v>
      </c>
      <c r="G73" s="96">
        <v>8389</v>
      </c>
    </row>
    <row r="74" spans="1:7" ht="16.5" customHeight="1">
      <c r="A74" s="69" t="s">
        <v>408</v>
      </c>
      <c r="B74" s="107">
        <v>4175</v>
      </c>
      <c r="C74" s="107">
        <v>2104</v>
      </c>
      <c r="D74" s="107">
        <v>2071</v>
      </c>
      <c r="E74" s="107">
        <v>3193</v>
      </c>
      <c r="F74" s="107">
        <v>1562</v>
      </c>
      <c r="G74" s="107">
        <v>1631</v>
      </c>
    </row>
    <row r="75" spans="1:7" ht="16.5" customHeight="1">
      <c r="A75" s="69" t="s">
        <v>409</v>
      </c>
      <c r="B75" s="107">
        <v>4745</v>
      </c>
      <c r="C75" s="107">
        <v>2375</v>
      </c>
      <c r="D75" s="107">
        <v>2370</v>
      </c>
      <c r="E75" s="107">
        <v>3252</v>
      </c>
      <c r="F75" s="107">
        <v>1695</v>
      </c>
      <c r="G75" s="107">
        <v>1557</v>
      </c>
    </row>
    <row r="76" spans="1:7" ht="16.5" customHeight="1">
      <c r="A76" s="69" t="s">
        <v>410</v>
      </c>
      <c r="B76" s="107">
        <v>4779</v>
      </c>
      <c r="C76" s="107">
        <v>2394</v>
      </c>
      <c r="D76" s="107">
        <v>2385</v>
      </c>
      <c r="E76" s="107">
        <v>3307</v>
      </c>
      <c r="F76" s="107">
        <v>1663</v>
      </c>
      <c r="G76" s="107">
        <v>1644</v>
      </c>
    </row>
    <row r="77" spans="1:7" ht="16.5" customHeight="1">
      <c r="A77" s="69" t="s">
        <v>411</v>
      </c>
      <c r="B77" s="107">
        <v>4588</v>
      </c>
      <c r="C77" s="107">
        <v>2313</v>
      </c>
      <c r="D77" s="107">
        <v>2275</v>
      </c>
      <c r="E77" s="107">
        <v>3473</v>
      </c>
      <c r="F77" s="107">
        <v>1789</v>
      </c>
      <c r="G77" s="107">
        <v>1684</v>
      </c>
    </row>
    <row r="78" spans="1:7" ht="16.5" customHeight="1">
      <c r="A78" s="69" t="s">
        <v>412</v>
      </c>
      <c r="B78" s="107">
        <v>3049</v>
      </c>
      <c r="C78" s="107">
        <v>1516</v>
      </c>
      <c r="D78" s="107">
        <v>1533</v>
      </c>
      <c r="E78" s="107">
        <v>3772</v>
      </c>
      <c r="F78" s="107">
        <v>1899</v>
      </c>
      <c r="G78" s="107">
        <v>1873</v>
      </c>
    </row>
    <row r="79" spans="1:7" s="97" customFormat="1" ht="16.5" customHeight="1">
      <c r="A79" s="71" t="s">
        <v>413</v>
      </c>
      <c r="B79" s="108">
        <v>17923</v>
      </c>
      <c r="C79" s="108">
        <v>8656</v>
      </c>
      <c r="D79" s="108">
        <v>9267</v>
      </c>
      <c r="E79" s="108">
        <v>19996</v>
      </c>
      <c r="F79" s="108">
        <v>9906</v>
      </c>
      <c r="G79" s="108">
        <v>10090</v>
      </c>
    </row>
    <row r="80" spans="1:7" ht="16.5" customHeight="1">
      <c r="A80" s="69" t="s">
        <v>414</v>
      </c>
      <c r="B80" s="107">
        <v>3063</v>
      </c>
      <c r="C80" s="107">
        <v>1518</v>
      </c>
      <c r="D80" s="107">
        <v>1545</v>
      </c>
      <c r="E80" s="107">
        <v>3974</v>
      </c>
      <c r="F80" s="107">
        <v>2011</v>
      </c>
      <c r="G80" s="107">
        <v>1963</v>
      </c>
    </row>
    <row r="81" spans="1:7" ht="16.5" customHeight="1">
      <c r="A81" s="69" t="s">
        <v>415</v>
      </c>
      <c r="B81" s="107">
        <v>3694</v>
      </c>
      <c r="C81" s="107">
        <v>1793</v>
      </c>
      <c r="D81" s="107">
        <v>1901</v>
      </c>
      <c r="E81" s="107">
        <v>4430</v>
      </c>
      <c r="F81" s="107">
        <v>2185</v>
      </c>
      <c r="G81" s="107">
        <v>2245</v>
      </c>
    </row>
    <row r="82" spans="1:7" ht="16.5" customHeight="1">
      <c r="A82" s="69" t="s">
        <v>416</v>
      </c>
      <c r="B82" s="107">
        <v>3612</v>
      </c>
      <c r="C82" s="107">
        <v>1772</v>
      </c>
      <c r="D82" s="107">
        <v>1840</v>
      </c>
      <c r="E82" s="107">
        <v>4507</v>
      </c>
      <c r="F82" s="107">
        <v>2246</v>
      </c>
      <c r="G82" s="107">
        <v>2261</v>
      </c>
    </row>
    <row r="83" spans="1:7" ht="16.5" customHeight="1">
      <c r="A83" s="69" t="s">
        <v>417</v>
      </c>
      <c r="B83" s="107">
        <v>3854</v>
      </c>
      <c r="C83" s="107">
        <v>1843</v>
      </c>
      <c r="D83" s="107">
        <v>2011</v>
      </c>
      <c r="E83" s="107">
        <v>4227</v>
      </c>
      <c r="F83" s="107">
        <v>2108</v>
      </c>
      <c r="G83" s="107">
        <v>2119</v>
      </c>
    </row>
    <row r="84" spans="1:7" ht="16.5" customHeight="1">
      <c r="A84" s="69" t="s">
        <v>418</v>
      </c>
      <c r="B84" s="107">
        <v>3700</v>
      </c>
      <c r="C84" s="107">
        <v>1730</v>
      </c>
      <c r="D84" s="107">
        <v>1970</v>
      </c>
      <c r="E84" s="107">
        <v>2858</v>
      </c>
      <c r="F84" s="107">
        <v>1356</v>
      </c>
      <c r="G84" s="107">
        <v>1502</v>
      </c>
    </row>
    <row r="85" spans="1:7" s="97" customFormat="1" ht="16.5" customHeight="1">
      <c r="A85" s="71" t="s">
        <v>419</v>
      </c>
      <c r="B85" s="108">
        <v>15518</v>
      </c>
      <c r="C85" s="108">
        <v>7110</v>
      </c>
      <c r="D85" s="108">
        <v>8408</v>
      </c>
      <c r="E85" s="108">
        <v>16665</v>
      </c>
      <c r="F85" s="108">
        <v>7798</v>
      </c>
      <c r="G85" s="108">
        <v>8867</v>
      </c>
    </row>
    <row r="86" spans="1:7" ht="16.5" customHeight="1">
      <c r="A86" s="73" t="s">
        <v>420</v>
      </c>
      <c r="B86" s="107">
        <v>3181</v>
      </c>
      <c r="C86" s="107">
        <v>1481</v>
      </c>
      <c r="D86" s="107">
        <v>1700</v>
      </c>
      <c r="E86" s="107">
        <v>2907</v>
      </c>
      <c r="F86" s="107">
        <v>1400</v>
      </c>
      <c r="G86" s="107">
        <v>1507</v>
      </c>
    </row>
    <row r="87" spans="1:7" ht="16.5" customHeight="1">
      <c r="A87" s="73" t="s">
        <v>421</v>
      </c>
      <c r="B87" s="107">
        <v>2819</v>
      </c>
      <c r="C87" s="107">
        <v>1291</v>
      </c>
      <c r="D87" s="107">
        <v>1528</v>
      </c>
      <c r="E87" s="107">
        <v>3361</v>
      </c>
      <c r="F87" s="107">
        <v>1577</v>
      </c>
      <c r="G87" s="107">
        <v>1784</v>
      </c>
    </row>
    <row r="88" spans="1:7" ht="16.5" customHeight="1">
      <c r="A88" s="69" t="s">
        <v>422</v>
      </c>
      <c r="B88" s="107">
        <v>3040</v>
      </c>
      <c r="C88" s="107">
        <v>1366</v>
      </c>
      <c r="D88" s="107">
        <v>1674</v>
      </c>
      <c r="E88" s="107">
        <v>3359</v>
      </c>
      <c r="F88" s="107">
        <v>1608</v>
      </c>
      <c r="G88" s="107">
        <v>1751</v>
      </c>
    </row>
    <row r="89" spans="1:7" ht="16.5" customHeight="1">
      <c r="A89" s="69" t="s">
        <v>423</v>
      </c>
      <c r="B89" s="107">
        <v>3118</v>
      </c>
      <c r="C89" s="107">
        <v>1439</v>
      </c>
      <c r="D89" s="107">
        <v>1679</v>
      </c>
      <c r="E89" s="107">
        <v>3568</v>
      </c>
      <c r="F89" s="107">
        <v>1639</v>
      </c>
      <c r="G89" s="107">
        <v>1929</v>
      </c>
    </row>
    <row r="90" spans="1:7" ht="16.5" customHeight="1">
      <c r="A90" s="69" t="s">
        <v>424</v>
      </c>
      <c r="B90" s="107">
        <v>3360</v>
      </c>
      <c r="C90" s="107">
        <v>1533</v>
      </c>
      <c r="D90" s="107">
        <v>1827</v>
      </c>
      <c r="E90" s="107">
        <v>3470</v>
      </c>
      <c r="F90" s="107">
        <v>1574</v>
      </c>
      <c r="G90" s="107">
        <v>1896</v>
      </c>
    </row>
    <row r="91" spans="1:7" s="97" customFormat="1" ht="16.5" customHeight="1">
      <c r="A91" s="71" t="s">
        <v>425</v>
      </c>
      <c r="B91" s="108">
        <v>14913</v>
      </c>
      <c r="C91" s="108">
        <v>6450</v>
      </c>
      <c r="D91" s="108">
        <v>8463</v>
      </c>
      <c r="E91" s="108">
        <v>14161</v>
      </c>
      <c r="F91" s="108">
        <v>6228</v>
      </c>
      <c r="G91" s="108">
        <v>7933</v>
      </c>
    </row>
    <row r="92" spans="1:7" ht="16.5" customHeight="1">
      <c r="A92" s="69" t="s">
        <v>426</v>
      </c>
      <c r="B92" s="107">
        <v>3186</v>
      </c>
      <c r="C92" s="107">
        <v>1420</v>
      </c>
      <c r="D92" s="107">
        <v>1766</v>
      </c>
      <c r="E92" s="107">
        <v>2909</v>
      </c>
      <c r="F92" s="107">
        <v>1345</v>
      </c>
      <c r="G92" s="107">
        <v>1564</v>
      </c>
    </row>
    <row r="93" spans="1:7" ht="16.5" customHeight="1">
      <c r="A93" s="69" t="s">
        <v>427</v>
      </c>
      <c r="B93" s="107">
        <v>3010</v>
      </c>
      <c r="C93" s="107">
        <v>1270</v>
      </c>
      <c r="D93" s="107">
        <v>1740</v>
      </c>
      <c r="E93" s="107">
        <v>2558</v>
      </c>
      <c r="F93" s="107">
        <v>1125</v>
      </c>
      <c r="G93" s="107">
        <v>1433</v>
      </c>
    </row>
    <row r="94" spans="1:7" ht="16.5" customHeight="1">
      <c r="A94" s="69" t="s">
        <v>428</v>
      </c>
      <c r="B94" s="107">
        <v>3055</v>
      </c>
      <c r="C94" s="107">
        <v>1350</v>
      </c>
      <c r="D94" s="107">
        <v>1705</v>
      </c>
      <c r="E94" s="107">
        <v>2773</v>
      </c>
      <c r="F94" s="107">
        <v>1212</v>
      </c>
      <c r="G94" s="107">
        <v>1561</v>
      </c>
    </row>
    <row r="95" spans="1:7" ht="16.5" customHeight="1">
      <c r="A95" s="69" t="s">
        <v>429</v>
      </c>
      <c r="B95" s="107">
        <v>2930</v>
      </c>
      <c r="C95" s="107">
        <v>1234</v>
      </c>
      <c r="D95" s="107">
        <v>1696</v>
      </c>
      <c r="E95" s="107">
        <v>2877</v>
      </c>
      <c r="F95" s="107">
        <v>1258</v>
      </c>
      <c r="G95" s="107">
        <v>1619</v>
      </c>
    </row>
    <row r="96" spans="1:7" ht="16.5" customHeight="1">
      <c r="A96" s="69" t="s">
        <v>430</v>
      </c>
      <c r="B96" s="107">
        <v>2732</v>
      </c>
      <c r="C96" s="107">
        <v>1176</v>
      </c>
      <c r="D96" s="107">
        <v>1556</v>
      </c>
      <c r="E96" s="107">
        <v>3044</v>
      </c>
      <c r="F96" s="107">
        <v>1288</v>
      </c>
      <c r="G96" s="107">
        <v>1756</v>
      </c>
    </row>
    <row r="97" spans="1:7" s="97" customFormat="1" ht="16.5" customHeight="1">
      <c r="A97" s="71" t="s">
        <v>431</v>
      </c>
      <c r="B97" s="108">
        <v>11770</v>
      </c>
      <c r="C97" s="108">
        <v>4772</v>
      </c>
      <c r="D97" s="108">
        <v>6998</v>
      </c>
      <c r="E97" s="108">
        <v>13131</v>
      </c>
      <c r="F97" s="108">
        <v>5405</v>
      </c>
      <c r="G97" s="108">
        <v>7726</v>
      </c>
    </row>
    <row r="98" spans="1:7" ht="16.5" customHeight="1">
      <c r="A98" s="69" t="s">
        <v>432</v>
      </c>
      <c r="B98" s="107">
        <v>2582</v>
      </c>
      <c r="C98" s="107">
        <v>1072</v>
      </c>
      <c r="D98" s="107">
        <v>1510</v>
      </c>
      <c r="E98" s="107">
        <v>2877</v>
      </c>
      <c r="F98" s="107">
        <v>1201</v>
      </c>
      <c r="G98" s="107">
        <v>1676</v>
      </c>
    </row>
    <row r="99" spans="1:7" ht="16.5" customHeight="1">
      <c r="A99" s="69" t="s">
        <v>433</v>
      </c>
      <c r="B99" s="107">
        <v>2403</v>
      </c>
      <c r="C99" s="107">
        <v>957</v>
      </c>
      <c r="D99" s="107">
        <v>1446</v>
      </c>
      <c r="E99" s="107">
        <v>2651</v>
      </c>
      <c r="F99" s="107">
        <v>1091</v>
      </c>
      <c r="G99" s="107">
        <v>1560</v>
      </c>
    </row>
    <row r="100" spans="1:7" ht="16.5" customHeight="1">
      <c r="A100" s="69" t="s">
        <v>434</v>
      </c>
      <c r="B100" s="107">
        <v>2423</v>
      </c>
      <c r="C100" s="107">
        <v>999</v>
      </c>
      <c r="D100" s="107">
        <v>1424</v>
      </c>
      <c r="E100" s="107">
        <v>2669</v>
      </c>
      <c r="F100" s="107">
        <v>1122</v>
      </c>
      <c r="G100" s="107">
        <v>1547</v>
      </c>
    </row>
    <row r="101" spans="1:7" ht="16.5" customHeight="1">
      <c r="A101" s="69" t="s">
        <v>435</v>
      </c>
      <c r="B101" s="107">
        <v>2260</v>
      </c>
      <c r="C101" s="107">
        <v>935</v>
      </c>
      <c r="D101" s="107">
        <v>1325</v>
      </c>
      <c r="E101" s="107">
        <v>2592</v>
      </c>
      <c r="F101" s="107">
        <v>1064</v>
      </c>
      <c r="G101" s="107">
        <v>1528</v>
      </c>
    </row>
    <row r="102" spans="1:7" ht="16.5" customHeight="1">
      <c r="A102" s="69" t="s">
        <v>436</v>
      </c>
      <c r="B102" s="107">
        <v>2102</v>
      </c>
      <c r="C102" s="107">
        <v>809</v>
      </c>
      <c r="D102" s="107">
        <v>1293</v>
      </c>
      <c r="E102" s="107">
        <v>2342</v>
      </c>
      <c r="F102" s="107">
        <v>927</v>
      </c>
      <c r="G102" s="107">
        <v>1415</v>
      </c>
    </row>
    <row r="103" spans="1:7" s="97" customFormat="1" ht="16.5" customHeight="1">
      <c r="A103" s="71" t="s">
        <v>437</v>
      </c>
      <c r="B103" s="108">
        <v>7815</v>
      </c>
      <c r="C103" s="108">
        <v>2813</v>
      </c>
      <c r="D103" s="108">
        <v>5002</v>
      </c>
      <c r="E103" s="108">
        <v>9514</v>
      </c>
      <c r="F103" s="108">
        <v>3545</v>
      </c>
      <c r="G103" s="108">
        <v>5969</v>
      </c>
    </row>
    <row r="104" spans="1:7" ht="16.5" customHeight="1">
      <c r="A104" s="73" t="s">
        <v>438</v>
      </c>
      <c r="B104" s="107">
        <v>2021</v>
      </c>
      <c r="C104" s="107">
        <v>755</v>
      </c>
      <c r="D104" s="107">
        <v>1266</v>
      </c>
      <c r="E104" s="107">
        <v>2235</v>
      </c>
      <c r="F104" s="107">
        <v>880</v>
      </c>
      <c r="G104" s="107">
        <v>1355</v>
      </c>
    </row>
    <row r="105" spans="1:7" ht="16.5" customHeight="1">
      <c r="A105" s="73" t="s">
        <v>439</v>
      </c>
      <c r="B105" s="107">
        <v>1681</v>
      </c>
      <c r="C105" s="107">
        <v>631</v>
      </c>
      <c r="D105" s="107">
        <v>1050</v>
      </c>
      <c r="E105" s="107">
        <v>1916</v>
      </c>
      <c r="F105" s="107">
        <v>698</v>
      </c>
      <c r="G105" s="107">
        <v>1218</v>
      </c>
    </row>
    <row r="106" spans="1:7" ht="16.5" customHeight="1">
      <c r="A106" s="73" t="s">
        <v>440</v>
      </c>
      <c r="B106" s="107">
        <v>1523</v>
      </c>
      <c r="C106" s="107">
        <v>537</v>
      </c>
      <c r="D106" s="107">
        <v>986</v>
      </c>
      <c r="E106" s="107">
        <v>1966</v>
      </c>
      <c r="F106" s="107">
        <v>745</v>
      </c>
      <c r="G106" s="107">
        <v>1221</v>
      </c>
    </row>
    <row r="107" spans="1:7" ht="16.5" customHeight="1">
      <c r="A107" s="73" t="s">
        <v>441</v>
      </c>
      <c r="B107" s="107">
        <v>1406</v>
      </c>
      <c r="C107" s="107">
        <v>461</v>
      </c>
      <c r="D107" s="107">
        <v>945</v>
      </c>
      <c r="E107" s="107">
        <v>1811</v>
      </c>
      <c r="F107" s="107">
        <v>670</v>
      </c>
      <c r="G107" s="107">
        <v>1141</v>
      </c>
    </row>
    <row r="108" spans="1:7" ht="16.5" customHeight="1">
      <c r="A108" s="73" t="s">
        <v>442</v>
      </c>
      <c r="B108" s="107">
        <v>1184</v>
      </c>
      <c r="C108" s="107">
        <v>429</v>
      </c>
      <c r="D108" s="107">
        <v>755</v>
      </c>
      <c r="E108" s="107">
        <v>1586</v>
      </c>
      <c r="F108" s="107">
        <v>552</v>
      </c>
      <c r="G108" s="107">
        <v>1034</v>
      </c>
    </row>
    <row r="109" spans="1:7" s="97" customFormat="1" ht="16.5" customHeight="1">
      <c r="A109" s="61" t="s">
        <v>443</v>
      </c>
      <c r="B109" s="108">
        <v>4114</v>
      </c>
      <c r="C109" s="108">
        <v>1371</v>
      </c>
      <c r="D109" s="108">
        <v>2743</v>
      </c>
      <c r="E109" s="108">
        <v>5354</v>
      </c>
      <c r="F109" s="108">
        <v>1706</v>
      </c>
      <c r="G109" s="108">
        <v>3648</v>
      </c>
    </row>
    <row r="110" spans="1:7" ht="16.5" customHeight="1">
      <c r="A110" s="73" t="s">
        <v>444</v>
      </c>
      <c r="B110" s="107">
        <v>1134</v>
      </c>
      <c r="C110" s="107">
        <v>377</v>
      </c>
      <c r="D110" s="107">
        <v>757</v>
      </c>
      <c r="E110" s="107">
        <v>1492</v>
      </c>
      <c r="F110" s="107">
        <v>516</v>
      </c>
      <c r="G110" s="107">
        <v>976</v>
      </c>
    </row>
    <row r="111" spans="1:7" ht="16.5" customHeight="1">
      <c r="A111" s="73" t="s">
        <v>445</v>
      </c>
      <c r="B111" s="107">
        <v>860</v>
      </c>
      <c r="C111" s="107">
        <v>285</v>
      </c>
      <c r="D111" s="107">
        <v>575</v>
      </c>
      <c r="E111" s="107">
        <v>1189</v>
      </c>
      <c r="F111" s="107">
        <v>377</v>
      </c>
      <c r="G111" s="107">
        <v>812</v>
      </c>
    </row>
    <row r="112" spans="1:7" ht="16.5" customHeight="1">
      <c r="A112" s="73" t="s">
        <v>446</v>
      </c>
      <c r="B112" s="107">
        <v>813</v>
      </c>
      <c r="C112" s="107">
        <v>261</v>
      </c>
      <c r="D112" s="107">
        <v>552</v>
      </c>
      <c r="E112" s="107">
        <v>1022</v>
      </c>
      <c r="F112" s="107">
        <v>330</v>
      </c>
      <c r="G112" s="107">
        <v>692</v>
      </c>
    </row>
    <row r="113" spans="1:7" ht="16.5" customHeight="1">
      <c r="A113" s="73" t="s">
        <v>447</v>
      </c>
      <c r="B113" s="107">
        <v>707</v>
      </c>
      <c r="C113" s="107">
        <v>246</v>
      </c>
      <c r="D113" s="107">
        <v>461</v>
      </c>
      <c r="E113" s="107">
        <v>954</v>
      </c>
      <c r="F113" s="107">
        <v>277</v>
      </c>
      <c r="G113" s="107">
        <v>677</v>
      </c>
    </row>
    <row r="114" spans="1:7" ht="16.5" customHeight="1">
      <c r="A114" s="73" t="s">
        <v>448</v>
      </c>
      <c r="B114" s="107">
        <v>600</v>
      </c>
      <c r="C114" s="107">
        <v>202</v>
      </c>
      <c r="D114" s="107">
        <v>398</v>
      </c>
      <c r="E114" s="107">
        <v>697</v>
      </c>
      <c r="F114" s="107">
        <v>206</v>
      </c>
      <c r="G114" s="107">
        <v>491</v>
      </c>
    </row>
    <row r="115" spans="1:7" s="97" customFormat="1" ht="16.5" customHeight="1">
      <c r="A115" s="61" t="s">
        <v>449</v>
      </c>
      <c r="B115" s="108">
        <v>1847</v>
      </c>
      <c r="C115" s="108">
        <v>511</v>
      </c>
      <c r="D115" s="108">
        <v>1336</v>
      </c>
      <c r="E115" s="108">
        <v>2014</v>
      </c>
      <c r="F115" s="108">
        <v>532</v>
      </c>
      <c r="G115" s="108">
        <v>1482</v>
      </c>
    </row>
    <row r="116" spans="1:7" ht="16.5" customHeight="1">
      <c r="A116" s="73" t="s">
        <v>450</v>
      </c>
      <c r="B116" s="107">
        <v>557</v>
      </c>
      <c r="C116" s="107">
        <v>168</v>
      </c>
      <c r="D116" s="107">
        <v>389</v>
      </c>
      <c r="E116" s="107">
        <v>639</v>
      </c>
      <c r="F116" s="107">
        <v>175</v>
      </c>
      <c r="G116" s="107">
        <v>464</v>
      </c>
    </row>
    <row r="117" spans="1:7" ht="16.5" customHeight="1">
      <c r="A117" s="73" t="s">
        <v>451</v>
      </c>
      <c r="B117" s="107">
        <v>439</v>
      </c>
      <c r="C117" s="107">
        <v>120</v>
      </c>
      <c r="D117" s="107">
        <v>319</v>
      </c>
      <c r="E117" s="107">
        <v>446</v>
      </c>
      <c r="F117" s="107">
        <v>104</v>
      </c>
      <c r="G117" s="107">
        <v>342</v>
      </c>
    </row>
    <row r="118" spans="1:7" ht="16.5" customHeight="1">
      <c r="A118" s="73" t="s">
        <v>452</v>
      </c>
      <c r="B118" s="107">
        <v>367</v>
      </c>
      <c r="C118" s="107">
        <v>103</v>
      </c>
      <c r="D118" s="107">
        <v>264</v>
      </c>
      <c r="E118" s="107">
        <v>380</v>
      </c>
      <c r="F118" s="107">
        <v>110</v>
      </c>
      <c r="G118" s="107">
        <v>270</v>
      </c>
    </row>
    <row r="119" spans="1:7" ht="16.5" customHeight="1">
      <c r="A119" s="73" t="s">
        <v>453</v>
      </c>
      <c r="B119" s="107">
        <v>277</v>
      </c>
      <c r="C119" s="107">
        <v>67</v>
      </c>
      <c r="D119" s="107">
        <v>210</v>
      </c>
      <c r="E119" s="107">
        <v>299</v>
      </c>
      <c r="F119" s="107">
        <v>86</v>
      </c>
      <c r="G119" s="107">
        <v>213</v>
      </c>
    </row>
    <row r="120" spans="1:7" ht="16.5" customHeight="1">
      <c r="A120" s="73" t="s">
        <v>454</v>
      </c>
      <c r="B120" s="107">
        <v>207</v>
      </c>
      <c r="C120" s="107">
        <v>53</v>
      </c>
      <c r="D120" s="107">
        <v>154</v>
      </c>
      <c r="E120" s="107">
        <v>250</v>
      </c>
      <c r="F120" s="107">
        <v>57</v>
      </c>
      <c r="G120" s="107">
        <v>193</v>
      </c>
    </row>
    <row r="121" spans="1:12" s="97" customFormat="1" ht="16.5" customHeight="1">
      <c r="A121" s="61" t="s">
        <v>455</v>
      </c>
      <c r="B121" s="108">
        <v>479</v>
      </c>
      <c r="C121" s="108">
        <v>100</v>
      </c>
      <c r="D121" s="108">
        <v>379</v>
      </c>
      <c r="E121" s="108">
        <v>642</v>
      </c>
      <c r="F121" s="108">
        <v>137</v>
      </c>
      <c r="G121" s="108">
        <v>505</v>
      </c>
      <c r="H121" s="101"/>
      <c r="I121" s="101"/>
      <c r="J121" s="101"/>
      <c r="K121" s="101"/>
      <c r="L121" s="101"/>
    </row>
    <row r="122" spans="1:12" ht="16.5" customHeight="1">
      <c r="A122" s="73" t="s">
        <v>456</v>
      </c>
      <c r="B122" s="107">
        <v>158</v>
      </c>
      <c r="C122" s="107">
        <v>32</v>
      </c>
      <c r="D122" s="107">
        <v>126</v>
      </c>
      <c r="E122" s="107">
        <v>229</v>
      </c>
      <c r="F122" s="107">
        <v>53</v>
      </c>
      <c r="G122" s="107">
        <v>176</v>
      </c>
      <c r="H122" s="103"/>
      <c r="I122" s="103"/>
      <c r="J122" s="103"/>
      <c r="K122" s="103"/>
      <c r="L122" s="103"/>
    </row>
    <row r="123" spans="1:7" ht="16.5" customHeight="1">
      <c r="A123" s="102" t="s">
        <v>457</v>
      </c>
      <c r="B123" s="107">
        <v>125</v>
      </c>
      <c r="C123" s="107">
        <v>32</v>
      </c>
      <c r="D123" s="107">
        <v>93</v>
      </c>
      <c r="E123" s="107">
        <v>148</v>
      </c>
      <c r="F123" s="107">
        <v>35</v>
      </c>
      <c r="G123" s="107">
        <v>113</v>
      </c>
    </row>
    <row r="124" spans="1:7" ht="16.5" customHeight="1">
      <c r="A124" s="102" t="s">
        <v>458</v>
      </c>
      <c r="B124" s="107">
        <v>98</v>
      </c>
      <c r="C124" s="107">
        <v>8</v>
      </c>
      <c r="D124" s="107">
        <v>90</v>
      </c>
      <c r="E124" s="107">
        <v>110</v>
      </c>
      <c r="F124" s="107">
        <v>26</v>
      </c>
      <c r="G124" s="107">
        <v>84</v>
      </c>
    </row>
    <row r="125" spans="1:7" ht="16.5" customHeight="1">
      <c r="A125" s="73" t="s">
        <v>459</v>
      </c>
      <c r="B125" s="107">
        <v>65</v>
      </c>
      <c r="C125" s="107">
        <v>20</v>
      </c>
      <c r="D125" s="107">
        <v>45</v>
      </c>
      <c r="E125" s="107">
        <v>102</v>
      </c>
      <c r="F125" s="107">
        <v>15</v>
      </c>
      <c r="G125" s="107">
        <v>87</v>
      </c>
    </row>
    <row r="126" spans="1:7" ht="16.5" customHeight="1">
      <c r="A126" s="73" t="s">
        <v>460</v>
      </c>
      <c r="B126" s="107">
        <v>33</v>
      </c>
      <c r="C126" s="107">
        <v>8</v>
      </c>
      <c r="D126" s="107">
        <v>25</v>
      </c>
      <c r="E126" s="107">
        <v>53</v>
      </c>
      <c r="F126" s="107">
        <v>8</v>
      </c>
      <c r="G126" s="107">
        <v>45</v>
      </c>
    </row>
    <row r="127" spans="1:7" s="97" customFormat="1" ht="16.5" customHeight="1">
      <c r="A127" s="61" t="s">
        <v>461</v>
      </c>
      <c r="B127" s="108">
        <v>62</v>
      </c>
      <c r="C127" s="108">
        <v>6</v>
      </c>
      <c r="D127" s="108">
        <v>56</v>
      </c>
      <c r="E127" s="108">
        <v>86</v>
      </c>
      <c r="F127" s="108">
        <v>8</v>
      </c>
      <c r="G127" s="108">
        <v>78</v>
      </c>
    </row>
    <row r="128" spans="1:7" s="97" customFormat="1" ht="16.5" customHeight="1">
      <c r="A128" s="71" t="s">
        <v>462</v>
      </c>
      <c r="B128" s="108">
        <v>235</v>
      </c>
      <c r="C128" s="108">
        <v>131</v>
      </c>
      <c r="D128" s="108">
        <v>104</v>
      </c>
      <c r="E128" s="108">
        <v>5824</v>
      </c>
      <c r="F128" s="108">
        <v>3370</v>
      </c>
      <c r="G128" s="108">
        <v>2454</v>
      </c>
    </row>
    <row r="129" spans="1:7" ht="16.5" customHeight="1">
      <c r="A129" s="109"/>
      <c r="B129" s="108"/>
      <c r="C129" s="108"/>
      <c r="D129" s="108"/>
      <c r="E129" s="108"/>
      <c r="F129" s="108"/>
      <c r="G129" s="108"/>
    </row>
    <row r="130" spans="1:7" ht="16.5" customHeight="1">
      <c r="A130" s="109" t="s">
        <v>463</v>
      </c>
      <c r="B130" s="52"/>
      <c r="C130" s="52"/>
      <c r="D130" s="52"/>
      <c r="E130" s="52"/>
      <c r="F130" s="52"/>
      <c r="G130" s="52"/>
    </row>
    <row r="131" spans="1:7" ht="16.5" customHeight="1">
      <c r="A131" s="73" t="s">
        <v>464</v>
      </c>
      <c r="B131" s="107">
        <v>25836</v>
      </c>
      <c r="C131" s="107">
        <v>13210</v>
      </c>
      <c r="D131" s="107">
        <v>12626</v>
      </c>
      <c r="E131" s="107">
        <v>23205</v>
      </c>
      <c r="F131" s="107">
        <v>11912</v>
      </c>
      <c r="G131" s="107">
        <v>11293</v>
      </c>
    </row>
    <row r="132" spans="1:7" ht="16.5" customHeight="1">
      <c r="A132" s="73" t="s">
        <v>465</v>
      </c>
      <c r="B132" s="107">
        <v>228038</v>
      </c>
      <c r="C132" s="107">
        <v>118669</v>
      </c>
      <c r="D132" s="107">
        <v>109369</v>
      </c>
      <c r="E132" s="107">
        <v>224154</v>
      </c>
      <c r="F132" s="107">
        <v>116563</v>
      </c>
      <c r="G132" s="107">
        <v>107591</v>
      </c>
    </row>
    <row r="133" spans="1:7" ht="16.5" customHeight="1">
      <c r="A133" s="73" t="s">
        <v>466</v>
      </c>
      <c r="B133" s="107">
        <v>56518</v>
      </c>
      <c r="C133" s="107">
        <v>23133</v>
      </c>
      <c r="D133" s="107">
        <v>33385</v>
      </c>
      <c r="E133" s="107">
        <v>61567</v>
      </c>
      <c r="F133" s="107">
        <v>25359</v>
      </c>
      <c r="G133" s="107">
        <v>36208</v>
      </c>
    </row>
    <row r="134" spans="1:7" ht="16.5" customHeight="1">
      <c r="A134" s="403" t="s">
        <v>467</v>
      </c>
      <c r="B134" s="52"/>
      <c r="C134" s="52"/>
      <c r="D134" s="52"/>
      <c r="E134" s="52"/>
      <c r="F134" s="52"/>
      <c r="G134" s="52"/>
    </row>
    <row r="135" spans="1:7" ht="16.5" customHeight="1">
      <c r="A135" s="73" t="s">
        <v>464</v>
      </c>
      <c r="B135" s="110">
        <v>8.3</v>
      </c>
      <c r="C135" s="110">
        <v>8.5</v>
      </c>
      <c r="D135" s="110">
        <v>8.1</v>
      </c>
      <c r="E135" s="110">
        <v>7.51150761</v>
      </c>
      <c r="F135" s="110">
        <v>7.74341173</v>
      </c>
      <c r="G135" s="110">
        <v>7.281484538</v>
      </c>
    </row>
    <row r="136" spans="1:7" ht="16.5" customHeight="1">
      <c r="A136" s="73" t="s">
        <v>465</v>
      </c>
      <c r="B136" s="110">
        <v>73.4</v>
      </c>
      <c r="C136" s="110">
        <v>76.5</v>
      </c>
      <c r="D136" s="110">
        <v>70.3</v>
      </c>
      <c r="E136" s="110">
        <v>72.55912419</v>
      </c>
      <c r="F136" s="110">
        <v>75.77193598</v>
      </c>
      <c r="G136" s="110">
        <v>69.37237253</v>
      </c>
    </row>
    <row r="137" spans="1:7" ht="16.5" customHeight="1">
      <c r="A137" s="73" t="s">
        <v>466</v>
      </c>
      <c r="B137" s="110">
        <v>18.2</v>
      </c>
      <c r="C137" s="110">
        <v>14.9</v>
      </c>
      <c r="D137" s="110">
        <v>21.5</v>
      </c>
      <c r="E137" s="110">
        <v>19.9293682</v>
      </c>
      <c r="F137" s="110">
        <v>16.48465229</v>
      </c>
      <c r="G137" s="110">
        <v>23.34614293</v>
      </c>
    </row>
    <row r="138" spans="1:7" ht="16.5" customHeight="1">
      <c r="A138" s="73" t="s">
        <v>468</v>
      </c>
      <c r="B138" s="110">
        <v>42.9</v>
      </c>
      <c r="C138" s="110">
        <v>41.3</v>
      </c>
      <c r="D138" s="110">
        <v>44.5</v>
      </c>
      <c r="E138" s="110">
        <v>44.24034558</v>
      </c>
      <c r="F138" s="110">
        <v>42.63856495</v>
      </c>
      <c r="G138" s="110">
        <v>45.82913368</v>
      </c>
    </row>
    <row r="139" spans="1:7" s="1" customFormat="1" ht="16.5" customHeight="1" thickBot="1">
      <c r="A139" s="111" t="s">
        <v>469</v>
      </c>
      <c r="B139" s="112">
        <v>39.6</v>
      </c>
      <c r="C139" s="112">
        <v>38</v>
      </c>
      <c r="D139" s="112">
        <v>41.5</v>
      </c>
      <c r="E139" s="112">
        <v>41.23605482</v>
      </c>
      <c r="F139" s="112">
        <v>39.76915005</v>
      </c>
      <c r="G139" s="112">
        <v>42.91827326</v>
      </c>
    </row>
    <row r="140" spans="1:7" ht="16.5" customHeight="1">
      <c r="A140" s="88" t="s">
        <v>1178</v>
      </c>
      <c r="B140" s="89"/>
      <c r="C140" s="89"/>
      <c r="D140" s="89"/>
      <c r="E140" s="89"/>
      <c r="F140" s="89"/>
      <c r="G140" s="89"/>
    </row>
    <row r="141" ht="16.5" customHeight="1">
      <c r="A141" s="52" t="s">
        <v>470</v>
      </c>
    </row>
  </sheetData>
  <sheetProtection/>
  <mergeCells count="3">
    <mergeCell ref="A3:A4"/>
    <mergeCell ref="B3:D3"/>
    <mergeCell ref="E3:G3"/>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2"/>
  </sheetPr>
  <dimension ref="A1:L73"/>
  <sheetViews>
    <sheetView zoomScalePageLayoutView="0" workbookViewId="0" topLeftCell="A58">
      <selection activeCell="O34" sqref="O34"/>
    </sheetView>
  </sheetViews>
  <sheetFormatPr defaultColWidth="9.00390625" defaultRowHeight="16.5" customHeight="1"/>
  <cols>
    <col min="1" max="1" width="13.375" style="115" customWidth="1"/>
    <col min="2" max="3" width="8.25390625" style="115" bestFit="1" customWidth="1"/>
    <col min="4" max="5" width="7.375" style="115" bestFit="1" customWidth="1"/>
    <col min="6" max="7" width="6.50390625" style="115" bestFit="1" customWidth="1"/>
    <col min="8" max="8" width="8.25390625" style="115" bestFit="1" customWidth="1"/>
    <col min="9" max="10" width="7.375" style="115" bestFit="1" customWidth="1"/>
    <col min="11" max="12" width="6.50390625" style="115" bestFit="1" customWidth="1"/>
    <col min="13" max="16384" width="9.00390625" style="115" customWidth="1"/>
  </cols>
  <sheetData>
    <row r="1" spans="1:12" ht="16.5" customHeight="1">
      <c r="A1" s="113" t="s">
        <v>1179</v>
      </c>
      <c r="B1" s="114"/>
      <c r="C1" s="114"/>
      <c r="D1" s="114"/>
      <c r="E1" s="114"/>
      <c r="F1" s="114"/>
      <c r="G1" s="114"/>
      <c r="H1" s="114"/>
      <c r="I1" s="114"/>
      <c r="J1" s="114"/>
      <c r="K1" s="114"/>
      <c r="L1" s="114"/>
    </row>
    <row r="2" ht="16.5" customHeight="1" thickBot="1">
      <c r="A2" s="510" t="str">
        <f>HYPERLINK("#目次!A7","目次に戻る")</f>
        <v>目次に戻る</v>
      </c>
    </row>
    <row r="3" spans="1:12" s="117" customFormat="1" ht="16.5" customHeight="1">
      <c r="A3" s="550" t="s">
        <v>471</v>
      </c>
      <c r="B3" s="553" t="s">
        <v>472</v>
      </c>
      <c r="C3" s="116"/>
      <c r="D3" s="116"/>
      <c r="E3" s="116" t="s">
        <v>92</v>
      </c>
      <c r="F3" s="116"/>
      <c r="G3" s="116"/>
      <c r="H3" s="116"/>
      <c r="I3" s="116"/>
      <c r="J3" s="116" t="s">
        <v>93</v>
      </c>
      <c r="K3" s="116"/>
      <c r="L3" s="54"/>
    </row>
    <row r="4" spans="1:12" s="117" customFormat="1" ht="16.5" customHeight="1">
      <c r="A4" s="551"/>
      <c r="B4" s="549"/>
      <c r="C4" s="552" t="s">
        <v>473</v>
      </c>
      <c r="D4" s="549" t="s">
        <v>474</v>
      </c>
      <c r="E4" s="549" t="s">
        <v>475</v>
      </c>
      <c r="F4" s="549" t="s">
        <v>476</v>
      </c>
      <c r="G4" s="549" t="s">
        <v>477</v>
      </c>
      <c r="H4" s="552" t="s">
        <v>473</v>
      </c>
      <c r="I4" s="549" t="s">
        <v>478</v>
      </c>
      <c r="J4" s="549" t="s">
        <v>475</v>
      </c>
      <c r="K4" s="549" t="s">
        <v>479</v>
      </c>
      <c r="L4" s="525" t="s">
        <v>480</v>
      </c>
    </row>
    <row r="5" spans="1:12" s="117" customFormat="1" ht="16.5" customHeight="1">
      <c r="A5" s="551"/>
      <c r="B5" s="549"/>
      <c r="C5" s="552"/>
      <c r="D5" s="549"/>
      <c r="E5" s="549"/>
      <c r="F5" s="554"/>
      <c r="G5" s="554"/>
      <c r="H5" s="552"/>
      <c r="I5" s="549"/>
      <c r="J5" s="549"/>
      <c r="K5" s="549"/>
      <c r="L5" s="525"/>
    </row>
    <row r="6" ht="16.5" customHeight="1">
      <c r="A6" s="119"/>
    </row>
    <row r="7" spans="1:12" s="122" customFormat="1" ht="16.5" customHeight="1">
      <c r="A7" s="120" t="s">
        <v>481</v>
      </c>
      <c r="B7" s="121">
        <v>201865</v>
      </c>
      <c r="C7" s="121">
        <v>96309</v>
      </c>
      <c r="D7" s="121">
        <v>35710</v>
      </c>
      <c r="E7" s="121">
        <v>57967</v>
      </c>
      <c r="F7" s="121">
        <v>1032</v>
      </c>
      <c r="G7" s="121">
        <v>1139</v>
      </c>
      <c r="H7" s="121">
        <v>105556</v>
      </c>
      <c r="I7" s="121">
        <v>35103</v>
      </c>
      <c r="J7" s="121">
        <v>59008</v>
      </c>
      <c r="K7" s="121">
        <v>6537</v>
      </c>
      <c r="L7" s="121">
        <v>3407</v>
      </c>
    </row>
    <row r="8" spans="1:12" ht="16.5" customHeight="1">
      <c r="A8" s="123"/>
      <c r="B8" s="124"/>
      <c r="C8" s="124"/>
      <c r="D8" s="124"/>
      <c r="E8" s="124"/>
      <c r="F8" s="124"/>
      <c r="G8" s="124"/>
      <c r="H8" s="124"/>
      <c r="I8" s="124"/>
      <c r="J8" s="124"/>
      <c r="K8" s="124"/>
      <c r="L8" s="124"/>
    </row>
    <row r="9" spans="1:12" ht="16.5" customHeight="1">
      <c r="A9" s="123" t="s">
        <v>482</v>
      </c>
      <c r="B9" s="124">
        <v>23110</v>
      </c>
      <c r="C9" s="125">
        <v>11859</v>
      </c>
      <c r="D9" s="125">
        <v>11859</v>
      </c>
      <c r="E9" s="125" t="s">
        <v>233</v>
      </c>
      <c r="F9" s="125" t="s">
        <v>233</v>
      </c>
      <c r="G9" s="125" t="s">
        <v>233</v>
      </c>
      <c r="H9" s="125">
        <v>11251</v>
      </c>
      <c r="I9" s="125">
        <v>11251</v>
      </c>
      <c r="J9" s="125" t="s">
        <v>233</v>
      </c>
      <c r="K9" s="125" t="s">
        <v>233</v>
      </c>
      <c r="L9" s="125" t="s">
        <v>233</v>
      </c>
    </row>
    <row r="10" spans="1:12" ht="16.5" customHeight="1">
      <c r="A10" s="123"/>
      <c r="B10" s="124"/>
      <c r="C10" s="125"/>
      <c r="D10" s="125"/>
      <c r="E10" s="125"/>
      <c r="F10" s="125"/>
      <c r="G10" s="125"/>
      <c r="H10" s="125"/>
      <c r="I10" s="125"/>
      <c r="J10" s="125"/>
      <c r="K10" s="125"/>
      <c r="L10" s="125"/>
    </row>
    <row r="11" spans="1:12" ht="16.5" customHeight="1">
      <c r="A11" s="123" t="s">
        <v>484</v>
      </c>
      <c r="B11" s="124">
        <v>8533</v>
      </c>
      <c r="C11" s="125">
        <v>4306</v>
      </c>
      <c r="D11" s="125">
        <v>4299</v>
      </c>
      <c r="E11" s="125">
        <v>5</v>
      </c>
      <c r="F11" s="125" t="s">
        <v>233</v>
      </c>
      <c r="G11" s="125" t="s">
        <v>233</v>
      </c>
      <c r="H11" s="125">
        <v>4227</v>
      </c>
      <c r="I11" s="125">
        <v>4208</v>
      </c>
      <c r="J11" s="125">
        <v>14</v>
      </c>
      <c r="K11" s="125" t="s">
        <v>233</v>
      </c>
      <c r="L11" s="125" t="s">
        <v>233</v>
      </c>
    </row>
    <row r="12" spans="1:12" ht="16.5" customHeight="1">
      <c r="A12" s="123" t="s">
        <v>485</v>
      </c>
      <c r="B12" s="124">
        <v>10517</v>
      </c>
      <c r="C12" s="125">
        <v>4902</v>
      </c>
      <c r="D12" s="125">
        <v>4653</v>
      </c>
      <c r="E12" s="125">
        <v>231</v>
      </c>
      <c r="F12" s="125">
        <v>1</v>
      </c>
      <c r="G12" s="125">
        <v>3</v>
      </c>
      <c r="H12" s="125">
        <v>5615</v>
      </c>
      <c r="I12" s="125">
        <v>5132</v>
      </c>
      <c r="J12" s="125">
        <v>442</v>
      </c>
      <c r="K12" s="125">
        <v>2</v>
      </c>
      <c r="L12" s="125">
        <v>13</v>
      </c>
    </row>
    <row r="13" spans="1:12" ht="16.5" customHeight="1">
      <c r="A13" s="123" t="s">
        <v>371</v>
      </c>
      <c r="B13" s="124">
        <v>13758</v>
      </c>
      <c r="C13" s="125">
        <v>6269</v>
      </c>
      <c r="D13" s="125">
        <v>4168</v>
      </c>
      <c r="E13" s="125">
        <v>2053</v>
      </c>
      <c r="F13" s="125" t="s">
        <v>233</v>
      </c>
      <c r="G13" s="125">
        <v>22</v>
      </c>
      <c r="H13" s="125">
        <v>7489</v>
      </c>
      <c r="I13" s="125">
        <v>4507</v>
      </c>
      <c r="J13" s="125">
        <v>2871</v>
      </c>
      <c r="K13" s="125">
        <v>1</v>
      </c>
      <c r="L13" s="125">
        <v>67</v>
      </c>
    </row>
    <row r="14" spans="1:12" ht="16.5" customHeight="1">
      <c r="A14" s="123" t="s">
        <v>377</v>
      </c>
      <c r="B14" s="124">
        <v>16175</v>
      </c>
      <c r="C14" s="125">
        <v>7680</v>
      </c>
      <c r="D14" s="125">
        <v>2931</v>
      </c>
      <c r="E14" s="125">
        <v>4668</v>
      </c>
      <c r="F14" s="125">
        <v>2</v>
      </c>
      <c r="G14" s="125">
        <v>55</v>
      </c>
      <c r="H14" s="125">
        <v>8495</v>
      </c>
      <c r="I14" s="125">
        <v>2770</v>
      </c>
      <c r="J14" s="125">
        <v>5512</v>
      </c>
      <c r="K14" s="125">
        <v>6</v>
      </c>
      <c r="L14" s="125">
        <v>142</v>
      </c>
    </row>
    <row r="15" spans="1:12" ht="16.5" customHeight="1">
      <c r="A15" s="123" t="s">
        <v>383</v>
      </c>
      <c r="B15" s="124">
        <v>17587</v>
      </c>
      <c r="C15" s="125">
        <v>8390</v>
      </c>
      <c r="D15" s="125">
        <v>2472</v>
      </c>
      <c r="E15" s="125">
        <v>5798</v>
      </c>
      <c r="F15" s="125">
        <v>3</v>
      </c>
      <c r="G15" s="125">
        <v>94</v>
      </c>
      <c r="H15" s="125">
        <v>9197</v>
      </c>
      <c r="I15" s="125">
        <v>2133</v>
      </c>
      <c r="J15" s="125">
        <v>6626</v>
      </c>
      <c r="K15" s="125">
        <v>21</v>
      </c>
      <c r="L15" s="125">
        <v>322</v>
      </c>
    </row>
    <row r="16" spans="1:12" ht="16.5" customHeight="1">
      <c r="A16" s="123"/>
      <c r="B16" s="124"/>
      <c r="C16" s="125"/>
      <c r="D16" s="125"/>
      <c r="E16" s="125"/>
      <c r="F16" s="125"/>
      <c r="G16" s="125"/>
      <c r="H16" s="125"/>
      <c r="I16" s="125"/>
      <c r="J16" s="125"/>
      <c r="K16" s="125"/>
      <c r="L16" s="125"/>
    </row>
    <row r="17" spans="1:12" ht="16.5" customHeight="1">
      <c r="A17" s="123" t="s">
        <v>389</v>
      </c>
      <c r="B17" s="124">
        <v>16232</v>
      </c>
      <c r="C17" s="125">
        <v>7840</v>
      </c>
      <c r="D17" s="125">
        <v>1839</v>
      </c>
      <c r="E17" s="125">
        <v>5829</v>
      </c>
      <c r="F17" s="125">
        <v>11</v>
      </c>
      <c r="G17" s="125">
        <v>124</v>
      </c>
      <c r="H17" s="125">
        <v>8392</v>
      </c>
      <c r="I17" s="125">
        <v>1459</v>
      </c>
      <c r="J17" s="125">
        <v>6357</v>
      </c>
      <c r="K17" s="125">
        <v>46</v>
      </c>
      <c r="L17" s="125">
        <v>385</v>
      </c>
    </row>
    <row r="18" spans="1:12" ht="16.5" customHeight="1">
      <c r="A18" s="123" t="s">
        <v>395</v>
      </c>
      <c r="B18" s="124">
        <v>14521</v>
      </c>
      <c r="C18" s="125">
        <v>7004</v>
      </c>
      <c r="D18" s="125">
        <v>1229</v>
      </c>
      <c r="E18" s="125">
        <v>5557</v>
      </c>
      <c r="F18" s="125">
        <v>17</v>
      </c>
      <c r="G18" s="125">
        <v>162</v>
      </c>
      <c r="H18" s="125">
        <v>7517</v>
      </c>
      <c r="I18" s="125">
        <v>1020</v>
      </c>
      <c r="J18" s="125">
        <v>5801</v>
      </c>
      <c r="K18" s="125">
        <v>66</v>
      </c>
      <c r="L18" s="125">
        <v>470</v>
      </c>
    </row>
    <row r="19" spans="1:12" ht="16.5" customHeight="1">
      <c r="A19" s="123" t="s">
        <v>401</v>
      </c>
      <c r="B19" s="124">
        <v>12441</v>
      </c>
      <c r="C19" s="125">
        <v>5894</v>
      </c>
      <c r="D19" s="125">
        <v>805</v>
      </c>
      <c r="E19" s="125">
        <v>4863</v>
      </c>
      <c r="F19" s="125">
        <v>35</v>
      </c>
      <c r="G19" s="125">
        <v>153</v>
      </c>
      <c r="H19" s="125">
        <v>6547</v>
      </c>
      <c r="I19" s="125">
        <v>675</v>
      </c>
      <c r="J19" s="125">
        <v>5169</v>
      </c>
      <c r="K19" s="125">
        <v>145</v>
      </c>
      <c r="L19" s="125">
        <v>437</v>
      </c>
    </row>
    <row r="20" spans="1:12" ht="16.5" customHeight="1">
      <c r="A20" s="123" t="s">
        <v>486</v>
      </c>
      <c r="B20" s="124">
        <v>12396</v>
      </c>
      <c r="C20" s="125">
        <v>5823</v>
      </c>
      <c r="D20" s="125">
        <v>607</v>
      </c>
      <c r="E20" s="125">
        <v>4957</v>
      </c>
      <c r="F20" s="125">
        <v>60</v>
      </c>
      <c r="G20" s="125">
        <v>151</v>
      </c>
      <c r="H20" s="125">
        <v>6573</v>
      </c>
      <c r="I20" s="125">
        <v>539</v>
      </c>
      <c r="J20" s="125">
        <v>5248</v>
      </c>
      <c r="K20" s="125">
        <v>241</v>
      </c>
      <c r="L20" s="125">
        <v>427</v>
      </c>
    </row>
    <row r="21" spans="1:12" ht="16.5" customHeight="1">
      <c r="A21" s="123" t="s">
        <v>413</v>
      </c>
      <c r="B21" s="124">
        <v>14690</v>
      </c>
      <c r="C21" s="125">
        <v>7003</v>
      </c>
      <c r="D21" s="125">
        <v>488</v>
      </c>
      <c r="E21" s="125">
        <v>6199</v>
      </c>
      <c r="F21" s="125">
        <v>97</v>
      </c>
      <c r="G21" s="125">
        <v>167</v>
      </c>
      <c r="H21" s="125">
        <v>7687</v>
      </c>
      <c r="I21" s="125">
        <v>551</v>
      </c>
      <c r="J21" s="125">
        <v>6147</v>
      </c>
      <c r="K21" s="125">
        <v>411</v>
      </c>
      <c r="L21" s="125">
        <v>450</v>
      </c>
    </row>
    <row r="22" spans="1:12" ht="16.5" customHeight="1">
      <c r="A22" s="123"/>
      <c r="B22" s="124"/>
      <c r="C22" s="125"/>
      <c r="D22" s="125"/>
      <c r="E22" s="125"/>
      <c r="F22" s="125"/>
      <c r="G22" s="125"/>
      <c r="H22" s="125"/>
      <c r="I22" s="125"/>
      <c r="J22" s="125"/>
      <c r="K22" s="125"/>
      <c r="L22" s="125"/>
    </row>
    <row r="23" spans="1:12" ht="16.5" customHeight="1">
      <c r="A23" s="123" t="s">
        <v>419</v>
      </c>
      <c r="B23" s="124">
        <v>12287</v>
      </c>
      <c r="C23" s="125">
        <v>5744</v>
      </c>
      <c r="D23" s="125">
        <v>191</v>
      </c>
      <c r="E23" s="125">
        <v>5289</v>
      </c>
      <c r="F23" s="125">
        <v>124</v>
      </c>
      <c r="G23" s="125">
        <v>95</v>
      </c>
      <c r="H23" s="125">
        <v>6543</v>
      </c>
      <c r="I23" s="125">
        <v>292</v>
      </c>
      <c r="J23" s="125">
        <v>5204</v>
      </c>
      <c r="K23" s="125">
        <v>633</v>
      </c>
      <c r="L23" s="125">
        <v>303</v>
      </c>
    </row>
    <row r="24" spans="1:12" ht="16.5" customHeight="1">
      <c r="A24" s="123" t="s">
        <v>425</v>
      </c>
      <c r="B24" s="124">
        <v>10162</v>
      </c>
      <c r="C24" s="125">
        <v>4719</v>
      </c>
      <c r="D24" s="125">
        <v>95</v>
      </c>
      <c r="E24" s="125">
        <v>4417</v>
      </c>
      <c r="F24" s="125">
        <v>124</v>
      </c>
      <c r="G24" s="125">
        <v>56</v>
      </c>
      <c r="H24" s="125">
        <v>5443</v>
      </c>
      <c r="I24" s="125">
        <v>193</v>
      </c>
      <c r="J24" s="125">
        <v>4226</v>
      </c>
      <c r="K24" s="125">
        <v>765</v>
      </c>
      <c r="L24" s="125">
        <v>156</v>
      </c>
    </row>
    <row r="25" spans="1:12" ht="16.5" customHeight="1">
      <c r="A25" s="123" t="s">
        <v>431</v>
      </c>
      <c r="B25" s="124">
        <v>8966</v>
      </c>
      <c r="C25" s="125">
        <v>4283</v>
      </c>
      <c r="D25" s="125">
        <v>43</v>
      </c>
      <c r="E25" s="125">
        <v>4029</v>
      </c>
      <c r="F25" s="125">
        <v>156</v>
      </c>
      <c r="G25" s="125">
        <v>30</v>
      </c>
      <c r="H25" s="125">
        <v>4683</v>
      </c>
      <c r="I25" s="125">
        <v>181</v>
      </c>
      <c r="J25" s="125">
        <v>3196</v>
      </c>
      <c r="K25" s="125">
        <v>1117</v>
      </c>
      <c r="L25" s="125">
        <v>104</v>
      </c>
    </row>
    <row r="26" spans="1:12" ht="16.5" customHeight="1">
      <c r="A26" s="123" t="s">
        <v>437</v>
      </c>
      <c r="B26" s="124">
        <v>5893</v>
      </c>
      <c r="C26" s="125">
        <v>2768</v>
      </c>
      <c r="D26" s="125">
        <v>24</v>
      </c>
      <c r="E26" s="125">
        <v>2531</v>
      </c>
      <c r="F26" s="125">
        <v>174</v>
      </c>
      <c r="G26" s="125">
        <v>17</v>
      </c>
      <c r="H26" s="125">
        <v>3125</v>
      </c>
      <c r="I26" s="125">
        <v>121</v>
      </c>
      <c r="J26" s="125">
        <v>1688</v>
      </c>
      <c r="K26" s="125">
        <v>1136</v>
      </c>
      <c r="L26" s="125">
        <v>68</v>
      </c>
    </row>
    <row r="27" spans="1:12" ht="16.5" customHeight="1">
      <c r="A27" s="123" t="s">
        <v>487</v>
      </c>
      <c r="B27" s="124">
        <v>4575</v>
      </c>
      <c r="C27" s="125">
        <v>1813</v>
      </c>
      <c r="D27" s="125">
        <v>7</v>
      </c>
      <c r="E27" s="125">
        <v>1541</v>
      </c>
      <c r="F27" s="125">
        <v>228</v>
      </c>
      <c r="G27" s="125">
        <v>10</v>
      </c>
      <c r="H27" s="125">
        <v>2762</v>
      </c>
      <c r="I27" s="125">
        <v>71</v>
      </c>
      <c r="J27" s="125">
        <v>507</v>
      </c>
      <c r="K27" s="125">
        <v>1947</v>
      </c>
      <c r="L27" s="125">
        <v>63</v>
      </c>
    </row>
    <row r="28" spans="1:12" ht="16.5" customHeight="1">
      <c r="A28" s="123"/>
      <c r="B28" s="124"/>
      <c r="C28" s="125"/>
      <c r="D28" s="125"/>
      <c r="E28" s="125"/>
      <c r="F28" s="125"/>
      <c r="G28" s="125"/>
      <c r="H28" s="125"/>
      <c r="I28" s="125"/>
      <c r="J28" s="125"/>
      <c r="K28" s="125"/>
      <c r="L28" s="125"/>
    </row>
    <row r="29" spans="1:12" s="122" customFormat="1" ht="16.5" customHeight="1">
      <c r="A29" s="126" t="s">
        <v>488</v>
      </c>
      <c r="B29" s="121">
        <v>73316</v>
      </c>
      <c r="C29" s="121">
        <v>61421</v>
      </c>
      <c r="D29" s="121">
        <v>3771</v>
      </c>
      <c r="E29" s="121">
        <v>55871</v>
      </c>
      <c r="F29" s="121">
        <v>826</v>
      </c>
      <c r="G29" s="121">
        <v>625</v>
      </c>
      <c r="H29" s="121">
        <v>11895</v>
      </c>
      <c r="I29" s="121">
        <v>2838</v>
      </c>
      <c r="J29" s="121">
        <v>2268</v>
      </c>
      <c r="K29" s="121">
        <v>3562</v>
      </c>
      <c r="L29" s="121">
        <v>2259</v>
      </c>
    </row>
    <row r="30" spans="1:12" ht="16.5" customHeight="1">
      <c r="A30" s="123"/>
      <c r="B30" s="124"/>
      <c r="C30" s="125"/>
      <c r="D30" s="125"/>
      <c r="E30" s="125"/>
      <c r="F30" s="125"/>
      <c r="G30" s="125"/>
      <c r="H30" s="125"/>
      <c r="I30" s="125"/>
      <c r="J30" s="125"/>
      <c r="K30" s="125"/>
      <c r="L30" s="125"/>
    </row>
    <row r="31" spans="1:12" ht="16.5" customHeight="1">
      <c r="A31" s="123" t="s">
        <v>482</v>
      </c>
      <c r="B31" s="125">
        <v>1</v>
      </c>
      <c r="C31" s="125">
        <v>1</v>
      </c>
      <c r="D31" s="125">
        <v>1</v>
      </c>
      <c r="E31" s="125" t="s">
        <v>233</v>
      </c>
      <c r="F31" s="125" t="s">
        <v>233</v>
      </c>
      <c r="G31" s="125" t="s">
        <v>233</v>
      </c>
      <c r="H31" s="125" t="s">
        <v>233</v>
      </c>
      <c r="I31" s="125" t="s">
        <v>233</v>
      </c>
      <c r="J31" s="125" t="s">
        <v>233</v>
      </c>
      <c r="K31" s="125" t="s">
        <v>233</v>
      </c>
      <c r="L31" s="125" t="s">
        <v>233</v>
      </c>
    </row>
    <row r="32" spans="1:12" ht="16.5" customHeight="1">
      <c r="A32" s="123"/>
      <c r="B32" s="124"/>
      <c r="C32" s="125"/>
      <c r="D32" s="125"/>
      <c r="E32" s="125"/>
      <c r="F32" s="125"/>
      <c r="G32" s="125"/>
      <c r="H32" s="125"/>
      <c r="I32" s="125"/>
      <c r="J32" s="125"/>
      <c r="K32" s="125"/>
      <c r="L32" s="125"/>
    </row>
    <row r="33" spans="1:12" ht="16.5" customHeight="1">
      <c r="A33" s="123" t="s">
        <v>484</v>
      </c>
      <c r="B33" s="124">
        <v>33</v>
      </c>
      <c r="C33" s="125">
        <v>12</v>
      </c>
      <c r="D33" s="125">
        <v>9</v>
      </c>
      <c r="E33" s="125">
        <v>3</v>
      </c>
      <c r="F33" s="125" t="s">
        <v>233</v>
      </c>
      <c r="G33" s="125" t="s">
        <v>233</v>
      </c>
      <c r="H33" s="125">
        <v>21</v>
      </c>
      <c r="I33" s="125">
        <v>21</v>
      </c>
      <c r="J33" s="125" t="s">
        <v>233</v>
      </c>
      <c r="K33" s="125" t="s">
        <v>233</v>
      </c>
      <c r="L33" s="125" t="s">
        <v>233</v>
      </c>
    </row>
    <row r="34" spans="1:12" ht="16.5" customHeight="1">
      <c r="A34" s="123" t="s">
        <v>485</v>
      </c>
      <c r="B34" s="124">
        <v>887</v>
      </c>
      <c r="C34" s="125">
        <v>471</v>
      </c>
      <c r="D34" s="125">
        <v>295</v>
      </c>
      <c r="E34" s="125">
        <v>173</v>
      </c>
      <c r="F34" s="125" t="s">
        <v>233</v>
      </c>
      <c r="G34" s="125" t="s">
        <v>233</v>
      </c>
      <c r="H34" s="125">
        <v>416</v>
      </c>
      <c r="I34" s="125">
        <v>380</v>
      </c>
      <c r="J34" s="125">
        <v>21</v>
      </c>
      <c r="K34" s="125" t="s">
        <v>233</v>
      </c>
      <c r="L34" s="125">
        <v>8</v>
      </c>
    </row>
    <row r="35" spans="1:12" ht="16.5" customHeight="1">
      <c r="A35" s="123" t="s">
        <v>371</v>
      </c>
      <c r="B35" s="124">
        <v>3470</v>
      </c>
      <c r="C35" s="125">
        <v>2682</v>
      </c>
      <c r="D35" s="125">
        <v>785</v>
      </c>
      <c r="E35" s="125">
        <v>1877</v>
      </c>
      <c r="F35" s="125" t="s">
        <v>233</v>
      </c>
      <c r="G35" s="125">
        <v>6</v>
      </c>
      <c r="H35" s="125">
        <v>788</v>
      </c>
      <c r="I35" s="125">
        <v>612</v>
      </c>
      <c r="J35" s="125">
        <v>124</v>
      </c>
      <c r="K35" s="125">
        <v>1</v>
      </c>
      <c r="L35" s="125">
        <v>30</v>
      </c>
    </row>
    <row r="36" spans="1:12" ht="16.5" customHeight="1">
      <c r="A36" s="123" t="s">
        <v>377</v>
      </c>
      <c r="B36" s="124">
        <v>5784</v>
      </c>
      <c r="C36" s="125">
        <v>5103</v>
      </c>
      <c r="D36" s="125">
        <v>634</v>
      </c>
      <c r="E36" s="125">
        <v>4436</v>
      </c>
      <c r="F36" s="125" t="s">
        <v>233</v>
      </c>
      <c r="G36" s="125">
        <v>18</v>
      </c>
      <c r="H36" s="125">
        <v>681</v>
      </c>
      <c r="I36" s="125">
        <v>339</v>
      </c>
      <c r="J36" s="125">
        <v>207</v>
      </c>
      <c r="K36" s="125">
        <v>3</v>
      </c>
      <c r="L36" s="125">
        <v>88</v>
      </c>
    </row>
    <row r="37" spans="1:12" ht="16.5" customHeight="1">
      <c r="A37" s="123" t="s">
        <v>383</v>
      </c>
      <c r="B37" s="124">
        <v>6765</v>
      </c>
      <c r="C37" s="125">
        <v>5990</v>
      </c>
      <c r="D37" s="125">
        <v>428</v>
      </c>
      <c r="E37" s="125">
        <v>5518</v>
      </c>
      <c r="F37" s="125">
        <v>2</v>
      </c>
      <c r="G37" s="125">
        <v>31</v>
      </c>
      <c r="H37" s="125">
        <v>775</v>
      </c>
      <c r="I37" s="125">
        <v>258</v>
      </c>
      <c r="J37" s="125">
        <v>235</v>
      </c>
      <c r="K37" s="125">
        <v>16</v>
      </c>
      <c r="L37" s="125">
        <v>191</v>
      </c>
    </row>
    <row r="38" spans="1:12" ht="16.5" customHeight="1">
      <c r="A38" s="123"/>
      <c r="B38" s="124"/>
      <c r="C38" s="125"/>
      <c r="D38" s="125"/>
      <c r="E38" s="125"/>
      <c r="F38" s="125"/>
      <c r="G38" s="125"/>
      <c r="H38" s="125"/>
      <c r="I38" s="125"/>
      <c r="J38" s="125"/>
      <c r="K38" s="125"/>
      <c r="L38" s="125"/>
    </row>
    <row r="39" spans="1:12" ht="16.5" customHeight="1">
      <c r="A39" s="123" t="s">
        <v>389</v>
      </c>
      <c r="B39" s="124">
        <v>7002</v>
      </c>
      <c r="C39" s="125">
        <v>6049</v>
      </c>
      <c r="D39" s="125">
        <v>365</v>
      </c>
      <c r="E39" s="125">
        <v>5592</v>
      </c>
      <c r="F39" s="125">
        <v>9</v>
      </c>
      <c r="G39" s="125">
        <v>54</v>
      </c>
      <c r="H39" s="125">
        <v>953</v>
      </c>
      <c r="I39" s="125">
        <v>197</v>
      </c>
      <c r="J39" s="125">
        <v>322</v>
      </c>
      <c r="K39" s="125">
        <v>38</v>
      </c>
      <c r="L39" s="125">
        <v>265</v>
      </c>
    </row>
    <row r="40" spans="1:12" ht="16.5" customHeight="1">
      <c r="A40" s="123" t="s">
        <v>395</v>
      </c>
      <c r="B40" s="124">
        <v>6905</v>
      </c>
      <c r="C40" s="125">
        <v>5786</v>
      </c>
      <c r="D40" s="125">
        <v>311</v>
      </c>
      <c r="E40" s="125">
        <v>5351</v>
      </c>
      <c r="F40" s="125">
        <v>16</v>
      </c>
      <c r="G40" s="125">
        <v>73</v>
      </c>
      <c r="H40" s="125">
        <v>1119</v>
      </c>
      <c r="I40" s="125">
        <v>195</v>
      </c>
      <c r="J40" s="125">
        <v>368</v>
      </c>
      <c r="K40" s="125">
        <v>59</v>
      </c>
      <c r="L40" s="125">
        <v>347</v>
      </c>
    </row>
    <row r="41" spans="1:12" ht="16.5" customHeight="1">
      <c r="A41" s="123" t="s">
        <v>401</v>
      </c>
      <c r="B41" s="124">
        <v>6154</v>
      </c>
      <c r="C41" s="125">
        <v>5105</v>
      </c>
      <c r="D41" s="125">
        <v>268</v>
      </c>
      <c r="E41" s="125">
        <v>4692</v>
      </c>
      <c r="F41" s="125">
        <v>33</v>
      </c>
      <c r="G41" s="125">
        <v>82</v>
      </c>
      <c r="H41" s="125">
        <v>1049</v>
      </c>
      <c r="I41" s="125">
        <v>166</v>
      </c>
      <c r="J41" s="125">
        <v>316</v>
      </c>
      <c r="K41" s="125">
        <v>135</v>
      </c>
      <c r="L41" s="125">
        <v>323</v>
      </c>
    </row>
    <row r="42" spans="1:12" ht="16.5" customHeight="1">
      <c r="A42" s="123" t="s">
        <v>486</v>
      </c>
      <c r="B42" s="124">
        <v>6247</v>
      </c>
      <c r="C42" s="125">
        <v>5231</v>
      </c>
      <c r="D42" s="125">
        <v>226</v>
      </c>
      <c r="E42" s="125">
        <v>4815</v>
      </c>
      <c r="F42" s="125">
        <v>52</v>
      </c>
      <c r="G42" s="125">
        <v>98</v>
      </c>
      <c r="H42" s="125">
        <v>1016</v>
      </c>
      <c r="I42" s="125">
        <v>162</v>
      </c>
      <c r="J42" s="125">
        <v>249</v>
      </c>
      <c r="K42" s="125">
        <v>210</v>
      </c>
      <c r="L42" s="125">
        <v>305</v>
      </c>
    </row>
    <row r="43" spans="1:12" ht="16.5" customHeight="1">
      <c r="A43" s="123" t="s">
        <v>413</v>
      </c>
      <c r="B43" s="124">
        <v>7581</v>
      </c>
      <c r="C43" s="125">
        <v>6530</v>
      </c>
      <c r="D43" s="125">
        <v>242</v>
      </c>
      <c r="E43" s="125">
        <v>6041</v>
      </c>
      <c r="F43" s="125">
        <v>88</v>
      </c>
      <c r="G43" s="125">
        <v>116</v>
      </c>
      <c r="H43" s="125">
        <v>1051</v>
      </c>
      <c r="I43" s="125">
        <v>169</v>
      </c>
      <c r="J43" s="125">
        <v>153</v>
      </c>
      <c r="K43" s="125">
        <v>334</v>
      </c>
      <c r="L43" s="125">
        <v>308</v>
      </c>
    </row>
    <row r="44" spans="1:12" ht="16.5" customHeight="1">
      <c r="A44" s="123"/>
      <c r="B44" s="124"/>
      <c r="C44" s="125"/>
      <c r="D44" s="125"/>
      <c r="E44" s="125"/>
      <c r="F44" s="125"/>
      <c r="G44" s="125"/>
      <c r="H44" s="125"/>
      <c r="I44" s="125"/>
      <c r="J44" s="125"/>
      <c r="K44" s="125"/>
      <c r="L44" s="125"/>
    </row>
    <row r="45" spans="1:12" ht="16.5" customHeight="1">
      <c r="A45" s="123" t="s">
        <v>419</v>
      </c>
      <c r="B45" s="124">
        <v>6443</v>
      </c>
      <c r="C45" s="125">
        <v>5492</v>
      </c>
      <c r="D45" s="125">
        <v>104</v>
      </c>
      <c r="E45" s="125">
        <v>5173</v>
      </c>
      <c r="F45" s="125">
        <v>107</v>
      </c>
      <c r="G45" s="125">
        <v>73</v>
      </c>
      <c r="H45" s="125">
        <v>951</v>
      </c>
      <c r="I45" s="125">
        <v>112</v>
      </c>
      <c r="J45" s="125">
        <v>108</v>
      </c>
      <c r="K45" s="125">
        <v>474</v>
      </c>
      <c r="L45" s="125">
        <v>194</v>
      </c>
    </row>
    <row r="46" spans="1:12" ht="16.5" customHeight="1">
      <c r="A46" s="123" t="s">
        <v>425</v>
      </c>
      <c r="B46" s="124">
        <v>5314</v>
      </c>
      <c r="C46" s="125">
        <v>4544</v>
      </c>
      <c r="D46" s="125">
        <v>55</v>
      </c>
      <c r="E46" s="125">
        <v>4327</v>
      </c>
      <c r="F46" s="125">
        <v>107</v>
      </c>
      <c r="G46" s="125">
        <v>35</v>
      </c>
      <c r="H46" s="125">
        <v>770</v>
      </c>
      <c r="I46" s="125">
        <v>76</v>
      </c>
      <c r="J46" s="125">
        <v>58</v>
      </c>
      <c r="K46" s="125">
        <v>490</v>
      </c>
      <c r="L46" s="125">
        <v>91</v>
      </c>
    </row>
    <row r="47" spans="1:12" ht="16.5" customHeight="1">
      <c r="A47" s="123" t="s">
        <v>431</v>
      </c>
      <c r="B47" s="124">
        <v>4987</v>
      </c>
      <c r="C47" s="125">
        <v>4132</v>
      </c>
      <c r="D47" s="125">
        <v>26</v>
      </c>
      <c r="E47" s="125">
        <v>3933</v>
      </c>
      <c r="F47" s="125">
        <v>132</v>
      </c>
      <c r="G47" s="125">
        <v>20</v>
      </c>
      <c r="H47" s="125">
        <v>855</v>
      </c>
      <c r="I47" s="125">
        <v>68</v>
      </c>
      <c r="J47" s="125">
        <v>55</v>
      </c>
      <c r="K47" s="125">
        <v>643</v>
      </c>
      <c r="L47" s="125">
        <v>54</v>
      </c>
    </row>
    <row r="48" spans="1:12" ht="16.5" customHeight="1">
      <c r="A48" s="123" t="s">
        <v>437</v>
      </c>
      <c r="B48" s="124">
        <v>3306</v>
      </c>
      <c r="C48" s="125">
        <v>2636</v>
      </c>
      <c r="D48" s="125">
        <v>19</v>
      </c>
      <c r="E48" s="125">
        <v>2470</v>
      </c>
      <c r="F48" s="125">
        <v>125</v>
      </c>
      <c r="G48" s="125">
        <v>11</v>
      </c>
      <c r="H48" s="125">
        <v>670</v>
      </c>
      <c r="I48" s="125">
        <v>54</v>
      </c>
      <c r="J48" s="125">
        <v>37</v>
      </c>
      <c r="K48" s="125">
        <v>508</v>
      </c>
      <c r="L48" s="125">
        <v>31</v>
      </c>
    </row>
    <row r="49" spans="1:12" ht="16.5" customHeight="1">
      <c r="A49" s="123" t="s">
        <v>487</v>
      </c>
      <c r="B49" s="124">
        <v>2428</v>
      </c>
      <c r="C49" s="125">
        <v>1650</v>
      </c>
      <c r="D49" s="125">
        <v>3</v>
      </c>
      <c r="E49" s="125">
        <v>1470</v>
      </c>
      <c r="F49" s="125">
        <v>155</v>
      </c>
      <c r="G49" s="125">
        <v>8</v>
      </c>
      <c r="H49" s="125">
        <v>778</v>
      </c>
      <c r="I49" s="125">
        <v>29</v>
      </c>
      <c r="J49" s="125">
        <v>15</v>
      </c>
      <c r="K49" s="125">
        <v>651</v>
      </c>
      <c r="L49" s="125">
        <v>24</v>
      </c>
    </row>
    <row r="50" spans="1:12" ht="16.5" customHeight="1">
      <c r="A50" s="123"/>
      <c r="B50" s="124"/>
      <c r="C50" s="125"/>
      <c r="D50" s="125"/>
      <c r="E50" s="125"/>
      <c r="F50" s="125"/>
      <c r="G50" s="125"/>
      <c r="H50" s="125"/>
      <c r="I50" s="125"/>
      <c r="J50" s="125"/>
      <c r="K50" s="125"/>
      <c r="L50" s="125"/>
    </row>
    <row r="51" spans="1:12" s="122" customFormat="1" ht="16.5" customHeight="1">
      <c r="A51" s="126" t="s">
        <v>489</v>
      </c>
      <c r="B51" s="121">
        <v>110807</v>
      </c>
      <c r="C51" s="121">
        <v>60298</v>
      </c>
      <c r="D51" s="121">
        <v>35279</v>
      </c>
      <c r="E51" s="121">
        <v>2140</v>
      </c>
      <c r="F51" s="121">
        <v>1880</v>
      </c>
      <c r="G51" s="121">
        <v>3157</v>
      </c>
      <c r="H51" s="121">
        <v>50509</v>
      </c>
      <c r="I51" s="121">
        <v>27044</v>
      </c>
      <c r="J51" s="121">
        <v>789</v>
      </c>
      <c r="K51" s="121">
        <v>7698</v>
      </c>
      <c r="L51" s="121">
        <v>3339</v>
      </c>
    </row>
    <row r="52" spans="1:12" ht="16.5" customHeight="1">
      <c r="A52" s="123"/>
      <c r="B52" s="124"/>
      <c r="C52" s="125"/>
      <c r="D52" s="125"/>
      <c r="E52" s="125"/>
      <c r="F52" s="125"/>
      <c r="G52" s="125"/>
      <c r="H52" s="125"/>
      <c r="I52" s="125"/>
      <c r="J52" s="125"/>
      <c r="K52" s="125"/>
      <c r="L52" s="125"/>
    </row>
    <row r="53" spans="1:12" ht="16.5" customHeight="1">
      <c r="A53" s="123" t="s">
        <v>482</v>
      </c>
      <c r="B53" s="125">
        <v>8</v>
      </c>
      <c r="C53" s="125">
        <v>5</v>
      </c>
      <c r="D53" s="125">
        <v>5</v>
      </c>
      <c r="E53" s="125" t="s">
        <v>233</v>
      </c>
      <c r="F53" s="125" t="s">
        <v>233</v>
      </c>
      <c r="G53" s="125" t="s">
        <v>233</v>
      </c>
      <c r="H53" s="125">
        <v>3</v>
      </c>
      <c r="I53" s="125">
        <v>3</v>
      </c>
      <c r="J53" s="125" t="s">
        <v>233</v>
      </c>
      <c r="K53" s="125" t="s">
        <v>233</v>
      </c>
      <c r="L53" s="125" t="s">
        <v>233</v>
      </c>
    </row>
    <row r="54" spans="1:12" ht="16.5" customHeight="1">
      <c r="A54" s="123"/>
      <c r="B54" s="124"/>
      <c r="C54" s="125"/>
      <c r="D54" s="125"/>
      <c r="E54" s="125"/>
      <c r="F54" s="125"/>
      <c r="G54" s="125"/>
      <c r="H54" s="125"/>
      <c r="I54" s="125"/>
      <c r="J54" s="125"/>
      <c r="K54" s="125"/>
      <c r="L54" s="125"/>
    </row>
    <row r="55" spans="1:12" ht="16.5" customHeight="1">
      <c r="A55" s="123" t="s">
        <v>484</v>
      </c>
      <c r="B55" s="124">
        <v>1505</v>
      </c>
      <c r="C55" s="125">
        <v>672</v>
      </c>
      <c r="D55" s="125">
        <v>534</v>
      </c>
      <c r="E55" s="125">
        <v>2</v>
      </c>
      <c r="F55" s="125" t="s">
        <v>233</v>
      </c>
      <c r="G55" s="125" t="s">
        <v>233</v>
      </c>
      <c r="H55" s="125">
        <v>833</v>
      </c>
      <c r="I55" s="125">
        <v>661</v>
      </c>
      <c r="J55" s="125">
        <v>1</v>
      </c>
      <c r="K55" s="125">
        <v>1</v>
      </c>
      <c r="L55" s="125" t="s">
        <v>233</v>
      </c>
    </row>
    <row r="56" spans="1:12" ht="16.5" customHeight="1">
      <c r="A56" s="123" t="s">
        <v>485</v>
      </c>
      <c r="B56" s="124">
        <v>11780</v>
      </c>
      <c r="C56" s="125">
        <v>6284</v>
      </c>
      <c r="D56" s="125">
        <v>4592</v>
      </c>
      <c r="E56" s="125">
        <v>13</v>
      </c>
      <c r="F56" s="125">
        <v>3</v>
      </c>
      <c r="G56" s="125">
        <v>4</v>
      </c>
      <c r="H56" s="125">
        <v>5496</v>
      </c>
      <c r="I56" s="125">
        <v>4136</v>
      </c>
      <c r="J56" s="125">
        <v>6</v>
      </c>
      <c r="K56" s="125" t="s">
        <v>233</v>
      </c>
      <c r="L56" s="125">
        <v>2</v>
      </c>
    </row>
    <row r="57" spans="1:12" ht="16.5" customHeight="1">
      <c r="A57" s="123" t="s">
        <v>371</v>
      </c>
      <c r="B57" s="124">
        <v>18756</v>
      </c>
      <c r="C57" s="125">
        <v>11141</v>
      </c>
      <c r="D57" s="125">
        <v>7730</v>
      </c>
      <c r="E57" s="125">
        <v>51</v>
      </c>
      <c r="F57" s="125">
        <v>3</v>
      </c>
      <c r="G57" s="125">
        <v>54</v>
      </c>
      <c r="H57" s="125">
        <v>7615</v>
      </c>
      <c r="I57" s="125">
        <v>5593</v>
      </c>
      <c r="J57" s="125">
        <v>34</v>
      </c>
      <c r="K57" s="125" t="s">
        <v>233</v>
      </c>
      <c r="L57" s="125">
        <v>21</v>
      </c>
    </row>
    <row r="58" spans="1:12" ht="16.5" customHeight="1">
      <c r="A58" s="123" t="s">
        <v>377</v>
      </c>
      <c r="B58" s="124">
        <v>14510</v>
      </c>
      <c r="C58" s="125">
        <v>8853</v>
      </c>
      <c r="D58" s="125">
        <v>6004</v>
      </c>
      <c r="E58" s="125">
        <v>110</v>
      </c>
      <c r="F58" s="125">
        <v>2</v>
      </c>
      <c r="G58" s="125">
        <v>104</v>
      </c>
      <c r="H58" s="125">
        <v>5657</v>
      </c>
      <c r="I58" s="125">
        <v>4058</v>
      </c>
      <c r="J58" s="125">
        <v>65</v>
      </c>
      <c r="K58" s="125">
        <v>1</v>
      </c>
      <c r="L58" s="125">
        <v>90</v>
      </c>
    </row>
    <row r="59" spans="1:12" ht="16.5" customHeight="1">
      <c r="A59" s="123" t="s">
        <v>383</v>
      </c>
      <c r="B59" s="124">
        <v>11435</v>
      </c>
      <c r="C59" s="125">
        <v>7065</v>
      </c>
      <c r="D59" s="125">
        <v>4709</v>
      </c>
      <c r="E59" s="125">
        <v>165</v>
      </c>
      <c r="F59" s="125">
        <v>9</v>
      </c>
      <c r="G59" s="125">
        <v>230</v>
      </c>
      <c r="H59" s="125">
        <v>4370</v>
      </c>
      <c r="I59" s="125">
        <v>3151</v>
      </c>
      <c r="J59" s="125">
        <v>45</v>
      </c>
      <c r="K59" s="125">
        <v>10</v>
      </c>
      <c r="L59" s="125">
        <v>150</v>
      </c>
    </row>
    <row r="60" spans="1:12" ht="16.5" customHeight="1">
      <c r="A60" s="123"/>
      <c r="B60" s="124"/>
      <c r="C60" s="125"/>
      <c r="D60" s="125"/>
      <c r="E60" s="125"/>
      <c r="F60" s="125"/>
      <c r="G60" s="125"/>
      <c r="H60" s="125"/>
      <c r="I60" s="125"/>
      <c r="J60" s="125"/>
      <c r="K60" s="125"/>
      <c r="L60" s="125"/>
    </row>
    <row r="61" spans="1:12" ht="16.5" customHeight="1">
      <c r="A61" s="123" t="s">
        <v>389</v>
      </c>
      <c r="B61" s="124">
        <v>7995</v>
      </c>
      <c r="C61" s="125">
        <v>4910</v>
      </c>
      <c r="D61" s="125">
        <v>3115</v>
      </c>
      <c r="E61" s="125">
        <v>222</v>
      </c>
      <c r="F61" s="125">
        <v>7</v>
      </c>
      <c r="G61" s="125">
        <v>224</v>
      </c>
      <c r="H61" s="125">
        <v>3085</v>
      </c>
      <c r="I61" s="125">
        <v>2119</v>
      </c>
      <c r="J61" s="125">
        <v>56</v>
      </c>
      <c r="K61" s="125">
        <v>26</v>
      </c>
      <c r="L61" s="125">
        <v>213</v>
      </c>
    </row>
    <row r="62" spans="1:12" ht="16.5" customHeight="1">
      <c r="A62" s="123" t="s">
        <v>395</v>
      </c>
      <c r="B62" s="124">
        <v>6420</v>
      </c>
      <c r="C62" s="125">
        <v>3880</v>
      </c>
      <c r="D62" s="125">
        <v>2390</v>
      </c>
      <c r="E62" s="125">
        <v>319</v>
      </c>
      <c r="F62" s="125">
        <v>20</v>
      </c>
      <c r="G62" s="125">
        <v>264</v>
      </c>
      <c r="H62" s="125">
        <v>2540</v>
      </c>
      <c r="I62" s="125">
        <v>1658</v>
      </c>
      <c r="J62" s="125">
        <v>63</v>
      </c>
      <c r="K62" s="125">
        <v>51</v>
      </c>
      <c r="L62" s="125">
        <v>240</v>
      </c>
    </row>
    <row r="63" spans="1:12" ht="16.5" customHeight="1">
      <c r="A63" s="123" t="s">
        <v>401</v>
      </c>
      <c r="B63" s="124">
        <v>4602</v>
      </c>
      <c r="C63" s="125">
        <v>2819</v>
      </c>
      <c r="D63" s="125">
        <v>1529</v>
      </c>
      <c r="E63" s="125">
        <v>347</v>
      </c>
      <c r="F63" s="125">
        <v>34</v>
      </c>
      <c r="G63" s="125">
        <v>301</v>
      </c>
      <c r="H63" s="125">
        <v>1783</v>
      </c>
      <c r="I63" s="125">
        <v>1056</v>
      </c>
      <c r="J63" s="125">
        <v>89</v>
      </c>
      <c r="K63" s="125">
        <v>68</v>
      </c>
      <c r="L63" s="125">
        <v>270</v>
      </c>
    </row>
    <row r="64" spans="1:12" ht="16.5" customHeight="1">
      <c r="A64" s="123" t="s">
        <v>486</v>
      </c>
      <c r="B64" s="124">
        <v>4581</v>
      </c>
      <c r="C64" s="125">
        <v>2771</v>
      </c>
      <c r="D64" s="125">
        <v>1501</v>
      </c>
      <c r="E64" s="125">
        <v>319</v>
      </c>
      <c r="F64" s="125">
        <v>60</v>
      </c>
      <c r="G64" s="125">
        <v>373</v>
      </c>
      <c r="H64" s="125">
        <v>1810</v>
      </c>
      <c r="I64" s="125">
        <v>961</v>
      </c>
      <c r="J64" s="125">
        <v>74</v>
      </c>
      <c r="K64" s="125">
        <v>155</v>
      </c>
      <c r="L64" s="125">
        <v>335</v>
      </c>
    </row>
    <row r="65" spans="1:12" ht="16.5" customHeight="1">
      <c r="A65" s="123" t="s">
        <v>413</v>
      </c>
      <c r="B65" s="124">
        <v>5274</v>
      </c>
      <c r="C65" s="125">
        <v>2884</v>
      </c>
      <c r="D65" s="125">
        <v>1462</v>
      </c>
      <c r="E65" s="125">
        <v>205</v>
      </c>
      <c r="F65" s="125">
        <v>145</v>
      </c>
      <c r="G65" s="125">
        <v>574</v>
      </c>
      <c r="H65" s="125">
        <v>2390</v>
      </c>
      <c r="I65" s="125">
        <v>1030</v>
      </c>
      <c r="J65" s="125">
        <v>92</v>
      </c>
      <c r="K65" s="125">
        <v>371</v>
      </c>
      <c r="L65" s="125">
        <v>577</v>
      </c>
    </row>
    <row r="66" spans="1:12" ht="16.5" customHeight="1">
      <c r="A66" s="123"/>
      <c r="B66" s="124"/>
      <c r="C66" s="125"/>
      <c r="D66" s="125"/>
      <c r="E66" s="125"/>
      <c r="F66" s="125"/>
      <c r="G66" s="125"/>
      <c r="H66" s="125"/>
      <c r="I66" s="125"/>
      <c r="J66" s="125"/>
      <c r="K66" s="125"/>
      <c r="L66" s="125"/>
    </row>
    <row r="67" spans="1:12" ht="16.5" customHeight="1">
      <c r="A67" s="123" t="s">
        <v>419</v>
      </c>
      <c r="B67" s="124">
        <v>4325</v>
      </c>
      <c r="C67" s="125">
        <v>2022</v>
      </c>
      <c r="D67" s="125">
        <v>847</v>
      </c>
      <c r="E67" s="125">
        <v>133</v>
      </c>
      <c r="F67" s="125">
        <v>242</v>
      </c>
      <c r="G67" s="125">
        <v>449</v>
      </c>
      <c r="H67" s="125">
        <v>2303</v>
      </c>
      <c r="I67" s="125">
        <v>785</v>
      </c>
      <c r="J67" s="125">
        <v>77</v>
      </c>
      <c r="K67" s="125">
        <v>698</v>
      </c>
      <c r="L67" s="125">
        <v>443</v>
      </c>
    </row>
    <row r="68" spans="1:12" ht="16.5" customHeight="1">
      <c r="A68" s="123" t="s">
        <v>425</v>
      </c>
      <c r="B68" s="124">
        <v>3916</v>
      </c>
      <c r="C68" s="125">
        <v>1466</v>
      </c>
      <c r="D68" s="125">
        <v>486</v>
      </c>
      <c r="E68" s="125">
        <v>110</v>
      </c>
      <c r="F68" s="125">
        <v>310</v>
      </c>
      <c r="G68" s="125">
        <v>291</v>
      </c>
      <c r="H68" s="125">
        <v>2450</v>
      </c>
      <c r="I68" s="125">
        <v>605</v>
      </c>
      <c r="J68" s="125">
        <v>59</v>
      </c>
      <c r="K68" s="125">
        <v>1130</v>
      </c>
      <c r="L68" s="125">
        <v>383</v>
      </c>
    </row>
    <row r="69" spans="1:12" ht="16.5" customHeight="1">
      <c r="A69" s="123" t="s">
        <v>431</v>
      </c>
      <c r="B69" s="124">
        <v>3981</v>
      </c>
      <c r="C69" s="125">
        <v>1065</v>
      </c>
      <c r="D69" s="125">
        <v>257</v>
      </c>
      <c r="E69" s="125">
        <v>56</v>
      </c>
      <c r="F69" s="125">
        <v>355</v>
      </c>
      <c r="G69" s="125">
        <v>192</v>
      </c>
      <c r="H69" s="125">
        <v>2916</v>
      </c>
      <c r="I69" s="125">
        <v>612</v>
      </c>
      <c r="J69" s="125">
        <v>63</v>
      </c>
      <c r="K69" s="125">
        <v>1667</v>
      </c>
      <c r="L69" s="125">
        <v>313</v>
      </c>
    </row>
    <row r="70" spans="1:12" ht="16.5" customHeight="1">
      <c r="A70" s="123" t="s">
        <v>437</v>
      </c>
      <c r="B70" s="124">
        <v>3306</v>
      </c>
      <c r="C70" s="125">
        <v>682</v>
      </c>
      <c r="D70" s="125">
        <v>96</v>
      </c>
      <c r="E70" s="125">
        <v>52</v>
      </c>
      <c r="F70" s="125">
        <v>373</v>
      </c>
      <c r="G70" s="125">
        <v>66</v>
      </c>
      <c r="H70" s="125">
        <v>2624</v>
      </c>
      <c r="I70" s="125">
        <v>395</v>
      </c>
      <c r="J70" s="125">
        <v>42</v>
      </c>
      <c r="K70" s="125">
        <v>1798</v>
      </c>
      <c r="L70" s="125">
        <v>197</v>
      </c>
    </row>
    <row r="71" spans="1:12" ht="16.5" customHeight="1" thickBot="1">
      <c r="A71" s="127" t="s">
        <v>487</v>
      </c>
      <c r="B71" s="128">
        <v>2635</v>
      </c>
      <c r="C71" s="129">
        <v>433</v>
      </c>
      <c r="D71" s="129">
        <v>22</v>
      </c>
      <c r="E71" s="129">
        <v>36</v>
      </c>
      <c r="F71" s="129">
        <v>317</v>
      </c>
      <c r="G71" s="129">
        <v>31</v>
      </c>
      <c r="H71" s="129">
        <v>2202</v>
      </c>
      <c r="I71" s="129">
        <v>221</v>
      </c>
      <c r="J71" s="129">
        <v>23</v>
      </c>
      <c r="K71" s="129">
        <v>1722</v>
      </c>
      <c r="L71" s="129">
        <v>105</v>
      </c>
    </row>
    <row r="72" ht="16.5" customHeight="1">
      <c r="A72" s="115" t="s">
        <v>1180</v>
      </c>
    </row>
    <row r="73" ht="16.5" customHeight="1">
      <c r="A73" s="115" t="s">
        <v>1181</v>
      </c>
    </row>
  </sheetData>
  <sheetProtection/>
  <mergeCells count="12">
    <mergeCell ref="F4:F5"/>
    <mergeCell ref="G4:G5"/>
    <mergeCell ref="I4:I5"/>
    <mergeCell ref="J4:J5"/>
    <mergeCell ref="K4:K5"/>
    <mergeCell ref="L4:L5"/>
    <mergeCell ref="A3:A5"/>
    <mergeCell ref="C4:C5"/>
    <mergeCell ref="H4:H5"/>
    <mergeCell ref="B3:B5"/>
    <mergeCell ref="D4:D5"/>
    <mergeCell ref="E4:E5"/>
  </mergeCells>
  <printOptions/>
  <pageMargins left="0.3937007874015748"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12"/>
  </sheetPr>
  <dimension ref="A1:M43"/>
  <sheetViews>
    <sheetView zoomScalePageLayoutView="0" workbookViewId="0" topLeftCell="A1">
      <selection activeCell="A2" sqref="A2"/>
    </sheetView>
  </sheetViews>
  <sheetFormatPr defaultColWidth="9.00390625" defaultRowHeight="16.5" customHeight="1"/>
  <cols>
    <col min="1" max="1" width="11.25390625" style="115" customWidth="1"/>
    <col min="2" max="3" width="10.875" style="115" customWidth="1"/>
    <col min="4" max="8" width="10.625" style="115" customWidth="1"/>
    <col min="9" max="16384" width="9.00390625" style="131" customWidth="1"/>
  </cols>
  <sheetData>
    <row r="1" ht="16.5" customHeight="1">
      <c r="A1" s="130" t="s">
        <v>1182</v>
      </c>
    </row>
    <row r="2" ht="16.5" customHeight="1" thickBot="1">
      <c r="A2" s="510" t="str">
        <f>HYPERLINK("#目次!A8","目次に戻る")</f>
        <v>目次に戻る</v>
      </c>
    </row>
    <row r="3" spans="1:8" ht="16.5" customHeight="1">
      <c r="A3" s="557" t="s">
        <v>490</v>
      </c>
      <c r="B3" s="557" t="s">
        <v>491</v>
      </c>
      <c r="C3" s="559" t="s">
        <v>492</v>
      </c>
      <c r="D3" s="560"/>
      <c r="E3" s="561"/>
      <c r="F3" s="132" t="s">
        <v>493</v>
      </c>
      <c r="G3" s="562" t="s">
        <v>494</v>
      </c>
      <c r="H3" s="555" t="s">
        <v>495</v>
      </c>
    </row>
    <row r="4" spans="1:8" ht="16.5" customHeight="1">
      <c r="A4" s="558"/>
      <c r="B4" s="558"/>
      <c r="C4" s="133" t="s">
        <v>496</v>
      </c>
      <c r="D4" s="134" t="s">
        <v>497</v>
      </c>
      <c r="E4" s="118" t="s">
        <v>498</v>
      </c>
      <c r="F4" s="135" t="s">
        <v>499</v>
      </c>
      <c r="G4" s="563"/>
      <c r="H4" s="556"/>
    </row>
    <row r="5" spans="1:7" ht="16.5" customHeight="1">
      <c r="A5" s="136"/>
      <c r="F5" s="137"/>
      <c r="G5" s="138"/>
    </row>
    <row r="6" spans="1:8" s="142" customFormat="1" ht="16.5" customHeight="1">
      <c r="A6" s="139" t="s">
        <v>500</v>
      </c>
      <c r="B6" s="140">
        <v>6393768</v>
      </c>
      <c r="C6" s="140">
        <v>13159388</v>
      </c>
      <c r="D6" s="140">
        <v>6512110</v>
      </c>
      <c r="E6" s="140">
        <v>6647278</v>
      </c>
      <c r="F6" s="410">
        <v>97.96656616437586</v>
      </c>
      <c r="G6" s="141">
        <v>2187.5</v>
      </c>
      <c r="H6" s="141">
        <v>6015.7</v>
      </c>
    </row>
    <row r="7" spans="1:8" s="142" customFormat="1" ht="16.5" customHeight="1">
      <c r="A7" s="139" t="s">
        <v>501</v>
      </c>
      <c r="B7" s="140">
        <v>6359134</v>
      </c>
      <c r="C7" s="140">
        <v>13072823</v>
      </c>
      <c r="D7" s="140">
        <v>6468365</v>
      </c>
      <c r="E7" s="140">
        <v>6604458</v>
      </c>
      <c r="F7" s="410">
        <v>97.93937670585535</v>
      </c>
      <c r="G7" s="141">
        <v>1405.76</v>
      </c>
      <c r="H7" s="141">
        <v>9299.5</v>
      </c>
    </row>
    <row r="8" spans="1:8" s="142" customFormat="1" ht="16.5" customHeight="1">
      <c r="A8" s="139" t="s">
        <v>502</v>
      </c>
      <c r="B8" s="140">
        <v>34634</v>
      </c>
      <c r="C8" s="140">
        <v>86565</v>
      </c>
      <c r="D8" s="140">
        <v>43745</v>
      </c>
      <c r="E8" s="140">
        <v>42820</v>
      </c>
      <c r="F8" s="410">
        <v>102.16020551144325</v>
      </c>
      <c r="G8" s="141">
        <v>781.74</v>
      </c>
      <c r="H8" s="141">
        <v>110.7</v>
      </c>
    </row>
    <row r="9" spans="1:8" ht="16.5" customHeight="1">
      <c r="A9" s="139"/>
      <c r="B9" s="140"/>
      <c r="C9" s="140"/>
      <c r="D9" s="140"/>
      <c r="E9" s="140"/>
      <c r="F9" s="410"/>
      <c r="G9" s="141"/>
      <c r="H9" s="143"/>
    </row>
    <row r="10" spans="1:8" ht="16.5" customHeight="1">
      <c r="A10" s="139" t="s">
        <v>503</v>
      </c>
      <c r="B10" s="140">
        <v>4540746</v>
      </c>
      <c r="C10" s="140">
        <v>8945695</v>
      </c>
      <c r="D10" s="140">
        <v>4412050</v>
      </c>
      <c r="E10" s="140">
        <v>4533645</v>
      </c>
      <c r="F10" s="410">
        <v>97.31794174444624</v>
      </c>
      <c r="G10" s="141">
        <v>621.83</v>
      </c>
      <c r="H10" s="141">
        <v>14386.1</v>
      </c>
    </row>
    <row r="11" spans="1:8" ht="16.5" customHeight="1">
      <c r="A11" s="136"/>
      <c r="B11" s="144"/>
      <c r="C11" s="144"/>
      <c r="D11" s="144"/>
      <c r="E11" s="144"/>
      <c r="F11" s="410"/>
      <c r="G11" s="145"/>
      <c r="H11" s="146"/>
    </row>
    <row r="12" spans="1:8" ht="16.5" customHeight="1">
      <c r="A12" s="147" t="s">
        <v>504</v>
      </c>
      <c r="B12" s="144">
        <v>25560</v>
      </c>
      <c r="C12" s="144">
        <v>47115</v>
      </c>
      <c r="D12" s="144">
        <v>23394</v>
      </c>
      <c r="E12" s="144">
        <v>23721</v>
      </c>
      <c r="F12" s="411">
        <v>98.62147464272164</v>
      </c>
      <c r="G12" s="148">
        <v>11.64</v>
      </c>
      <c r="H12" s="149">
        <v>4047.7</v>
      </c>
    </row>
    <row r="13" spans="1:8" ht="16.5" customHeight="1">
      <c r="A13" s="147" t="s">
        <v>505</v>
      </c>
      <c r="B13" s="144">
        <v>67981</v>
      </c>
      <c r="C13" s="144">
        <v>122762</v>
      </c>
      <c r="D13" s="144">
        <v>59046</v>
      </c>
      <c r="E13" s="144">
        <v>63716</v>
      </c>
      <c r="F13" s="411">
        <v>92.6706007910101</v>
      </c>
      <c r="G13" s="148">
        <v>10.18</v>
      </c>
      <c r="H13" s="149">
        <v>12059.1</v>
      </c>
    </row>
    <row r="14" spans="1:8" ht="16.5" customHeight="1">
      <c r="A14" s="147" t="s">
        <v>506</v>
      </c>
      <c r="B14" s="144">
        <v>110113</v>
      </c>
      <c r="C14" s="144">
        <v>205131</v>
      </c>
      <c r="D14" s="144">
        <v>96025</v>
      </c>
      <c r="E14" s="144">
        <v>109106</v>
      </c>
      <c r="F14" s="411">
        <v>88.01074184737779</v>
      </c>
      <c r="G14" s="148">
        <v>20.34</v>
      </c>
      <c r="H14" s="149">
        <v>10085.1</v>
      </c>
    </row>
    <row r="15" spans="1:8" ht="16.5" customHeight="1">
      <c r="A15" s="147" t="s">
        <v>507</v>
      </c>
      <c r="B15" s="144">
        <v>195434</v>
      </c>
      <c r="C15" s="144">
        <v>326309</v>
      </c>
      <c r="D15" s="144">
        <v>161921</v>
      </c>
      <c r="E15" s="144">
        <v>164388</v>
      </c>
      <c r="F15" s="411">
        <v>98.49928218604764</v>
      </c>
      <c r="G15" s="148">
        <v>18.23</v>
      </c>
      <c r="H15" s="149">
        <v>17899.6</v>
      </c>
    </row>
    <row r="16" spans="1:8" ht="16.5" customHeight="1">
      <c r="A16" s="147" t="s">
        <v>508</v>
      </c>
      <c r="B16" s="144">
        <v>111753</v>
      </c>
      <c r="C16" s="144">
        <v>206626</v>
      </c>
      <c r="D16" s="144">
        <v>98849</v>
      </c>
      <c r="E16" s="144">
        <v>107777</v>
      </c>
      <c r="F16" s="411">
        <v>91.71622888000222</v>
      </c>
      <c r="G16" s="148">
        <v>11.31</v>
      </c>
      <c r="H16" s="149">
        <v>18269.3</v>
      </c>
    </row>
    <row r="17" spans="1:8" ht="16.5" customHeight="1">
      <c r="A17" s="147" t="s">
        <v>509</v>
      </c>
      <c r="B17" s="144">
        <v>95413</v>
      </c>
      <c r="C17" s="144">
        <v>175928</v>
      </c>
      <c r="D17" s="144">
        <v>92188</v>
      </c>
      <c r="E17" s="144">
        <v>83740</v>
      </c>
      <c r="F17" s="411">
        <v>110.088368760449</v>
      </c>
      <c r="G17" s="148">
        <v>10.08</v>
      </c>
      <c r="H17" s="149">
        <v>17453.2</v>
      </c>
    </row>
    <row r="18" spans="1:13" ht="16.5" customHeight="1">
      <c r="A18" s="147" t="s">
        <v>510</v>
      </c>
      <c r="B18" s="144">
        <v>120797</v>
      </c>
      <c r="C18" s="144">
        <v>247606</v>
      </c>
      <c r="D18" s="144">
        <v>123385</v>
      </c>
      <c r="E18" s="144">
        <v>124221</v>
      </c>
      <c r="F18" s="411">
        <v>99.32700590077363</v>
      </c>
      <c r="G18" s="148">
        <v>13.75</v>
      </c>
      <c r="H18" s="149">
        <v>18007.7</v>
      </c>
      <c r="J18" s="144"/>
      <c r="K18" s="144"/>
      <c r="L18" s="144"/>
      <c r="M18" s="144"/>
    </row>
    <row r="19" spans="1:8" ht="16.5" customHeight="1">
      <c r="A19" s="147" t="s">
        <v>511</v>
      </c>
      <c r="B19" s="144">
        <v>214424</v>
      </c>
      <c r="C19" s="144">
        <v>460819</v>
      </c>
      <c r="D19" s="144">
        <v>228681</v>
      </c>
      <c r="E19" s="144">
        <v>232138</v>
      </c>
      <c r="F19" s="411">
        <v>98.51079961057647</v>
      </c>
      <c r="G19" s="148">
        <v>39.94</v>
      </c>
      <c r="H19" s="150">
        <v>11537.8</v>
      </c>
    </row>
    <row r="20" spans="1:8" ht="16.5" customHeight="1">
      <c r="A20" s="147" t="s">
        <v>512</v>
      </c>
      <c r="B20" s="144">
        <v>196132</v>
      </c>
      <c r="C20" s="144">
        <v>365302</v>
      </c>
      <c r="D20" s="144">
        <v>180246</v>
      </c>
      <c r="E20" s="144">
        <v>185056</v>
      </c>
      <c r="F20" s="411">
        <v>97.40078678886391</v>
      </c>
      <c r="G20" s="148">
        <v>22.72</v>
      </c>
      <c r="H20" s="149">
        <v>16078.4</v>
      </c>
    </row>
    <row r="21" spans="1:8" ht="16.5" customHeight="1">
      <c r="A21" s="147" t="s">
        <v>513</v>
      </c>
      <c r="B21" s="144">
        <v>138028</v>
      </c>
      <c r="C21" s="144">
        <v>268330</v>
      </c>
      <c r="D21" s="144">
        <v>125509</v>
      </c>
      <c r="E21" s="144">
        <v>142821</v>
      </c>
      <c r="F21" s="411">
        <v>87.87853326891704</v>
      </c>
      <c r="G21" s="148">
        <v>14.7</v>
      </c>
      <c r="H21" s="149">
        <v>18253.7</v>
      </c>
    </row>
    <row r="22" spans="1:8" ht="16.5" customHeight="1">
      <c r="A22" s="147" t="s">
        <v>514</v>
      </c>
      <c r="B22" s="144">
        <v>345608</v>
      </c>
      <c r="C22" s="144">
        <v>693373</v>
      </c>
      <c r="D22" s="144">
        <v>347876</v>
      </c>
      <c r="E22" s="144">
        <v>345497</v>
      </c>
      <c r="F22" s="411">
        <v>100.68857327270571</v>
      </c>
      <c r="G22" s="148">
        <v>59.46</v>
      </c>
      <c r="H22" s="149">
        <v>11661.2</v>
      </c>
    </row>
    <row r="23" spans="1:8" ht="16.5" customHeight="1">
      <c r="A23" s="147" t="s">
        <v>515</v>
      </c>
      <c r="B23" s="144">
        <v>448961</v>
      </c>
      <c r="C23" s="144">
        <v>877138</v>
      </c>
      <c r="D23" s="144">
        <v>419671</v>
      </c>
      <c r="E23" s="144">
        <v>457467</v>
      </c>
      <c r="F23" s="411">
        <v>91.73798328622611</v>
      </c>
      <c r="G23" s="148">
        <v>58.08</v>
      </c>
      <c r="H23" s="149">
        <v>15102.2</v>
      </c>
    </row>
    <row r="24" spans="1:8" ht="16.5" customHeight="1">
      <c r="A24" s="147" t="s">
        <v>516</v>
      </c>
      <c r="B24" s="144">
        <v>123746</v>
      </c>
      <c r="C24" s="144">
        <v>204492</v>
      </c>
      <c r="D24" s="144">
        <v>97265</v>
      </c>
      <c r="E24" s="144">
        <v>107227</v>
      </c>
      <c r="F24" s="411">
        <v>90.70942952801066</v>
      </c>
      <c r="G24" s="148">
        <v>15.11</v>
      </c>
      <c r="H24" s="149">
        <v>13533.6</v>
      </c>
    </row>
    <row r="25" spans="1:8" ht="16.5" customHeight="1">
      <c r="A25" s="126" t="s">
        <v>517</v>
      </c>
      <c r="B25" s="140">
        <v>184267</v>
      </c>
      <c r="C25" s="140">
        <v>314750</v>
      </c>
      <c r="D25" s="140">
        <v>157204</v>
      </c>
      <c r="E25" s="140">
        <v>157546</v>
      </c>
      <c r="F25" s="410">
        <v>99.78292054384117</v>
      </c>
      <c r="G25" s="151">
        <v>15.59</v>
      </c>
      <c r="H25" s="141">
        <v>20189.2</v>
      </c>
    </row>
    <row r="26" spans="1:8" ht="16.5" customHeight="1">
      <c r="A26" s="147" t="s">
        <v>518</v>
      </c>
      <c r="B26" s="144">
        <v>302805</v>
      </c>
      <c r="C26" s="144">
        <v>549569</v>
      </c>
      <c r="D26" s="144">
        <v>263837</v>
      </c>
      <c r="E26" s="144">
        <v>285732</v>
      </c>
      <c r="F26" s="411">
        <v>92.33722509204429</v>
      </c>
      <c r="G26" s="148">
        <v>34.02</v>
      </c>
      <c r="H26" s="149">
        <v>16154.3</v>
      </c>
    </row>
    <row r="27" spans="1:8" ht="16.5" customHeight="1">
      <c r="A27" s="147" t="s">
        <v>519</v>
      </c>
      <c r="B27" s="144">
        <v>166214</v>
      </c>
      <c r="C27" s="144">
        <v>284678</v>
      </c>
      <c r="D27" s="144">
        <v>143806</v>
      </c>
      <c r="E27" s="144">
        <v>140872</v>
      </c>
      <c r="F27" s="411">
        <v>102.08274177977171</v>
      </c>
      <c r="G27" s="148">
        <v>13.01</v>
      </c>
      <c r="H27" s="150">
        <v>21881.5</v>
      </c>
    </row>
    <row r="28" spans="1:8" ht="16.5" customHeight="1">
      <c r="A28" s="147" t="s">
        <v>520</v>
      </c>
      <c r="B28" s="144">
        <v>172568</v>
      </c>
      <c r="C28" s="144">
        <v>335544</v>
      </c>
      <c r="D28" s="144">
        <v>166104</v>
      </c>
      <c r="E28" s="144">
        <v>169440</v>
      </c>
      <c r="F28" s="411">
        <v>98.03116147308782</v>
      </c>
      <c r="G28" s="148">
        <v>20.59</v>
      </c>
      <c r="H28" s="149">
        <v>16296.5</v>
      </c>
    </row>
    <row r="29" spans="1:8" ht="16.5" customHeight="1">
      <c r="A29" s="147" t="s">
        <v>521</v>
      </c>
      <c r="B29" s="144">
        <v>96161</v>
      </c>
      <c r="C29" s="144">
        <v>203296</v>
      </c>
      <c r="D29" s="144">
        <v>100801</v>
      </c>
      <c r="E29" s="144">
        <v>102495</v>
      </c>
      <c r="F29" s="411">
        <v>98.34723645055857</v>
      </c>
      <c r="G29" s="148">
        <v>10.2</v>
      </c>
      <c r="H29" s="150">
        <v>19931</v>
      </c>
    </row>
    <row r="30" spans="1:8" ht="16.5" customHeight="1">
      <c r="A30" s="147" t="s">
        <v>522</v>
      </c>
      <c r="B30" s="144">
        <v>272683</v>
      </c>
      <c r="C30" s="144">
        <v>535824</v>
      </c>
      <c r="D30" s="144">
        <v>265665</v>
      </c>
      <c r="E30" s="144">
        <v>270159</v>
      </c>
      <c r="F30" s="411">
        <v>98.33653515152189</v>
      </c>
      <c r="G30" s="148">
        <v>32.17</v>
      </c>
      <c r="H30" s="150">
        <v>16656</v>
      </c>
    </row>
    <row r="31" spans="1:8" ht="16.5" customHeight="1">
      <c r="A31" s="147" t="s">
        <v>523</v>
      </c>
      <c r="B31" s="144">
        <v>336163</v>
      </c>
      <c r="C31" s="144">
        <v>716124</v>
      </c>
      <c r="D31" s="144">
        <v>350647</v>
      </c>
      <c r="E31" s="144">
        <v>365477</v>
      </c>
      <c r="F31" s="411">
        <v>95.94228911805668</v>
      </c>
      <c r="G31" s="148">
        <v>48.16</v>
      </c>
      <c r="H31" s="149">
        <v>14869.7</v>
      </c>
    </row>
    <row r="32" spans="1:8" ht="16.5" customHeight="1">
      <c r="A32" s="147" t="s">
        <v>524</v>
      </c>
      <c r="B32" s="144">
        <v>314618</v>
      </c>
      <c r="C32" s="144">
        <v>683426</v>
      </c>
      <c r="D32" s="144">
        <v>344195</v>
      </c>
      <c r="E32" s="144">
        <v>339231</v>
      </c>
      <c r="F32" s="411">
        <v>101.46330966214762</v>
      </c>
      <c r="G32" s="148">
        <v>53.2</v>
      </c>
      <c r="H32" s="149">
        <v>12846.4</v>
      </c>
    </row>
    <row r="33" spans="1:8" ht="16.5" customHeight="1">
      <c r="A33" s="147" t="s">
        <v>525</v>
      </c>
      <c r="B33" s="144">
        <v>197276</v>
      </c>
      <c r="C33" s="144">
        <v>442586</v>
      </c>
      <c r="D33" s="144">
        <v>222034</v>
      </c>
      <c r="E33" s="144">
        <v>220552</v>
      </c>
      <c r="F33" s="411">
        <v>100.67195037904892</v>
      </c>
      <c r="G33" s="148">
        <v>34.79</v>
      </c>
      <c r="H33" s="149">
        <v>12721.6</v>
      </c>
    </row>
    <row r="34" spans="1:8" ht="16.5" customHeight="1" thickBot="1">
      <c r="A34" s="152" t="s">
        <v>526</v>
      </c>
      <c r="B34" s="412">
        <v>304041</v>
      </c>
      <c r="C34" s="153">
        <v>678967</v>
      </c>
      <c r="D34" s="153">
        <v>343701</v>
      </c>
      <c r="E34" s="153">
        <v>335266</v>
      </c>
      <c r="F34" s="413">
        <v>102.5159127379454</v>
      </c>
      <c r="G34" s="154">
        <v>49.76</v>
      </c>
      <c r="H34" s="155">
        <v>13644.8</v>
      </c>
    </row>
    <row r="35" spans="1:2" s="115" customFormat="1" ht="16.5" customHeight="1">
      <c r="A35" s="156" t="s">
        <v>1183</v>
      </c>
      <c r="B35" s="115" t="s">
        <v>1184</v>
      </c>
    </row>
    <row r="36" spans="1:8" s="115" customFormat="1" ht="16.5" customHeight="1">
      <c r="A36" s="115" t="s">
        <v>1185</v>
      </c>
      <c r="B36" s="414"/>
      <c r="C36" s="157"/>
      <c r="D36" s="157"/>
      <c r="E36" s="157"/>
      <c r="F36" s="157"/>
      <c r="G36" s="157"/>
      <c r="H36" s="157"/>
    </row>
    <row r="37" ht="16.5" customHeight="1">
      <c r="A37" s="156"/>
    </row>
    <row r="38" ht="16.5" customHeight="1">
      <c r="A38" s="156"/>
    </row>
    <row r="39" ht="16.5" customHeight="1">
      <c r="A39" s="156"/>
    </row>
    <row r="40" ht="16.5" customHeight="1">
      <c r="A40" s="156"/>
    </row>
    <row r="41" ht="16.5" customHeight="1">
      <c r="A41" s="156"/>
    </row>
    <row r="42" ht="16.5" customHeight="1">
      <c r="A42" s="156"/>
    </row>
    <row r="43" ht="16.5" customHeight="1">
      <c r="A43" s="156"/>
    </row>
  </sheetData>
  <sheetProtection/>
  <mergeCells count="5">
    <mergeCell ref="H3:H4"/>
    <mergeCell ref="A3:A4"/>
    <mergeCell ref="B3:B4"/>
    <mergeCell ref="C3:E3"/>
    <mergeCell ref="G3:G4"/>
  </mergeCells>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2"/>
  </sheetPr>
  <dimension ref="A1:H13"/>
  <sheetViews>
    <sheetView zoomScalePageLayoutView="0" workbookViewId="0" topLeftCell="A1">
      <selection activeCell="A2" sqref="A2"/>
    </sheetView>
  </sheetViews>
  <sheetFormatPr defaultColWidth="9.00390625" defaultRowHeight="16.5" customHeight="1"/>
  <cols>
    <col min="1" max="8" width="12.875" style="1" customWidth="1"/>
  </cols>
  <sheetData>
    <row r="1" ht="16.5" customHeight="1">
      <c r="A1" s="5" t="s">
        <v>1186</v>
      </c>
    </row>
    <row r="2" ht="16.5" customHeight="1" thickBot="1">
      <c r="A2" s="510" t="str">
        <f>HYPERLINK("#目次!A9","目次に戻る")</f>
        <v>目次に戻る</v>
      </c>
    </row>
    <row r="3" spans="1:8" ht="16.5" customHeight="1">
      <c r="A3" s="546" t="s">
        <v>88</v>
      </c>
      <c r="B3" s="565" t="s">
        <v>89</v>
      </c>
      <c r="C3" s="565"/>
      <c r="D3" s="566"/>
      <c r="E3" s="567" t="s">
        <v>90</v>
      </c>
      <c r="F3" s="565"/>
      <c r="G3" s="565"/>
      <c r="H3"/>
    </row>
    <row r="4" spans="1:8" ht="16.5" customHeight="1">
      <c r="A4" s="564"/>
      <c r="B4" s="9" t="s">
        <v>91</v>
      </c>
      <c r="C4" s="8" t="s">
        <v>92</v>
      </c>
      <c r="D4" s="8" t="s">
        <v>93</v>
      </c>
      <c r="E4" s="8" t="s">
        <v>94</v>
      </c>
      <c r="F4" s="8" t="s">
        <v>95</v>
      </c>
      <c r="G4" s="8" t="s">
        <v>96</v>
      </c>
      <c r="H4"/>
    </row>
    <row r="5" spans="1:8" ht="16.5" customHeight="1">
      <c r="A5" s="11" t="s">
        <v>97</v>
      </c>
      <c r="B5" s="10">
        <v>13159388</v>
      </c>
      <c r="C5" s="10">
        <v>6512110</v>
      </c>
      <c r="D5" s="10">
        <v>6647278</v>
      </c>
      <c r="E5" s="10">
        <v>6393768</v>
      </c>
      <c r="F5" s="10">
        <v>6382049</v>
      </c>
      <c r="G5" s="10">
        <v>11719</v>
      </c>
      <c r="H5"/>
    </row>
    <row r="6" spans="1:8" ht="16.5" customHeight="1">
      <c r="A6" s="12" t="s">
        <v>98</v>
      </c>
      <c r="B6" s="7">
        <v>314750</v>
      </c>
      <c r="C6" s="7">
        <v>157204</v>
      </c>
      <c r="D6" s="7">
        <v>157546</v>
      </c>
      <c r="E6" s="7">
        <v>184267</v>
      </c>
      <c r="F6" s="7">
        <v>184123</v>
      </c>
      <c r="G6" s="7">
        <v>144</v>
      </c>
      <c r="H6"/>
    </row>
    <row r="7" spans="1:8" ht="16.5" customHeight="1">
      <c r="A7" s="13" t="s">
        <v>99</v>
      </c>
      <c r="B7" s="2">
        <v>549560</v>
      </c>
      <c r="C7" s="2">
        <v>263837</v>
      </c>
      <c r="D7" s="2">
        <v>285732</v>
      </c>
      <c r="E7" s="2">
        <v>302805</v>
      </c>
      <c r="F7" s="2">
        <v>302609</v>
      </c>
      <c r="G7" s="2">
        <v>196</v>
      </c>
      <c r="H7"/>
    </row>
    <row r="8" spans="1:8" ht="16.5" customHeight="1">
      <c r="A8" s="13" t="s">
        <v>100</v>
      </c>
      <c r="B8" s="2">
        <v>284678</v>
      </c>
      <c r="C8" s="2">
        <v>143806</v>
      </c>
      <c r="D8" s="2">
        <v>140872</v>
      </c>
      <c r="E8" s="2">
        <v>166214</v>
      </c>
      <c r="F8" s="2">
        <v>165979</v>
      </c>
      <c r="G8" s="2">
        <v>235</v>
      </c>
      <c r="H8"/>
    </row>
    <row r="9" spans="1:8" ht="16.5" customHeight="1">
      <c r="A9" s="13" t="s">
        <v>101</v>
      </c>
      <c r="B9" s="2">
        <v>535824</v>
      </c>
      <c r="C9" s="2">
        <v>265665</v>
      </c>
      <c r="D9" s="2">
        <v>270159</v>
      </c>
      <c r="E9" s="2">
        <v>272683</v>
      </c>
      <c r="F9" s="2">
        <v>272420</v>
      </c>
      <c r="G9" s="2">
        <v>263</v>
      </c>
      <c r="H9"/>
    </row>
    <row r="10" spans="1:8" ht="16.5" customHeight="1">
      <c r="A10" s="13" t="s">
        <v>102</v>
      </c>
      <c r="B10" s="2">
        <v>716124</v>
      </c>
      <c r="C10" s="2">
        <v>350647</v>
      </c>
      <c r="D10" s="2">
        <v>365477</v>
      </c>
      <c r="E10" s="2">
        <v>336163</v>
      </c>
      <c r="F10" s="2">
        <v>335952</v>
      </c>
      <c r="G10" s="2">
        <v>211</v>
      </c>
      <c r="H10"/>
    </row>
    <row r="11" spans="1:8" ht="16.5" customHeight="1">
      <c r="A11" s="13" t="s">
        <v>103</v>
      </c>
      <c r="B11" s="2">
        <v>326309</v>
      </c>
      <c r="C11" s="2">
        <v>161921</v>
      </c>
      <c r="D11" s="2">
        <v>164388</v>
      </c>
      <c r="E11" s="2">
        <v>195434</v>
      </c>
      <c r="F11" s="2">
        <v>194555</v>
      </c>
      <c r="G11" s="2">
        <v>879</v>
      </c>
      <c r="H11"/>
    </row>
    <row r="12" spans="1:8" ht="16.5" customHeight="1" thickBot="1">
      <c r="A12" s="14" t="s">
        <v>104</v>
      </c>
      <c r="B12" s="3">
        <v>204492</v>
      </c>
      <c r="C12" s="3">
        <v>97265</v>
      </c>
      <c r="D12" s="3">
        <v>107227</v>
      </c>
      <c r="E12" s="3">
        <v>123746</v>
      </c>
      <c r="F12" s="3">
        <v>123365</v>
      </c>
      <c r="G12" s="3">
        <v>381</v>
      </c>
      <c r="H12"/>
    </row>
    <row r="13" ht="16.5" customHeight="1">
      <c r="A13" s="1" t="s">
        <v>1187</v>
      </c>
    </row>
  </sheetData>
  <sheetProtection/>
  <mergeCells count="3">
    <mergeCell ref="A3:A4"/>
    <mergeCell ref="B3:D3"/>
    <mergeCell ref="E3:G3"/>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12"/>
  </sheetPr>
  <dimension ref="A1:P6"/>
  <sheetViews>
    <sheetView zoomScalePageLayoutView="0" workbookViewId="0" topLeftCell="A1">
      <selection activeCell="A2" sqref="A2"/>
    </sheetView>
  </sheetViews>
  <sheetFormatPr defaultColWidth="9.00390625" defaultRowHeight="16.5" customHeight="1"/>
  <cols>
    <col min="1" max="1" width="11.375" style="1" customWidth="1"/>
    <col min="2" max="16" width="9.00390625" style="1" customWidth="1"/>
  </cols>
  <sheetData>
    <row r="1" ht="16.5" customHeight="1">
      <c r="A1" s="5" t="s">
        <v>1188</v>
      </c>
    </row>
    <row r="2" ht="16.5" customHeight="1" thickBot="1">
      <c r="A2" s="510" t="str">
        <f>HYPERLINK("#目次!A10","目次に戻る")</f>
        <v>目次に戻る</v>
      </c>
    </row>
    <row r="3" spans="1:16" ht="16.5" customHeight="1">
      <c r="A3" s="546" t="s">
        <v>527</v>
      </c>
      <c r="B3" s="567" t="s">
        <v>528</v>
      </c>
      <c r="C3" s="565"/>
      <c r="D3" s="565"/>
      <c r="E3" s="565"/>
      <c r="F3" s="565"/>
      <c r="G3" s="565"/>
      <c r="H3" s="565"/>
      <c r="I3" s="565"/>
      <c r="J3" s="565"/>
      <c r="K3" s="565"/>
      <c r="L3" s="566"/>
      <c r="M3" s="572" t="s">
        <v>539</v>
      </c>
      <c r="N3" s="572" t="s">
        <v>538</v>
      </c>
      <c r="O3" s="568" t="s">
        <v>540</v>
      </c>
      <c r="P3" s="570" t="s">
        <v>541</v>
      </c>
    </row>
    <row r="4" spans="1:16" ht="33" customHeight="1">
      <c r="A4" s="564"/>
      <c r="B4" s="8" t="s">
        <v>529</v>
      </c>
      <c r="C4" s="165" t="s">
        <v>536</v>
      </c>
      <c r="D4" s="161" t="s">
        <v>530</v>
      </c>
      <c r="E4" s="161" t="s">
        <v>531</v>
      </c>
      <c r="F4" s="161" t="s">
        <v>532</v>
      </c>
      <c r="G4" s="161" t="s">
        <v>533</v>
      </c>
      <c r="H4" s="161" t="s">
        <v>534</v>
      </c>
      <c r="I4" s="8">
        <v>7</v>
      </c>
      <c r="J4" s="8">
        <v>8</v>
      </c>
      <c r="K4" s="8">
        <v>9</v>
      </c>
      <c r="L4" s="8" t="s">
        <v>535</v>
      </c>
      <c r="M4" s="573"/>
      <c r="N4" s="573"/>
      <c r="O4" s="569"/>
      <c r="P4" s="571"/>
    </row>
    <row r="5" spans="1:16" ht="33" customHeight="1" thickBot="1">
      <c r="A5" s="406" t="s">
        <v>1189</v>
      </c>
      <c r="B5" s="404">
        <v>184123</v>
      </c>
      <c r="C5" s="405">
        <v>110807</v>
      </c>
      <c r="D5" s="405">
        <v>38446</v>
      </c>
      <c r="E5" s="405">
        <v>18912</v>
      </c>
      <c r="F5" s="405">
        <v>12477</v>
      </c>
      <c r="G5" s="405">
        <v>2779</v>
      </c>
      <c r="H5" s="405">
        <v>544</v>
      </c>
      <c r="I5" s="405">
        <v>126</v>
      </c>
      <c r="J5" s="405">
        <v>20</v>
      </c>
      <c r="K5" s="405">
        <v>4</v>
      </c>
      <c r="L5" s="405">
        <v>8</v>
      </c>
      <c r="M5" s="405">
        <v>312672</v>
      </c>
      <c r="N5" s="415">
        <v>1.7</v>
      </c>
      <c r="O5" s="405">
        <v>3103</v>
      </c>
      <c r="P5" s="405">
        <v>404</v>
      </c>
    </row>
    <row r="6" spans="1:8" ht="16.5" customHeight="1">
      <c r="A6" s="1" t="s">
        <v>1187</v>
      </c>
      <c r="H6" s="2"/>
    </row>
  </sheetData>
  <sheetProtection/>
  <mergeCells count="6">
    <mergeCell ref="O3:O4"/>
    <mergeCell ref="P3:P4"/>
    <mergeCell ref="A3:A4"/>
    <mergeCell ref="B3:L3"/>
    <mergeCell ref="M3:M4"/>
    <mergeCell ref="N3:N4"/>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cp:lastPrinted>2012-06-14T09:42:02Z</cp:lastPrinted>
  <dcterms:created xsi:type="dcterms:W3CDTF">2007-08-27T01:19:33Z</dcterms:created>
  <dcterms:modified xsi:type="dcterms:W3CDTF">2012-06-22T02:12:11Z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