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4700" windowHeight="7905" tabRatio="598" activeTab="0"/>
  </bookViews>
  <sheets>
    <sheet name="目次" sheetId="1" r:id="rId1"/>
    <sheet name="概要" sheetId="2" r:id="rId2"/>
    <sheet name="22" sheetId="3" r:id="rId3"/>
    <sheet name="23" sheetId="4" r:id="rId4"/>
    <sheet name="24" sheetId="5" r:id="rId5"/>
    <sheet name="25" sheetId="6" r:id="rId6"/>
    <sheet name="26" sheetId="7" r:id="rId7"/>
    <sheet name="27" sheetId="8" r:id="rId8"/>
    <sheet name="28" sheetId="9" r:id="rId9"/>
    <sheet name="29" sheetId="10" r:id="rId10"/>
    <sheet name="30" sheetId="11" r:id="rId11"/>
    <sheet name="31" sheetId="12" r:id="rId12"/>
    <sheet name="32" sheetId="13" r:id="rId13"/>
    <sheet name="33" sheetId="14" r:id="rId14"/>
    <sheet name="34" sheetId="15" r:id="rId15"/>
    <sheet name="35" sheetId="16" r:id="rId16"/>
    <sheet name="36" sheetId="17" r:id="rId17"/>
    <sheet name="37" sheetId="18" r:id="rId18"/>
    <sheet name="38" sheetId="19" r:id="rId19"/>
    <sheet name="39" sheetId="20" r:id="rId20"/>
    <sheet name="40" sheetId="21" r:id="rId21"/>
    <sheet name="41" sheetId="22" r:id="rId22"/>
    <sheet name="42" sheetId="23" r:id="rId23"/>
    <sheet name="43" sheetId="24" r:id="rId24"/>
    <sheet name="44" sheetId="25" r:id="rId25"/>
    <sheet name="45" sheetId="26" r:id="rId26"/>
    <sheet name="46" sheetId="27" r:id="rId27"/>
    <sheet name="47" sheetId="28" r:id="rId28"/>
    <sheet name="48" sheetId="29" r:id="rId29"/>
    <sheet name="49" sheetId="30" r:id="rId30"/>
    <sheet name="50" sheetId="31" r:id="rId31"/>
    <sheet name="51" sheetId="32" r:id="rId32"/>
    <sheet name="52" sheetId="33" r:id="rId33"/>
    <sheet name="53" sheetId="34" r:id="rId34"/>
    <sheet name="54" sheetId="35" r:id="rId35"/>
    <sheet name="55" sheetId="36" r:id="rId36"/>
    <sheet name="56" sheetId="37" r:id="rId37"/>
    <sheet name="57" sheetId="38" r:id="rId38"/>
    <sheet name="58" sheetId="39" r:id="rId39"/>
    <sheet name="59" sheetId="40" r:id="rId40"/>
    <sheet name="60" sheetId="41" r:id="rId41"/>
  </sheets>
  <externalReferences>
    <externalReference r:id="rId44"/>
    <externalReference r:id="rId45"/>
    <externalReference r:id="rId46"/>
  </externalReferences>
  <definedNames>
    <definedName name="_xlnm.Print_Area" localSheetId="2">'22'!$A$1:$G$113</definedName>
  </definedNames>
  <calcPr fullCalcOnLoad="1"/>
</workbook>
</file>

<file path=xl/sharedStrings.xml><?xml version="1.0" encoding="utf-8"?>
<sst xmlns="http://schemas.openxmlformats.org/spreadsheetml/2006/main" count="2367" uniqueCount="1439">
  <si>
    <t>注　　　高齢者とは６５歳以上の者，幼児とは６歳未満の者，女性とは６～６４歳の女性をいう。</t>
  </si>
  <si>
    <t>総　　　　数　　１）</t>
  </si>
  <si>
    <t>夫　が    ６５～６９歳</t>
  </si>
  <si>
    <t>妻が７０～７４歳</t>
  </si>
  <si>
    <t>注    １ ） 夫の労働力状態「不詳」を含む。</t>
  </si>
  <si>
    <t xml:space="preserve">       ２ ） 妻の労働力状態「不詳」を含む。</t>
  </si>
  <si>
    <t>資料　総務省統計局　「平成１7年国勢調査第２次基本集計結果」</t>
  </si>
  <si>
    <t>常住地による
従業・通学市区町村</t>
  </si>
  <si>
    <t>１５歳以上
就業者</t>
  </si>
  <si>
    <t>１５歳以上
通学者</t>
  </si>
  <si>
    <t>２</t>
  </si>
  <si>
    <t>３</t>
  </si>
  <si>
    <t>４</t>
  </si>
  <si>
    <t>５</t>
  </si>
  <si>
    <t>６</t>
  </si>
  <si>
    <t>住宅に住む６５歳以上親族
のいる一般世帯数</t>
  </si>
  <si>
    <t>世帯人員が１人</t>
  </si>
  <si>
    <t>延　　　べ　　　面　　　積</t>
  </si>
  <si>
    <t>持　ち　家</t>
  </si>
  <si>
    <t>３　 ～　５</t>
  </si>
  <si>
    <t>住宅の建て方</t>
  </si>
  <si>
    <t>１世帯当たり
人員</t>
  </si>
  <si>
    <t>１世帯当たり
延べ面積（㎡）</t>
  </si>
  <si>
    <t>１人当たり
延べ面積（㎡）</t>
  </si>
  <si>
    <t>６５歳以上
親族人員</t>
  </si>
  <si>
    <t>単独世帯</t>
  </si>
  <si>
    <t>夫婦と他の親族（親，子供を含まない）から成る世帯</t>
  </si>
  <si>
    <t>夫婦，子供と他の親族（親を含まない）から成る世帯</t>
  </si>
  <si>
    <t>夫婦，親と他の親族（子供を含まない）から成る世帯</t>
  </si>
  <si>
    <t>夫婦，子供，親と他の親族から成る世帯</t>
  </si>
  <si>
    <t>他に分類されない親族世帯</t>
  </si>
  <si>
    <t>６５歳以上親族のいる一般世帯</t>
  </si>
  <si>
    <t>世帯数</t>
  </si>
  <si>
    <t>世帯人員</t>
  </si>
  <si>
    <t>６５歳以上親族人員</t>
  </si>
  <si>
    <t>（再掲）</t>
  </si>
  <si>
    <t>７５歳以上親族のいる一般世帯</t>
  </si>
  <si>
    <t>７５歳以上親族人員</t>
  </si>
  <si>
    <t>８５歳以上親族のいる一般世帯</t>
  </si>
  <si>
    <t>８５歳以上親族人員</t>
  </si>
  <si>
    <t>非親族世帯</t>
  </si>
  <si>
    <t>夫婦，子供と両親から成る世帯</t>
  </si>
  <si>
    <t>夫婦，子供とひとり親から成る世帯</t>
  </si>
  <si>
    <t>親族世帯</t>
  </si>
  <si>
    <t>７０～７４</t>
  </si>
  <si>
    <t>７５～７９</t>
  </si>
  <si>
    <t>８０～８４</t>
  </si>
  <si>
    <t>８５歳以上</t>
  </si>
  <si>
    <t>（別掲）</t>
  </si>
  <si>
    <t>夫が６０歳未満</t>
  </si>
  <si>
    <t>６０～６４歳</t>
  </si>
  <si>
    <t>アメリカ</t>
  </si>
  <si>
    <t>医療，福祉</t>
  </si>
  <si>
    <t>１５ ～ １９歳</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</si>
  <si>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</si>
  <si>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</si>
  <si>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</si>
  <si>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</si>
  <si>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</si>
  <si>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</si>
  <si>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</si>
  <si>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</si>
  <si>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</si>
  <si>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</si>
  <si>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</si>
  <si>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</si>
  <si>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</si>
  <si>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８５ 歳 以上</t>
  </si>
  <si>
    <t>うち
１２歳未満
通学者あり</t>
  </si>
  <si>
    <t>通勤・通学者以外の世帯員の構成</t>
  </si>
  <si>
    <t>高齢者と
幼児と
女性のみ</t>
  </si>
  <si>
    <t>高齢者と
女性のみ</t>
  </si>
  <si>
    <t>幼児と
女性のみ</t>
  </si>
  <si>
    <t>女性のみ</t>
  </si>
  <si>
    <t>夫 の 年 齢　（ ５ 歳 階 級 ）</t>
  </si>
  <si>
    <t>夫  　が　  就  　業　  者</t>
  </si>
  <si>
    <t>夫  　が  　非　  就  　業  　者</t>
  </si>
  <si>
    <t>総 数 ２）</t>
  </si>
  <si>
    <t>妻が就業者</t>
  </si>
  <si>
    <t>妻が非就業者</t>
  </si>
  <si>
    <t>高齢夫婦世帯数</t>
  </si>
  <si>
    <t>妻が６０～６４歳</t>
  </si>
  <si>
    <t>妻が６５～６９歳</t>
  </si>
  <si>
    <t>妻が７５歳以上</t>
  </si>
  <si>
    <t>横浜市</t>
  </si>
  <si>
    <t>川崎市</t>
  </si>
  <si>
    <t>所沢市</t>
  </si>
  <si>
    <t>市川市</t>
  </si>
  <si>
    <t>川口市</t>
  </si>
  <si>
    <t>狭山市</t>
  </si>
  <si>
    <t>船橋市</t>
  </si>
  <si>
    <t>相模原市</t>
  </si>
  <si>
    <t>埼玉県</t>
  </si>
  <si>
    <t>神奈川県</t>
  </si>
  <si>
    <t>千葉県</t>
  </si>
  <si>
    <t>茨城県</t>
  </si>
  <si>
    <t>栃木県</t>
  </si>
  <si>
    <t>山梨県</t>
  </si>
  <si>
    <t>群馬県</t>
  </si>
  <si>
    <t>静岡県</t>
  </si>
  <si>
    <t>長野県</t>
  </si>
  <si>
    <t>愛知県</t>
  </si>
  <si>
    <t>従業地による1５歳以上就業者数</t>
  </si>
  <si>
    <t>都外で従業</t>
  </si>
  <si>
    <t>２７．男女別人口及び世帯の種類別世帯数[周辺区]　（平成１７年１０月１日）</t>
  </si>
  <si>
    <t>地　　　域</t>
  </si>
  <si>
    <t>人　　　　　　　　　　　口</t>
  </si>
  <si>
    <t>世               帯               数</t>
  </si>
  <si>
    <t>総　　　数</t>
  </si>
  <si>
    <t>男</t>
  </si>
  <si>
    <t>女</t>
  </si>
  <si>
    <t xml:space="preserve">  総 　数  １ ）</t>
  </si>
  <si>
    <t>一  般  世  帯</t>
  </si>
  <si>
    <t>施設等の世帯</t>
  </si>
  <si>
    <t>東京都</t>
  </si>
  <si>
    <t>中野区</t>
  </si>
  <si>
    <t>杉並区</t>
  </si>
  <si>
    <t>豊島区</t>
  </si>
  <si>
    <t>板橋区</t>
  </si>
  <si>
    <t>練馬区</t>
  </si>
  <si>
    <t>新宿区</t>
  </si>
  <si>
    <t>渋谷区</t>
  </si>
  <si>
    <t>注 　　１ ） 世帯の種類「不詳」を含む。</t>
  </si>
  <si>
    <t>資料　総務省統計局　「平成１７年国勢調査第１次基本集計結果」</t>
  </si>
  <si>
    <t>（各年１０月１日現在）</t>
  </si>
  <si>
    <t>町丁別</t>
  </si>
  <si>
    <t>平               成               １          ７               年</t>
  </si>
  <si>
    <t>平            成           １          ２            年</t>
  </si>
  <si>
    <t>世  帯  数  ・  人  口  増  減  （ 平 成 １ ２ 年 ～ 平 成 １ ７ 年 ）</t>
  </si>
  <si>
    <t>世   帯   数</t>
  </si>
  <si>
    <t>人               口</t>
  </si>
  <si>
    <t>女 １ ０ ０ 人</t>
  </si>
  <si>
    <t>人  口  密  度</t>
  </si>
  <si>
    <t>世  帯  数</t>
  </si>
  <si>
    <t>人                    口</t>
  </si>
  <si>
    <t>人       口      増       減</t>
  </si>
  <si>
    <t>人       口</t>
  </si>
  <si>
    <t>総     数</t>
  </si>
  <si>
    <t>に つ き 男</t>
  </si>
  <si>
    <t>（１k㎡あたり）</t>
  </si>
  <si>
    <t>増       減</t>
  </si>
  <si>
    <t>増   減   率</t>
  </si>
  <si>
    <t>中　野　区</t>
  </si>
  <si>
    <t>南台総数</t>
  </si>
  <si>
    <t>南台一丁目</t>
  </si>
  <si>
    <t>南台二丁目</t>
  </si>
  <si>
    <t>南台三丁目</t>
  </si>
  <si>
    <t>南台四丁目</t>
  </si>
  <si>
    <t>南台五丁目</t>
  </si>
  <si>
    <t>弥生町総数</t>
  </si>
  <si>
    <t>弥生町一丁目</t>
  </si>
  <si>
    <t>弥生町二丁目</t>
  </si>
  <si>
    <t>弥生町三丁目</t>
  </si>
  <si>
    <t>弥生町四丁目</t>
  </si>
  <si>
    <t>弥生町五丁目</t>
  </si>
  <si>
    <t>弥生町六丁目</t>
  </si>
  <si>
    <t>本町総数</t>
  </si>
  <si>
    <t>本町一丁目</t>
  </si>
  <si>
    <t>本町二丁目</t>
  </si>
  <si>
    <t>本町三丁目</t>
  </si>
  <si>
    <t>本町四丁目</t>
  </si>
  <si>
    <t>本町五丁目</t>
  </si>
  <si>
    <t>本町六丁目</t>
  </si>
  <si>
    <t>中央総数</t>
  </si>
  <si>
    <t>中央一丁目</t>
  </si>
  <si>
    <t>中央二丁目</t>
  </si>
  <si>
    <t>中央三丁目</t>
  </si>
  <si>
    <t>中央四丁目</t>
  </si>
  <si>
    <t>中央五丁目</t>
  </si>
  <si>
    <t>東中野総数</t>
  </si>
  <si>
    <t>東中野一丁目</t>
  </si>
  <si>
    <t>東中野二丁目</t>
  </si>
  <si>
    <t>東中野三丁目</t>
  </si>
  <si>
    <t>東中野四丁目</t>
  </si>
  <si>
    <t>東中野五丁目</t>
  </si>
  <si>
    <t>中野総数</t>
  </si>
  <si>
    <t>中野一丁目</t>
  </si>
  <si>
    <t>中野二丁目</t>
  </si>
  <si>
    <t>中野三丁目</t>
  </si>
  <si>
    <t>中野四丁目</t>
  </si>
  <si>
    <t>中野五丁目</t>
  </si>
  <si>
    <t>中野六丁目</t>
  </si>
  <si>
    <t>上高田総数</t>
  </si>
  <si>
    <t>上高田一丁目</t>
  </si>
  <si>
    <t>上高田二丁目</t>
  </si>
  <si>
    <t>上高田三丁目</t>
  </si>
  <si>
    <t>上高田四丁目</t>
  </si>
  <si>
    <t>上高田五丁目</t>
  </si>
  <si>
    <t>新井総数</t>
  </si>
  <si>
    <t>新井一丁目</t>
  </si>
  <si>
    <t>新井二丁目</t>
  </si>
  <si>
    <t>新井三丁目</t>
  </si>
  <si>
    <t>新井四丁目</t>
  </si>
  <si>
    <t>新井五丁目</t>
  </si>
  <si>
    <t>沼袋総数</t>
  </si>
  <si>
    <t>沼袋一丁目</t>
  </si>
  <si>
    <t>沼袋二丁目</t>
  </si>
  <si>
    <t>沼袋三丁目</t>
  </si>
  <si>
    <t>沼袋四丁目</t>
  </si>
  <si>
    <t>松が丘総数</t>
  </si>
  <si>
    <t>松が丘一丁目</t>
  </si>
  <si>
    <t>松が丘二丁目</t>
  </si>
  <si>
    <t>江原町総数</t>
  </si>
  <si>
    <t>江原町一丁目</t>
  </si>
  <si>
    <t>江原町二丁目</t>
  </si>
  <si>
    <t>江原町三丁目</t>
  </si>
  <si>
    <t>江古田総数</t>
  </si>
  <si>
    <t>江古田一丁目</t>
  </si>
  <si>
    <t>江古田二丁目</t>
  </si>
  <si>
    <t>江古田三丁目</t>
  </si>
  <si>
    <t>江古田四丁目</t>
  </si>
  <si>
    <t>丸山総数</t>
  </si>
  <si>
    <t>丸山一丁目</t>
  </si>
  <si>
    <t>丸山二丁目</t>
  </si>
  <si>
    <t>野方総数</t>
  </si>
  <si>
    <t>野方一丁目</t>
  </si>
  <si>
    <t>野方二丁目</t>
  </si>
  <si>
    <t>野方三丁目</t>
  </si>
  <si>
    <t>野方四丁目</t>
  </si>
  <si>
    <t>野方五丁目</t>
  </si>
  <si>
    <t>野方六丁目</t>
  </si>
  <si>
    <t>大和町総数</t>
  </si>
  <si>
    <t>大和町一丁目</t>
  </si>
  <si>
    <t>大和町二丁目</t>
  </si>
  <si>
    <t>大和町三丁目</t>
  </si>
  <si>
    <t>大和町四丁目</t>
  </si>
  <si>
    <t>若宮総数</t>
  </si>
  <si>
    <t>若宮一丁目</t>
  </si>
  <si>
    <t>若宮二丁目</t>
  </si>
  <si>
    <t>若宮三丁目</t>
  </si>
  <si>
    <t>白鷺総数</t>
  </si>
  <si>
    <t>白鷺一丁目</t>
  </si>
  <si>
    <t>白鷺二丁目</t>
  </si>
  <si>
    <t>白鷺三丁目</t>
  </si>
  <si>
    <t>鷺宮総数</t>
  </si>
  <si>
    <t>鷺宮一丁目</t>
  </si>
  <si>
    <t>鷺宮二丁目</t>
  </si>
  <si>
    <t>鷺宮三丁目</t>
  </si>
  <si>
    <t>鷺宮四丁目</t>
  </si>
  <si>
    <t>鷺宮五丁目</t>
  </si>
  <si>
    <t>鷺宮六丁目</t>
  </si>
  <si>
    <t>上鷺宮総数</t>
  </si>
  <si>
    <t>上鷺宮一丁目</t>
  </si>
  <si>
    <t>上鷺宮二丁目</t>
  </si>
  <si>
    <t>上鷺宮三丁目</t>
  </si>
  <si>
    <t>上鷺宮四丁目</t>
  </si>
  <si>
    <t>上鷺宮五丁目</t>
  </si>
  <si>
    <t>男</t>
  </si>
  <si>
    <t>女</t>
  </si>
  <si>
    <t>未    婚</t>
  </si>
  <si>
    <t>有 配 偶</t>
  </si>
  <si>
    <t>死    別</t>
  </si>
  <si>
    <t>離    別</t>
  </si>
  <si>
    <t>総     数</t>
  </si>
  <si>
    <t>15～19歳</t>
  </si>
  <si>
    <t>-</t>
  </si>
  <si>
    <t>15</t>
  </si>
  <si>
    <t xml:space="preserve"> - </t>
  </si>
  <si>
    <t>１６</t>
  </si>
  <si>
    <t>１７</t>
  </si>
  <si>
    <t>１８</t>
  </si>
  <si>
    <t>１９</t>
  </si>
  <si>
    <t>20～24歳</t>
  </si>
  <si>
    <t>２０</t>
  </si>
  <si>
    <t>２１</t>
  </si>
  <si>
    <t>２２</t>
  </si>
  <si>
    <t>２３</t>
  </si>
  <si>
    <t>２４</t>
  </si>
  <si>
    <t>25～29歳</t>
  </si>
  <si>
    <t>２５</t>
  </si>
  <si>
    <t>２６</t>
  </si>
  <si>
    <t>２７</t>
  </si>
  <si>
    <t>２８</t>
  </si>
  <si>
    <t>２９</t>
  </si>
  <si>
    <t>30～34歳</t>
  </si>
  <si>
    <t>３０</t>
  </si>
  <si>
    <t>３１</t>
  </si>
  <si>
    <t>３２</t>
  </si>
  <si>
    <t>３３</t>
  </si>
  <si>
    <t>３４</t>
  </si>
  <si>
    <t>35～39歳</t>
  </si>
  <si>
    <t>３５</t>
  </si>
  <si>
    <t>３６</t>
  </si>
  <si>
    <t>３７</t>
  </si>
  <si>
    <t>３８</t>
  </si>
  <si>
    <t>３９</t>
  </si>
  <si>
    <t>40～44歳</t>
  </si>
  <si>
    <t>４０</t>
  </si>
  <si>
    <t>４１</t>
  </si>
  <si>
    <t>４２</t>
  </si>
  <si>
    <t>４３</t>
  </si>
  <si>
    <t>４４</t>
  </si>
  <si>
    <t>45～49歳</t>
  </si>
  <si>
    <t>４５</t>
  </si>
  <si>
    <t>４６</t>
  </si>
  <si>
    <t>４７</t>
  </si>
  <si>
    <t>４８</t>
  </si>
  <si>
    <t>４９</t>
  </si>
  <si>
    <t>50～54歳</t>
  </si>
  <si>
    <t>５０</t>
  </si>
  <si>
    <t>５１</t>
  </si>
  <si>
    <t>５２</t>
  </si>
  <si>
    <t>５３</t>
  </si>
  <si>
    <t>５４</t>
  </si>
  <si>
    <t>55～59歳</t>
  </si>
  <si>
    <t>55</t>
  </si>
  <si>
    <t>５６</t>
  </si>
  <si>
    <t>５７</t>
  </si>
  <si>
    <t>５８</t>
  </si>
  <si>
    <t>５９</t>
  </si>
  <si>
    <t>60～64歳</t>
  </si>
  <si>
    <t>６０</t>
  </si>
  <si>
    <t>６１</t>
  </si>
  <si>
    <t>６２</t>
  </si>
  <si>
    <t>６３</t>
  </si>
  <si>
    <t>６４</t>
  </si>
  <si>
    <t>65～69歳</t>
  </si>
  <si>
    <t>６５</t>
  </si>
  <si>
    <t>６６</t>
  </si>
  <si>
    <t>６７</t>
  </si>
  <si>
    <t>６８</t>
  </si>
  <si>
    <t>６９</t>
  </si>
  <si>
    <t>70～74歳</t>
  </si>
  <si>
    <t>資料  東京都  「平成１２年国勢調査東京都市町村町丁別報告第１巻（区部編）」</t>
  </si>
  <si>
    <t xml:space="preserve">        　　　　 　「平成１７年国勢調査東京都市区町村別報告」</t>
  </si>
  <si>
    <t>資料　総務省統計局「平成１７年国勢調査第３次基本集計結果」</t>
  </si>
  <si>
    <t>注　　１）配偶関係「不詳」を含む。</t>
  </si>
  <si>
    <t>資料　総務省統計局「平成１７年国勢調査第１次基本集計結果」</t>
  </si>
  <si>
    <t>年齢（各歳）</t>
  </si>
  <si>
    <t>総   数</t>
  </si>
  <si>
    <t>総   数
１）</t>
  </si>
  <si>
    <t>７０</t>
  </si>
  <si>
    <t>７１</t>
  </si>
  <si>
    <t>７２</t>
  </si>
  <si>
    <t>７３</t>
  </si>
  <si>
    <t>７４</t>
  </si>
  <si>
    <t>75～79歳</t>
  </si>
  <si>
    <t>７５</t>
  </si>
  <si>
    <t>７６</t>
  </si>
  <si>
    <t>７７</t>
  </si>
  <si>
    <t>７８</t>
  </si>
  <si>
    <t>７９</t>
  </si>
  <si>
    <t>80～84歳</t>
  </si>
  <si>
    <t>８０</t>
  </si>
  <si>
    <t>８１</t>
  </si>
  <si>
    <t>８２</t>
  </si>
  <si>
    <t>８３</t>
  </si>
  <si>
    <t>８４</t>
  </si>
  <si>
    <t>85歳以上</t>
  </si>
  <si>
    <t>（各年１０月１日現在）</t>
  </si>
  <si>
    <t>総数 １）</t>
  </si>
  <si>
    <t>総数　１）</t>
  </si>
  <si>
    <t>通勤・通学者が０ 人</t>
  </si>
  <si>
    <t>１</t>
  </si>
  <si>
    <t>２</t>
  </si>
  <si>
    <t>３</t>
  </si>
  <si>
    <t>４ 人 以 上</t>
  </si>
  <si>
    <t>自宅就業者</t>
  </si>
  <si>
    <t>通勤者</t>
  </si>
  <si>
    <t>通学者</t>
  </si>
  <si>
    <t>その他</t>
  </si>
  <si>
    <t>総数</t>
  </si>
  <si>
    <t>町丁，男女別人口及び世帯数
（平成12年，平成17年比較）</t>
  </si>
  <si>
    <t>２５．世帯人員，配偶関係，年齢(５歳階級)，男女別一般世帯人員(総数及び世帯主)　(平成１7年１０月１日)</t>
  </si>
  <si>
    <t>３０．世帯の家族類型別一般世帯数，一般世帯人員及び親族人員（６歳未満・１８歳未満親族のいる一般世帯及び親族のみから成る一般世帯－特掲）　（平成１7年１０月１日）</t>
  </si>
  <si>
    <t>２２．町丁，男女別人口及び世帯数　（平成１２年，平成１７年比較）</t>
  </si>
  <si>
    <t>２３．配偶関係，年齢（各歳），男女別１５歳以上人口　（平成１７年１０月１日)</t>
  </si>
  <si>
    <t>２４．年齢（各歳），男女別人口　（平成12年，平成１7年）</t>
  </si>
  <si>
    <t>２６．東京都の国勢調査人口　(平成１７年１０月１日)</t>
  </si>
  <si>
    <t>２８．世帯人員別一般世帯数及び一般世帯人員　（平成１７年１０月１日）</t>
  </si>
  <si>
    <t>２９．施設等の世帯の種類，世帯人員別施設等の世帯数及び施設等の世帯人員　（平成１７年１０月１日）</t>
  </si>
  <si>
    <t>３１．親族人員別一般世帯数，一般世帯人員及び親族人員（６歳未満・１８歳未満親族のいる一般世帯－特掲）　（平成１７年１０月１日）</t>
  </si>
  <si>
    <t>世帯の家族類型別一般世帯数，一般世帯人員及び親族人員
（6歳未満・18歳未満親族のいる一般世帯及び親族のみから成る一般世帯－特掲）　（平成17年10月1日）</t>
  </si>
  <si>
    <t>親族人員別一般世帯数，一般世帯人員及び親族人員
（6歳未満・18歳未満親族のいる一般世帯－特掲）　（平成17年10月1日）</t>
  </si>
  <si>
    <t>３２．世帯の家族類型，親族人員別一般世帯数　（平成１７年１０月１日）</t>
  </si>
  <si>
    <t>３３．世帯の家族類型，住宅の所有の関係別住宅に住む一般世帯数及び一般世帯人員　（平成１７年１０月１日）</t>
  </si>
  <si>
    <t>３４．住居の種類・住宅の所有の関係別一般世帯数，一般世帯人員及び１世帯当たり延べ面積　（平成１７年１０月１日）</t>
  </si>
  <si>
    <t>３５．住宅の建て方，住宅の所有の関係別住宅に住む一般世帯数及び一般世帯人員　（平成１７年１０月１日）</t>
  </si>
  <si>
    <t>３６．住宅の建て方別住宅に住む主世帯数，主世帯人員及び1世帯当たり延べ面積　（平成１７年１０月１日）</t>
  </si>
  <si>
    <t>３７．延べ面積，住宅の所有の関係別住宅に住む一般世帯数及び一般世帯人員　（平成１７年１０月１日）</t>
  </si>
  <si>
    <t>３８．延べ面積，住宅の建て方別住宅に住む主世帯数及び主世帯人員　（平成１７年１０月１日）</t>
  </si>
  <si>
    <t>３９．住居の種類・住宅の所有の関係別６５歳以上親族のいる一般世帯数，
一般世帯人員，６５歳以上親族人員及び１世帯当たり延べ面積　（平成１７年１０月１日）</t>
  </si>
  <si>
    <t>４０．世帯人員，住宅の所有の関係別住宅に住む６５歳以上親族のいる一般世帯数　（平成１７年１０月１日）</t>
  </si>
  <si>
    <t>４１．延べ面積，住宅の所有の関係別住宅に住む６５歳以上親族のいる一般世帯数　（平成１７年１０月１日）</t>
  </si>
  <si>
    <t>４２．住宅の建て方別住宅に住む６５歳以上親族のいる主世帯数，主世帯人員，６５歳以上親族人員，
１世帯当たり延べ面積及び１人当たり延べ面積　（平成１７年１０月１日）</t>
  </si>
  <si>
    <t>４３．世帯の家族類型別６５歳以上親族のいる一般世帯数，一般世帯人員及び６５歳以上親族人員
（７５歳以上・８５歳以上親族のいる一般世帯－特掲）　（平成１７年１０月１日）</t>
  </si>
  <si>
    <t>４４．親族人員別６５歳以上親族のいる一般世帯数，一般世帯人員及び ６５歳以上親族人員　（平成１７年１０月１日）</t>
  </si>
  <si>
    <t>４５．年齢（５歳階級），男女別高齢単身者数　（平成１７年１０月１日）</t>
  </si>
  <si>
    <t>４６．夫の年齢（５歳階級），妻の年齢（５歳階級）別高齢夫婦世帯数　（平成１７年１０月１日）</t>
  </si>
  <si>
    <t>４７．国籍，男女別外国人数[周辺区]　（平成１７年１０月１日）</t>
  </si>
  <si>
    <t>４８．子供の数別母子世帯数，母子世帯人員及び１世帯当たり子供の数（６歳未満の子供のいる世帯－特掲）[周辺区]　（平成１７年１０月１日）</t>
  </si>
  <si>
    <t>４９．子供の数別父子世帯数，父子世帯人員及び１世帯当たり子供の数（６歳未満の子供のいる世帯－特掲）[周辺区]　（平成１７年１０月１日）</t>
  </si>
  <si>
    <t>５０．労働力状態，年齢（５歳階級），男女別１５歳以上人口　（平成１7年１０月１日）</t>
  </si>
  <si>
    <t>５１．産業（大分類），年齢（５歳階級），男女別１５歳以上就業者数　（平成１7年１０月１日）</t>
  </si>
  <si>
    <t>５２．産業（大分類），従業上の地位，男女別１５歳以上就業者数　（平成１７年１０月１日）</t>
  </si>
  <si>
    <t>５３．在学か否かの別・最終卒業学校の種類，年齢（５歳階級），男女別1５歳以上就業者数　（平成１２年１０月１日）</t>
  </si>
  <si>
    <t>５４．労働力状態，年齢（５歳階級），男女別高齢単身者数　（平成１7年１０月１日）</t>
  </si>
  <si>
    <t>５５．従業・通学時の世帯の状況，通勤・通学者数別住宅に住む一般世帯数及び就業・通学別住宅に住む一般世帯人員　（平成１７年１０月１日）</t>
  </si>
  <si>
    <t>５６．夫の就業・非就業，夫の年齢（５歳階級），妻の就業・非就業， 妻の年齢（５歳階級）別高齢夫婦世帯数　（平成１７年１０月１日）</t>
  </si>
  <si>
    <t>５７．常住地による従業・通学市区町村別１５歳以上就業者数及び１５歳以上通学者数　（平成１７年１０月１日）</t>
  </si>
  <si>
    <t>５９．常住地又は従業地による産業（大分類）別1５歳以上就業者数　（平成１７年１０月１日）</t>
  </si>
  <si>
    <t>６０．５年前の常住市区町村，男女別５歳以上人口及び１５歳以上就業者数　（平成1２年１０月１日）</t>
  </si>
  <si>
    <t>６　調査項目</t>
  </si>
  <si>
    <t>７　用語の説明</t>
  </si>
  <si>
    <t xml:space="preserve">  年  齢  （ 各  歳 ）</t>
  </si>
  <si>
    <t>平   成   １　２   年   国   勢   調   査   人   口</t>
  </si>
  <si>
    <t>平   成   １  ７   年   国   勢   調   査   人   口</t>
  </si>
  <si>
    <t>総      数</t>
  </si>
  <si>
    <t>総       数</t>
  </si>
  <si>
    <t>０ ～ ４ 歳</t>
  </si>
  <si>
    <t>０</t>
  </si>
  <si>
    <t>１</t>
  </si>
  <si>
    <t>２</t>
  </si>
  <si>
    <t>３</t>
  </si>
  <si>
    <t>４</t>
  </si>
  <si>
    <t>５ ～ ９</t>
  </si>
  <si>
    <t>５</t>
  </si>
  <si>
    <t>６</t>
  </si>
  <si>
    <t>７</t>
  </si>
  <si>
    <t>８</t>
  </si>
  <si>
    <t>９</t>
  </si>
  <si>
    <t>１ ０ ～ １ ４</t>
  </si>
  <si>
    <t>１０</t>
  </si>
  <si>
    <t>１１</t>
  </si>
  <si>
    <t>１２</t>
  </si>
  <si>
    <t>１３</t>
  </si>
  <si>
    <t>１４</t>
  </si>
  <si>
    <t>１ ５ ～ １ ９</t>
  </si>
  <si>
    <t>１５</t>
  </si>
  <si>
    <t>１６</t>
  </si>
  <si>
    <t>１７</t>
  </si>
  <si>
    <t>１８</t>
  </si>
  <si>
    <t>１９</t>
  </si>
  <si>
    <t>２ ０ ～ ２ ４</t>
  </si>
  <si>
    <t>２０</t>
  </si>
  <si>
    <t>２１</t>
  </si>
  <si>
    <t>２２</t>
  </si>
  <si>
    <t>２３</t>
  </si>
  <si>
    <t>２４</t>
  </si>
  <si>
    <t>２ ５ ～ ２ ９</t>
  </si>
  <si>
    <t>２５</t>
  </si>
  <si>
    <t>２６</t>
  </si>
  <si>
    <t>２７</t>
  </si>
  <si>
    <t>２８</t>
  </si>
  <si>
    <t>２９</t>
  </si>
  <si>
    <t>３ ０ ～ ３ ４</t>
  </si>
  <si>
    <t>３０</t>
  </si>
  <si>
    <t>３１</t>
  </si>
  <si>
    <t>３２</t>
  </si>
  <si>
    <t>３３</t>
  </si>
  <si>
    <t>３４</t>
  </si>
  <si>
    <t>３ ５ ～ ３ ９</t>
  </si>
  <si>
    <t>３５</t>
  </si>
  <si>
    <t>３６</t>
  </si>
  <si>
    <t>３７</t>
  </si>
  <si>
    <t>３８</t>
  </si>
  <si>
    <t>３９</t>
  </si>
  <si>
    <t>４ ０ ～ ４ ４</t>
  </si>
  <si>
    <t>４０</t>
  </si>
  <si>
    <t>４１</t>
  </si>
  <si>
    <t>４２</t>
  </si>
  <si>
    <t>４３</t>
  </si>
  <si>
    <t>４４</t>
  </si>
  <si>
    <t>４ ５ ～ ４ ９</t>
  </si>
  <si>
    <t>４５</t>
  </si>
  <si>
    <t>４６</t>
  </si>
  <si>
    <t>４７</t>
  </si>
  <si>
    <t>４８</t>
  </si>
  <si>
    <t>４９</t>
  </si>
  <si>
    <t>５ ０ ～ ５ ４</t>
  </si>
  <si>
    <t>５０</t>
  </si>
  <si>
    <t>５１</t>
  </si>
  <si>
    <t>５２</t>
  </si>
  <si>
    <t>５３</t>
  </si>
  <si>
    <t>５４</t>
  </si>
  <si>
    <t>５ ５ ～ ５ ９ 歳</t>
  </si>
  <si>
    <t>５５</t>
  </si>
  <si>
    <t>５６</t>
  </si>
  <si>
    <t>５７</t>
  </si>
  <si>
    <t>５８</t>
  </si>
  <si>
    <t>５９</t>
  </si>
  <si>
    <t>６ ０ ～ ６ ４</t>
  </si>
  <si>
    <t>６０</t>
  </si>
  <si>
    <t>６１</t>
  </si>
  <si>
    <t>６２</t>
  </si>
  <si>
    <t>６３</t>
  </si>
  <si>
    <t>６４</t>
  </si>
  <si>
    <t>６ ５ ～ ６ ９</t>
  </si>
  <si>
    <t>６５</t>
  </si>
  <si>
    <t>６６</t>
  </si>
  <si>
    <t>６７</t>
  </si>
  <si>
    <t>６８</t>
  </si>
  <si>
    <t>６９</t>
  </si>
  <si>
    <t>７ ０ ～ ７ ４</t>
  </si>
  <si>
    <t>７０</t>
  </si>
  <si>
    <t>７１</t>
  </si>
  <si>
    <t>７２</t>
  </si>
  <si>
    <t>７３</t>
  </si>
  <si>
    <t>７４</t>
  </si>
  <si>
    <t>７ ５ ～ ７ ９</t>
  </si>
  <si>
    <t>７５</t>
  </si>
  <si>
    <t>７６</t>
  </si>
  <si>
    <t>７７</t>
  </si>
  <si>
    <t>７８</t>
  </si>
  <si>
    <t>７９</t>
  </si>
  <si>
    <t>８ ０ ～ ８ ４</t>
  </si>
  <si>
    <t>８０</t>
  </si>
  <si>
    <t>８１</t>
  </si>
  <si>
    <t>８２</t>
  </si>
  <si>
    <t>８３</t>
  </si>
  <si>
    <t>８４</t>
  </si>
  <si>
    <t>８ ５ ～ ８ ９</t>
  </si>
  <si>
    <t>８５</t>
  </si>
  <si>
    <t>８６</t>
  </si>
  <si>
    <t>８７</t>
  </si>
  <si>
    <t>８８</t>
  </si>
  <si>
    <t>８９</t>
  </si>
  <si>
    <t>９ ０ ～ ９ ４</t>
  </si>
  <si>
    <t>９０</t>
  </si>
  <si>
    <t>９１</t>
  </si>
  <si>
    <t>９２</t>
  </si>
  <si>
    <t>９３</t>
  </si>
  <si>
    <t>９４</t>
  </si>
  <si>
    <t>９ ５ ～ ９ ９</t>
  </si>
  <si>
    <t>９５</t>
  </si>
  <si>
    <t>９６</t>
  </si>
  <si>
    <t>９７</t>
  </si>
  <si>
    <t>９８</t>
  </si>
  <si>
    <t>９９</t>
  </si>
  <si>
    <t>１ ０ ０ 歳 以 上</t>
  </si>
  <si>
    <t>不     詳</t>
  </si>
  <si>
    <t>（ 再 掲 ）</t>
  </si>
  <si>
    <t>１ ５ 歳 未 満</t>
  </si>
  <si>
    <t>１ ５ ～ ６ ４ 歳</t>
  </si>
  <si>
    <t>６ ５ 歳 以 上</t>
  </si>
  <si>
    <t>年齢別割合(％)</t>
  </si>
  <si>
    <t>平    均    年    齢</t>
  </si>
  <si>
    <t>年  齢  中  位  数</t>
  </si>
  <si>
    <t>資料     総務省統計局「平成１２年国勢調査報告書第２巻その２」 , 「平成１７年国勢調査第１次基本集計結果」</t>
  </si>
  <si>
    <t>　　　　</t>
  </si>
  <si>
    <t>世帯人員
年齢
(５歳階級)</t>
  </si>
  <si>
    <t>総  数</t>
  </si>
  <si>
    <t>総  数
１）</t>
  </si>
  <si>
    <t>未  婚</t>
  </si>
  <si>
    <t>有配偶</t>
  </si>
  <si>
    <t>死  別</t>
  </si>
  <si>
    <t>離  別</t>
  </si>
  <si>
    <t>未   婚</t>
  </si>
  <si>
    <t>死   別</t>
  </si>
  <si>
    <t>離   別</t>
  </si>
  <si>
    <t>２人以上の一般世帯</t>
  </si>
  <si>
    <t xml:space="preserve">  １ ５ 歳 未 満</t>
  </si>
  <si>
    <t>-</t>
  </si>
  <si>
    <t xml:space="preserve">    １ ５ ～ １ ９ 歳</t>
  </si>
  <si>
    <t>２ ０ ～ ２ ４</t>
  </si>
  <si>
    <t>５ ５ ～ ５ ９</t>
  </si>
  <si>
    <t xml:space="preserve">  ８ ５ 歳 以 上</t>
  </si>
  <si>
    <t>うち世帯主</t>
  </si>
  <si>
    <t>１人の一般世帯</t>
  </si>
  <si>
    <t>注　　　１）　配偶関係｢不詳｣を含む</t>
  </si>
  <si>
    <t>資料　総務省統計局｢平成１７年国勢調査第１次基本集計結果」</t>
  </si>
  <si>
    <t>地　　域</t>
  </si>
  <si>
    <t>注     １ ） 特別区を含む。</t>
  </si>
  <si>
    <t>資料   総務省統計局｢平成１７年国勢調査第１次基本集計結果」</t>
  </si>
  <si>
    <t>世   帯   数</t>
  </si>
  <si>
    <t>人                      口</t>
  </si>
  <si>
    <t>女 １ ０ ０ 人</t>
  </si>
  <si>
    <t>面     積
（ ｋ㎡ ）</t>
  </si>
  <si>
    <t>人  口  密  度
（ １ｋ㎡あたり ）</t>
  </si>
  <si>
    <t>総      数</t>
  </si>
  <si>
    <t>男</t>
  </si>
  <si>
    <t>女</t>
  </si>
  <si>
    <t>に つ き 男</t>
  </si>
  <si>
    <t>東   京   都</t>
  </si>
  <si>
    <t xml:space="preserve">   市  部 １ ）</t>
  </si>
  <si>
    <t>郡   部</t>
  </si>
  <si>
    <t>特 別 区 部</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</si>
  <si>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</si>
  <si>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</si>
  <si>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</si>
  <si>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</si>
  <si>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</si>
  <si>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</si>
  <si>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</si>
  <si>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</si>
  <si>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</si>
  <si>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</si>
  <si>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</si>
  <si>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</si>
  <si>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</si>
  <si>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</si>
  <si>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</si>
  <si>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</si>
  <si>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</si>
  <si>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</si>
  <si>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</si>
  <si>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</si>
  <si>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</si>
  <si>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</si>
  <si>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</si>
  <si>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年　　次</t>
  </si>
  <si>
    <t>一　　　　　　　　　　般　　　　　　　　　　世　　　　　　　　　　帯　　　　　</t>
  </si>
  <si>
    <t>総     数</t>
  </si>
  <si>
    <t>２</t>
  </si>
  <si>
    <t>３</t>
  </si>
  <si>
    <t>４</t>
  </si>
  <si>
    <t>５</t>
  </si>
  <si>
    <t>６</t>
  </si>
  <si>
    <t>１０ 人 以 上</t>
  </si>
  <si>
    <t>平  成  １ ７  年</t>
  </si>
  <si>
    <t>世帯人員が
１人</t>
  </si>
  <si>
    <t>一般世帯人員</t>
  </si>
  <si>
    <t>１世帯当たり人員</t>
  </si>
  <si>
    <t>一般世帯
人員</t>
  </si>
  <si>
    <t>(再掲)
間借り・下宿
などの単身者</t>
  </si>
  <si>
    <t>(再掲)
会社などの
独身寮の
単身者</t>
  </si>
  <si>
    <t>世　　　　　　　　　　帯　　　　　　　　　　人　　　　　　　　　　員</t>
  </si>
  <si>
    <t>施設等の世帯の種類　　　</t>
  </si>
  <si>
    <t>世　　　　　　　　　　　　　　　帯　　　　　　　　　　　　　　　数</t>
  </si>
  <si>
    <t>総数</t>
  </si>
  <si>
    <t>寮・寄宿舎の学生・生徒</t>
  </si>
  <si>
    <t>病院・療養所の入院者</t>
  </si>
  <si>
    <t>社会施設の入所者</t>
  </si>
  <si>
    <t>自衛隊営舎内の居住者</t>
  </si>
  <si>
    <t>-</t>
  </si>
  <si>
    <t>矯正施設の入所者</t>
  </si>
  <si>
    <t>-</t>
  </si>
  <si>
    <t>その他</t>
  </si>
  <si>
    <t>総数</t>
  </si>
  <si>
    <t>５～２９</t>
  </si>
  <si>
    <t>３０～４９</t>
  </si>
  <si>
    <t>５０人以上</t>
  </si>
  <si>
    <t>世帯人員が
１～４人</t>
  </si>
  <si>
    <t>　　　　　　そ　　　　　の　　　　　他　　　　　の　　　　　親　　　　　族　　　　　世　　　　　帯</t>
  </si>
  <si>
    <t>夫婦と他の親族(親,子供を含まない)から成る世帯</t>
  </si>
  <si>
    <t>夫婦,子供,親と他の親族から成る世帯</t>
  </si>
  <si>
    <t>兄弟姉妹のみから成る世帯</t>
  </si>
  <si>
    <t>他に分類されない親族世帯</t>
  </si>
  <si>
    <t>3.00</t>
  </si>
  <si>
    <t>夫婦のみの世帯</t>
  </si>
  <si>
    <t>夫婦，子供とひとり親から成る世帯</t>
  </si>
  <si>
    <t>夫婦，子供と他の親族（親を含まない)から成る世帯</t>
  </si>
  <si>
    <t>一般世帯数</t>
  </si>
  <si>
    <t>一般世帯人員</t>
  </si>
  <si>
    <t>親族人員</t>
  </si>
  <si>
    <t>１世帯当たり親族人員</t>
  </si>
  <si>
    <t>4.00</t>
  </si>
  <si>
    <t>（再掲）</t>
  </si>
  <si>
    <t>６歳未満親族のいる世帯</t>
  </si>
  <si>
    <t>世帯数</t>
  </si>
  <si>
    <t>-</t>
  </si>
  <si>
    <t>世帯人員</t>
  </si>
  <si>
    <t>６歳未満親族人員</t>
  </si>
  <si>
    <t>18歳未満親族のいる世帯</t>
  </si>
  <si>
    <t>18歳未満親族人員</t>
  </si>
  <si>
    <t>親族のみから成る一般世帯</t>
  </si>
  <si>
    <t>非親族世帯</t>
  </si>
  <si>
    <t>単独世帯</t>
  </si>
  <si>
    <t>その他の親族世帯</t>
  </si>
  <si>
    <t>親族世帯</t>
  </si>
  <si>
    <t>核家族世帯</t>
  </si>
  <si>
    <t>核家族世帯</t>
  </si>
  <si>
    <t>夫婦と子供から成る
世帯</t>
  </si>
  <si>
    <t>男親と子供から成る
世帯</t>
  </si>
  <si>
    <t>女親と子供から成る
世帯</t>
  </si>
  <si>
    <t>夫婦と両親から成る
世帯</t>
  </si>
  <si>
    <t>夫婦とひとり親から成る
世帯</t>
  </si>
  <si>
    <t>夫婦,子供と両親から成る世帯</t>
  </si>
  <si>
    <t>総　　数</t>
  </si>
  <si>
    <t>７人以上</t>
  </si>
  <si>
    <t>一般世帯数</t>
  </si>
  <si>
    <t>親族人員</t>
  </si>
  <si>
    <t>（再掲）</t>
  </si>
  <si>
    <t>世帯数</t>
  </si>
  <si>
    <t>世帯人員</t>
  </si>
  <si>
    <t>６歳未満親族人員</t>
  </si>
  <si>
    <t>18歳未満親族人員</t>
  </si>
  <si>
    <t>親族人員が１人</t>
  </si>
  <si>
    <t>２</t>
  </si>
  <si>
    <t>３</t>
  </si>
  <si>
    <t>４</t>
  </si>
  <si>
    <t>５</t>
  </si>
  <si>
    <t>６</t>
  </si>
  <si>
    <t>６歳未満親族のいる一般世帯</t>
  </si>
  <si>
    <t xml:space="preserve"> - </t>
  </si>
  <si>
    <t>18歳未満親族のいる一般世帯</t>
  </si>
  <si>
    <t>夫婦,親と他の親族(子供を含まない)から成る世帯</t>
  </si>
  <si>
    <t>夫婦のみの世帯</t>
  </si>
  <si>
    <t xml:space="preserve">  ３</t>
  </si>
  <si>
    <t xml:space="preserve">  ４</t>
  </si>
  <si>
    <t xml:space="preserve">  ５</t>
  </si>
  <si>
    <t xml:space="preserve">  ６</t>
  </si>
  <si>
    <t>核   　　家   　　族   　　世　　   帯</t>
  </si>
  <si>
    <t>夫婦,子供とひとり親から成る世帯</t>
  </si>
  <si>
    <t>夫婦と他の親族(親,子供を含まない)から成る世帯</t>
  </si>
  <si>
    <t>夫婦，子供と他の親族（親を含まない)から成る世帯</t>
  </si>
  <si>
    <t xml:space="preserve"> - </t>
  </si>
  <si>
    <t xml:space="preserve">  - </t>
  </si>
  <si>
    <t xml:space="preserve">  ２</t>
  </si>
  <si>
    <t>７人以上</t>
  </si>
  <si>
    <t xml:space="preserve">  - </t>
  </si>
  <si>
    <t>資料　総務省統計局　「平成１７年国勢調査第１次基本集計結果」</t>
  </si>
  <si>
    <t>親族人員が  １人</t>
  </si>
  <si>
    <t>親族世帯</t>
  </si>
  <si>
    <t>夫婦とひとり親から成る世帯</t>
  </si>
  <si>
    <t>夫婦と子供から成る
世帯</t>
  </si>
  <si>
    <t>男親と子供から成る
世帯</t>
  </si>
  <si>
    <t>女親と子供から成る
世帯</t>
  </si>
  <si>
    <t>夫婦と両親から成る
世帯</t>
  </si>
  <si>
    <t>夫婦とひとり親から成る
世帯</t>
  </si>
  <si>
    <t>夫婦,子供と両親から成る世帯</t>
  </si>
  <si>
    <t>夫婦,子供,親と他の親族から成る世帯</t>
  </si>
  <si>
    <t xml:space="preserve"> - </t>
  </si>
  <si>
    <t xml:space="preserve"> -  </t>
  </si>
  <si>
    <t>住宅に住む一般世帯数</t>
  </si>
  <si>
    <t>主世帯</t>
  </si>
  <si>
    <t>持ち家</t>
  </si>
  <si>
    <t>公営・公団・公社の借家</t>
  </si>
  <si>
    <t>民営の借家</t>
  </si>
  <si>
    <t>給与住宅</t>
  </si>
  <si>
    <t xml:space="preserve"> - </t>
  </si>
  <si>
    <t>間借り</t>
  </si>
  <si>
    <t>住宅に住む一般世帯人員</t>
  </si>
  <si>
    <t xml:space="preserve"> - </t>
  </si>
  <si>
    <t xml:space="preserve"> -  </t>
  </si>
  <si>
    <t>住宅の所有の関係</t>
  </si>
  <si>
    <t>世  帯  人  員</t>
  </si>
  <si>
    <t>世   帯   数</t>
  </si>
  <si>
    <t>一般世帯</t>
  </si>
  <si>
    <t>住宅に住む一般世帯</t>
  </si>
  <si>
    <t>主世帯</t>
  </si>
  <si>
    <t>持ち家</t>
  </si>
  <si>
    <t>公営・公団・公社の借家</t>
  </si>
  <si>
    <t>民営の借家</t>
  </si>
  <si>
    <t>給与住宅</t>
  </si>
  <si>
    <t>間借り</t>
  </si>
  <si>
    <t>住宅以外に住む一般世帯</t>
  </si>
  <si>
    <t>住居の種類・住宅の所有の関係</t>
  </si>
  <si>
    <t>１世帯当たり人員</t>
  </si>
  <si>
    <t>１世帯当たり
延べ面積（㎡）</t>
  </si>
  <si>
    <t>１人当たり
延べ面積（㎡）</t>
  </si>
  <si>
    <t xml:space="preserve">  - </t>
  </si>
  <si>
    <t>総　　数</t>
  </si>
  <si>
    <t>そ の 他</t>
  </si>
  <si>
    <t>１・２階建</t>
  </si>
  <si>
    <t>３  ～  ５</t>
  </si>
  <si>
    <t>６階建以上</t>
  </si>
  <si>
    <t>住宅に住む一般世帯</t>
  </si>
  <si>
    <t>-</t>
  </si>
  <si>
    <t xml:space="preserve">  - </t>
  </si>
  <si>
    <t>総数</t>
  </si>
  <si>
    <t>一戸建</t>
  </si>
  <si>
    <t>長屋建</t>
  </si>
  <si>
    <t>共同住宅</t>
  </si>
  <si>
    <t>その他</t>
  </si>
  <si>
    <t>総数</t>
  </si>
  <si>
    <t>３～５</t>
  </si>
  <si>
    <t>主世帯人員</t>
  </si>
  <si>
    <t>一戸建</t>
  </si>
  <si>
    <t>長屋建</t>
  </si>
  <si>
    <t>共同住宅</t>
  </si>
  <si>
    <t>３　 　～ 　　５</t>
  </si>
  <si>
    <t>６　　    ～　　　１０</t>
  </si>
  <si>
    <t>１１　　～　　　１４</t>
  </si>
  <si>
    <t>１５　階　建　以　上</t>
  </si>
  <si>
    <t>資料　　総務省統計局　「平成１７年国勢調査第１次基本集計結果」</t>
  </si>
  <si>
    <t>主世帯数</t>
  </si>
  <si>
    <t>主世帯人員</t>
  </si>
  <si>
    <t>１世帯当たり
人員</t>
  </si>
  <si>
    <t>１世帯当たり
延べ面積（㎡）</t>
  </si>
  <si>
    <t>１人当たり
延べ面積（㎡）</t>
  </si>
  <si>
    <t>主　　　　　　　　　　世　　　　　　　　　　帯</t>
  </si>
  <si>
    <t>間　借　り</t>
  </si>
  <si>
    <t>持  ち  家</t>
  </si>
  <si>
    <t>給 与 住 宅</t>
  </si>
  <si>
    <t>住宅に住む一般世帯数</t>
  </si>
  <si>
    <t xml:space="preserve"> </t>
  </si>
  <si>
    <t xml:space="preserve"> - </t>
  </si>
  <si>
    <t>250㎡以上</t>
  </si>
  <si>
    <t>住宅に住む一般世帯人員</t>
  </si>
  <si>
    <t>公営・公団・
公社の借家</t>
  </si>
  <si>
    <t>延べ面積</t>
  </si>
  <si>
    <t>0  ～  19㎡</t>
  </si>
  <si>
    <t>20  ～  29</t>
  </si>
  <si>
    <t>30  ～  39</t>
  </si>
  <si>
    <t>40  ～  49</t>
  </si>
  <si>
    <t>50  ～  59</t>
  </si>
  <si>
    <t>60  ～  69</t>
  </si>
  <si>
    <t>70  ～  79</t>
  </si>
  <si>
    <t>80  ～  89</t>
  </si>
  <si>
    <t>90  ～  99</t>
  </si>
  <si>
    <t>100  ～  119</t>
  </si>
  <si>
    <t>120  ～  149</t>
  </si>
  <si>
    <t>150  ～  199</t>
  </si>
  <si>
    <t>200  ～  249</t>
  </si>
  <si>
    <t xml:space="preserve"> </t>
  </si>
  <si>
    <t>延　　　べ　　　面　　　積</t>
  </si>
  <si>
    <t>一　戸　建</t>
  </si>
  <si>
    <t>長　屋　建</t>
  </si>
  <si>
    <t>共　　　　同　　　　住　　　　宅</t>
  </si>
  <si>
    <t>１・２ 階 建</t>
  </si>
  <si>
    <t>子供の数別母子世帯数，母子世帯人員及び1世帯当たり子供の数
（6歳未満の子供のいる世帯－特掲） [周辺区] （平成17年10月1日）</t>
  </si>
  <si>
    <t>子供の数別父子世帯数，父子世帯人員及び1世帯当たり子供の数
（6歳未満の子供のいる世帯－特掲） [周辺区] （平成17年10月1日）</t>
  </si>
  <si>
    <t>従業・通学時の世帯の状況，通勤・通学者数別住宅に住む一般世帯数及び就業・通学別住宅に住む一般世帯人員
（平成17年10月1日）</t>
  </si>
  <si>
    <t>常住地による従業・通学市区町村別15歳以上就業者数及び15歳以上通学者数
（平成17年10月1日）</t>
  </si>
  <si>
    <t>従業地・通学地による常住市区町村別15歳以上就業者数及び15歳以上通学者数
（平成17年10月1日）</t>
  </si>
  <si>
    <t>常住地又は従業地による産業（大分類）別15歳以上就業者数
（平成17年10月1日）</t>
  </si>
  <si>
    <t>６ 階建以上</t>
  </si>
  <si>
    <t>住宅に住む主世帯数</t>
  </si>
  <si>
    <t xml:space="preserve"> - </t>
  </si>
  <si>
    <t>　父子世帯－未婚、死別又は離別の男親と、未婚の２０歳未満の子供のみから成る一般世帯（他の世帯員がいないもの）をいう。</t>
  </si>
  <si>
    <t>　高齢単身世帯－６５歳以上の者１人のみの一般世帯（他の世帯員がいないもの）をいう。</t>
  </si>
  <si>
    <t>　高齢夫婦世帯－夫６５以上、妻６０歳以上の夫婦１組の一般世帯（他の世帯員がいないもの）をいう。</t>
  </si>
  <si>
    <t>住居の種類</t>
  </si>
  <si>
    <t>　住宅－一つの世帯が独立して家庭生活を営むことができる永続性のある建物（完全に区画された建物の一部を含む）。アパート、長屋などは各区画ごとに１戸の住宅となる。</t>
  </si>
  <si>
    <t>　住宅以外－寄宿舎・寮など生計を共にしない単身者の集まりを居住させるための建物や、病院・学校・旅館・会社・工場・事務所などの居住用でない建物。</t>
  </si>
  <si>
    <t>　住宅に居住する一般世帯について、「主世帯」（持ち家、公営の借家、都市機構・公社の借家、民営の借家、給与住宅）、「間借り」に区分した。</t>
  </si>
  <si>
    <r>
      <t>　延べ面積</t>
    </r>
    <r>
      <rPr>
        <sz val="9"/>
        <rFont val="Century"/>
        <family val="1"/>
      </rPr>
      <t xml:space="preserve"> </t>
    </r>
    <r>
      <rPr>
        <sz val="9"/>
        <rFont val="ＭＳ 明朝"/>
        <family val="1"/>
      </rPr>
      <t>－</t>
    </r>
    <r>
      <rPr>
        <sz val="9"/>
        <rFont val="Century"/>
        <family val="1"/>
      </rPr>
      <t xml:space="preserve"> </t>
    </r>
    <r>
      <rPr>
        <sz val="9"/>
        <rFont val="ＭＳ 明朝"/>
        <family val="1"/>
      </rPr>
      <t>各居住室の床面積のほか、その住宅に含まれる玄関・台所・廊下・便所・浴室・押し入れ等も含めた床</t>
    </r>
    <r>
      <rPr>
        <sz val="9"/>
        <rFont val="Century"/>
        <family val="1"/>
      </rPr>
      <t xml:space="preserve"> </t>
    </r>
    <r>
      <rPr>
        <sz val="9"/>
        <rFont val="ＭＳ 明朝"/>
        <family val="1"/>
      </rPr>
      <t>面積の合計をいう。</t>
    </r>
  </si>
  <si>
    <t>住宅の建て方</t>
  </si>
  <si>
    <t>　その建て方について、「一戸建」、「長屋建」、「共同住宅」、「その他」に区分した。また、共同住宅については、その建物の階数を「１・２階建」、「３～５階建」、「６～１０階建」、「１１～１４階建」、「１５階以上」の５つに区分した。</t>
  </si>
  <si>
    <t>常住人口及び従業地・通学地による人口</t>
  </si>
  <si>
    <t>　「常住人口」とは、調査の時期に調査の地域に常住していた者をいう。また、「従業地・通学地による人口」は、常住人口に、その地域へ通勤者又は通学者として流入する人口を加え、さらに、その地域から通勤者又は通学者として流出する人口を差し引いた人口（買物者、行楽者は除く）をいう。</t>
  </si>
  <si>
    <t>住宅に住む主世帯人員</t>
  </si>
  <si>
    <t>資料　　総務省統計局　「平成１７年国勢調査第１次基本集計結果」</t>
  </si>
  <si>
    <t>６５歳以上親族のいる一般世帯</t>
  </si>
  <si>
    <t>住宅に住む一般世帯</t>
  </si>
  <si>
    <t>住宅以外に住む一般世帯</t>
  </si>
  <si>
    <t>住居の種類・住宅の所有の関係</t>
  </si>
  <si>
    <t>世帯数</t>
  </si>
  <si>
    <t>世帯人員</t>
  </si>
  <si>
    <t>６５歳以上親族人員</t>
  </si>
  <si>
    <t>１世帯当たり
延べ面積（㎡）</t>
  </si>
  <si>
    <t>１人当たり
延べ面積（㎡）</t>
  </si>
  <si>
    <t>１世帯当たり
人員</t>
  </si>
  <si>
    <t>６５歳以上
親族人員</t>
  </si>
  <si>
    <t>うち１人</t>
  </si>
  <si>
    <t>うち
高齢者１人</t>
  </si>
  <si>
    <t>表番号</t>
  </si>
  <si>
    <t>統計名</t>
  </si>
  <si>
    <t>国分寺市</t>
  </si>
  <si>
    <t>国立市</t>
  </si>
  <si>
    <t>田無市</t>
  </si>
  <si>
    <t>保谷市</t>
  </si>
  <si>
    <t>福生市</t>
  </si>
  <si>
    <t>狛江市</t>
  </si>
  <si>
    <t>東大和市</t>
  </si>
  <si>
    <t>清瀬市</t>
  </si>
  <si>
    <t>東久留米市</t>
  </si>
  <si>
    <t>千代田区</t>
  </si>
  <si>
    <t>多摩市</t>
  </si>
  <si>
    <t>中央区</t>
  </si>
  <si>
    <t>稲城市</t>
  </si>
  <si>
    <t>港区</t>
  </si>
  <si>
    <t>羽村市</t>
  </si>
  <si>
    <t>文京区</t>
  </si>
  <si>
    <t>瑞穂町</t>
  </si>
  <si>
    <t>台東区</t>
  </si>
  <si>
    <t>墨田区</t>
  </si>
  <si>
    <t>江東区</t>
  </si>
  <si>
    <t>品川区</t>
  </si>
  <si>
    <t>目黒区</t>
  </si>
  <si>
    <t>大田区</t>
  </si>
  <si>
    <t>世田谷区</t>
  </si>
  <si>
    <t>北区</t>
  </si>
  <si>
    <t>荒川区</t>
  </si>
  <si>
    <t>足立区</t>
  </si>
  <si>
    <t>葛飾区</t>
  </si>
  <si>
    <t>江戸川区</t>
  </si>
  <si>
    <t>八王子市</t>
  </si>
  <si>
    <t>立川市</t>
  </si>
  <si>
    <t>神奈川県</t>
  </si>
  <si>
    <t>武蔵野市</t>
  </si>
  <si>
    <t>埼玉県</t>
  </si>
  <si>
    <t>三鷹市</t>
  </si>
  <si>
    <t>千葉県</t>
  </si>
  <si>
    <t>青梅市</t>
  </si>
  <si>
    <t>茨城県</t>
  </si>
  <si>
    <t>府中市</t>
  </si>
  <si>
    <t>栃木県</t>
  </si>
  <si>
    <t>昭島市</t>
  </si>
  <si>
    <t>静岡県</t>
  </si>
  <si>
    <t>調布市</t>
  </si>
  <si>
    <t>群馬県</t>
  </si>
  <si>
    <t>町田市</t>
  </si>
  <si>
    <t>大阪府</t>
  </si>
  <si>
    <t>小金井市</t>
  </si>
  <si>
    <t>山梨県</t>
  </si>
  <si>
    <t>小平市</t>
  </si>
  <si>
    <t>愛知県</t>
  </si>
  <si>
    <t>日野市</t>
  </si>
  <si>
    <t>東村山市</t>
  </si>
  <si>
    <t>従業地・通学地による
常住地市区町村</t>
  </si>
  <si>
    <t>日の出町</t>
  </si>
  <si>
    <t>産業（大分類）</t>
  </si>
  <si>
    <t>常住地による1５歳以上就業者数</t>
  </si>
  <si>
    <t>自宅で従業</t>
  </si>
  <si>
    <t>自宅外の区内で従業</t>
  </si>
  <si>
    <t>都内他区で
従業</t>
  </si>
  <si>
    <t>都内他市町村で従業</t>
  </si>
  <si>
    <t>うち都内
他区
に常住</t>
  </si>
  <si>
    <t>うち都内
他市町村
に常住</t>
  </si>
  <si>
    <t>うち都外に
常住</t>
  </si>
  <si>
    <t>５年前の
常住市区町村</t>
  </si>
  <si>
    <t>５歳以上人口</t>
  </si>
  <si>
    <t>１５歳以上就業者数</t>
  </si>
  <si>
    <t>５歳以上人口</t>
  </si>
  <si>
    <t>常住者１）</t>
  </si>
  <si>
    <t>富山県</t>
  </si>
  <si>
    <t>石川県</t>
  </si>
  <si>
    <t>現住所</t>
  </si>
  <si>
    <t>福井県</t>
  </si>
  <si>
    <t>自区内</t>
  </si>
  <si>
    <t>長野県</t>
  </si>
  <si>
    <t>転入</t>
  </si>
  <si>
    <t>岐阜県</t>
  </si>
  <si>
    <t>都内</t>
  </si>
  <si>
    <t>三重県</t>
  </si>
  <si>
    <t>特別区部</t>
  </si>
  <si>
    <t>滋賀県</t>
  </si>
  <si>
    <t>京都府</t>
  </si>
  <si>
    <t>兵庫県</t>
  </si>
  <si>
    <t>奈良県</t>
  </si>
  <si>
    <t>武蔵村山市</t>
  </si>
  <si>
    <t>和歌山県</t>
  </si>
  <si>
    <t>鳥取県</t>
  </si>
  <si>
    <t>島根県</t>
  </si>
  <si>
    <t>岡山県</t>
  </si>
  <si>
    <t>あきるの市</t>
  </si>
  <si>
    <t>広島県</t>
  </si>
  <si>
    <t>山口県</t>
  </si>
  <si>
    <t>徳島県</t>
  </si>
  <si>
    <t>大島町</t>
  </si>
  <si>
    <t>香川県</t>
  </si>
  <si>
    <t>新島本村</t>
  </si>
  <si>
    <t>愛媛県</t>
  </si>
  <si>
    <t>三宅村</t>
  </si>
  <si>
    <t>高知県</t>
  </si>
  <si>
    <t>八丈町</t>
  </si>
  <si>
    <t>福岡県</t>
  </si>
  <si>
    <t>佐賀県</t>
  </si>
  <si>
    <t>他県</t>
  </si>
  <si>
    <t>長崎県</t>
  </si>
  <si>
    <t>熊本県</t>
  </si>
  <si>
    <t>北海道</t>
  </si>
  <si>
    <t>大分県</t>
  </si>
  <si>
    <t>青森県</t>
  </si>
  <si>
    <t>平成１７年国勢調査の概要</t>
  </si>
  <si>
    <r>
      <t>（</t>
    </r>
    <r>
      <rPr>
        <b/>
        <sz val="14"/>
        <rFont val="Century"/>
        <family val="1"/>
      </rPr>
      <t xml:space="preserve"> </t>
    </r>
    <r>
      <rPr>
        <b/>
        <sz val="14"/>
        <rFont val="ＭＳ 明朝"/>
        <family val="1"/>
      </rPr>
      <t>１</t>
    </r>
    <r>
      <rPr>
        <b/>
        <sz val="14"/>
        <rFont val="Century"/>
        <family val="1"/>
      </rPr>
      <t xml:space="preserve"> </t>
    </r>
    <r>
      <rPr>
        <b/>
        <sz val="14"/>
        <rFont val="ＭＳ 明朝"/>
        <family val="1"/>
      </rPr>
      <t>）</t>
    </r>
    <r>
      <rPr>
        <b/>
        <sz val="14"/>
        <rFont val="Century"/>
        <family val="1"/>
      </rPr>
      <t xml:space="preserve"> </t>
    </r>
    <r>
      <rPr>
        <b/>
        <sz val="14"/>
        <rFont val="ＭＳ 明朝"/>
        <family val="1"/>
      </rPr>
      <t>国</t>
    </r>
    <r>
      <rPr>
        <b/>
        <sz val="14"/>
        <rFont val="Century"/>
        <family val="1"/>
      </rPr>
      <t xml:space="preserve"> </t>
    </r>
    <r>
      <rPr>
        <b/>
        <sz val="14"/>
        <rFont val="ＭＳ 明朝"/>
        <family val="1"/>
      </rPr>
      <t>勢</t>
    </r>
    <r>
      <rPr>
        <b/>
        <sz val="14"/>
        <rFont val="Century"/>
        <family val="1"/>
      </rPr>
      <t xml:space="preserve"> </t>
    </r>
    <r>
      <rPr>
        <b/>
        <sz val="14"/>
        <rFont val="ＭＳ 明朝"/>
        <family val="1"/>
      </rPr>
      <t>調</t>
    </r>
    <r>
      <rPr>
        <b/>
        <sz val="14"/>
        <rFont val="Century"/>
        <family val="1"/>
      </rPr>
      <t xml:space="preserve"> </t>
    </r>
    <r>
      <rPr>
        <b/>
        <sz val="14"/>
        <rFont val="ＭＳ 明朝"/>
        <family val="1"/>
      </rPr>
      <t>査</t>
    </r>
  </si>
  <si>
    <r>
      <t>１</t>
    </r>
    <r>
      <rPr>
        <b/>
        <sz val="9"/>
        <rFont val="Century"/>
        <family val="1"/>
      </rPr>
      <t xml:space="preserve">  </t>
    </r>
    <r>
      <rPr>
        <b/>
        <sz val="9"/>
        <rFont val="ＭＳ Ｐゴシック"/>
        <family val="3"/>
      </rPr>
      <t>調査の沿革</t>
    </r>
  </si>
  <si>
    <r>
      <t xml:space="preserve">                                                                              </t>
    </r>
    <r>
      <rPr>
        <sz val="9"/>
        <rFont val="ＭＳ 明朝"/>
        <family val="1"/>
      </rPr>
      <t>　　　　　　　　　　　　　　　</t>
    </r>
    <r>
      <rPr>
        <sz val="9"/>
        <rFont val="Century"/>
        <family val="1"/>
      </rPr>
      <t xml:space="preserve"> </t>
    </r>
    <r>
      <rPr>
        <sz val="9"/>
        <rFont val="ＭＳ 明朝"/>
        <family val="1"/>
      </rPr>
      <t>主に仕事</t>
    </r>
  </si>
  <si>
    <r>
      <t xml:space="preserve">                                                          </t>
    </r>
    <r>
      <rPr>
        <sz val="9"/>
        <rFont val="ＭＳ 明朝"/>
        <family val="1"/>
      </rPr>
      <t>　　　　　　　　　</t>
    </r>
    <r>
      <rPr>
        <sz val="9"/>
        <rFont val="Century"/>
        <family val="1"/>
      </rPr>
      <t xml:space="preserve"> </t>
    </r>
    <r>
      <rPr>
        <sz val="9"/>
        <rFont val="ＭＳ 明朝"/>
        <family val="1"/>
      </rPr>
      <t>就業者</t>
    </r>
    <r>
      <rPr>
        <sz val="9"/>
        <rFont val="Century"/>
        <family val="1"/>
      </rPr>
      <t xml:space="preserve">              </t>
    </r>
    <r>
      <rPr>
        <sz val="9"/>
        <rFont val="ＭＳ 明朝"/>
        <family val="1"/>
      </rPr>
      <t>　　　　家事のほか仕事</t>
    </r>
  </si>
  <si>
    <r>
      <t xml:space="preserve">                                     </t>
    </r>
    <r>
      <rPr>
        <sz val="9"/>
        <rFont val="ＭＳ 明朝"/>
        <family val="1"/>
      </rPr>
      <t>　　　　　</t>
    </r>
    <r>
      <rPr>
        <sz val="9"/>
        <rFont val="Century"/>
        <family val="1"/>
      </rPr>
      <t xml:space="preserve"> </t>
    </r>
    <r>
      <rPr>
        <sz val="9"/>
        <rFont val="ＭＳ 明朝"/>
        <family val="1"/>
      </rPr>
      <t>労働力人口</t>
    </r>
    <r>
      <rPr>
        <sz val="9"/>
        <rFont val="Century"/>
        <family val="1"/>
      </rPr>
      <t xml:space="preserve">                              </t>
    </r>
    <r>
      <rPr>
        <sz val="9"/>
        <rFont val="ＭＳ 明朝"/>
        <family val="1"/>
      </rPr>
      <t>　　　　　　　</t>
    </r>
    <r>
      <rPr>
        <sz val="9"/>
        <rFont val="Century"/>
        <family val="1"/>
      </rPr>
      <t xml:space="preserve"> </t>
    </r>
    <r>
      <rPr>
        <sz val="9"/>
        <rFont val="ＭＳ 明朝"/>
        <family val="1"/>
      </rPr>
      <t>通学のかたわら仕事</t>
    </r>
  </si>
  <si>
    <r>
      <t xml:space="preserve">                                                          </t>
    </r>
    <r>
      <rPr>
        <sz val="9"/>
        <rFont val="ＭＳ 明朝"/>
        <family val="1"/>
      </rPr>
      <t>　　　　　　　　　</t>
    </r>
    <r>
      <rPr>
        <sz val="9"/>
        <rFont val="Century"/>
        <family val="1"/>
      </rPr>
      <t xml:space="preserve"> </t>
    </r>
    <r>
      <rPr>
        <sz val="9"/>
        <rFont val="ＭＳ 明朝"/>
        <family val="1"/>
      </rPr>
      <t>完全失業者</t>
    </r>
    <r>
      <rPr>
        <sz val="9"/>
        <rFont val="Century"/>
        <family val="1"/>
      </rPr>
      <t xml:space="preserve">         </t>
    </r>
    <r>
      <rPr>
        <sz val="9"/>
        <rFont val="ＭＳ 明朝"/>
        <family val="1"/>
      </rPr>
      <t>　　　</t>
    </r>
    <r>
      <rPr>
        <sz val="9"/>
        <rFont val="Century"/>
        <family val="1"/>
      </rPr>
      <t xml:space="preserve"> </t>
    </r>
    <r>
      <rPr>
        <sz val="9"/>
        <rFont val="ＭＳ 明朝"/>
        <family val="1"/>
      </rPr>
      <t>休業者</t>
    </r>
  </si>
  <si>
    <r>
      <t xml:space="preserve">              </t>
    </r>
    <r>
      <rPr>
        <sz val="9"/>
        <rFont val="ＭＳ 明朝"/>
        <family val="1"/>
      </rPr>
      <t>１５歳以上人口</t>
    </r>
    <r>
      <rPr>
        <sz val="9"/>
        <rFont val="Century"/>
        <family val="1"/>
      </rPr>
      <t xml:space="preserve">                              </t>
    </r>
    <r>
      <rPr>
        <sz val="9"/>
        <rFont val="ＭＳ 明朝"/>
        <family val="1"/>
      </rPr>
      <t>　　　　　　</t>
    </r>
    <r>
      <rPr>
        <sz val="9"/>
        <rFont val="ＭＳ 明朝"/>
        <family val="1"/>
      </rPr>
      <t>家事</t>
    </r>
  </si>
  <si>
    <r>
      <t xml:space="preserve">                                      </t>
    </r>
    <r>
      <rPr>
        <sz val="9"/>
        <rFont val="ＭＳ 明朝"/>
        <family val="1"/>
      </rPr>
      <t>　　　　　非労働力人口</t>
    </r>
    <r>
      <rPr>
        <sz val="9"/>
        <rFont val="Century"/>
        <family val="1"/>
      </rPr>
      <t xml:space="preserve">        </t>
    </r>
    <r>
      <rPr>
        <sz val="9"/>
        <rFont val="ＭＳ 明朝"/>
        <family val="1"/>
      </rPr>
      <t>　</t>
    </r>
    <r>
      <rPr>
        <sz val="9"/>
        <rFont val="Century"/>
        <family val="1"/>
      </rPr>
      <t xml:space="preserve"> </t>
    </r>
    <r>
      <rPr>
        <sz val="9"/>
        <rFont val="ＭＳ 明朝"/>
        <family val="1"/>
      </rPr>
      <t>通学</t>
    </r>
  </si>
  <si>
    <r>
      <t xml:space="preserve">                                                           </t>
    </r>
    <r>
      <rPr>
        <sz val="9"/>
        <rFont val="ＭＳ 明朝"/>
        <family val="1"/>
      </rPr>
      <t>　　　　　　　　　その他</t>
    </r>
  </si>
  <si>
    <t>従業上の地位</t>
  </si>
  <si>
    <r>
      <t xml:space="preserve">  (</t>
    </r>
    <r>
      <rPr>
        <sz val="9"/>
        <rFont val="ＭＳ 明朝"/>
        <family val="1"/>
      </rPr>
      <t>１</t>
    </r>
    <r>
      <rPr>
        <sz val="9"/>
        <rFont val="Century"/>
        <family val="1"/>
      </rPr>
      <t xml:space="preserve">) </t>
    </r>
    <r>
      <rPr>
        <sz val="9"/>
        <rFont val="ＭＳ 明朝"/>
        <family val="1"/>
      </rPr>
      <t>一般世帯</t>
    </r>
  </si>
  <si>
    <r>
      <t xml:space="preserve">   </t>
    </r>
    <r>
      <rPr>
        <sz val="9"/>
        <rFont val="ＭＳ 明朝"/>
        <family val="1"/>
      </rPr>
      <t>①</t>
    </r>
    <r>
      <rPr>
        <sz val="9"/>
        <rFont val="Century"/>
        <family val="1"/>
      </rPr>
      <t xml:space="preserve"> </t>
    </r>
    <r>
      <rPr>
        <sz val="9"/>
        <rFont val="ＭＳ 明朝"/>
        <family val="1"/>
      </rPr>
      <t>住居と生計を共にしている人の集まり又は一戸を構えて住んでいる単身者。ただし、これらの世帯と住居を共にする単身の住み込みの雇人については、人数に関係なく雇主の世帯に含めた。</t>
    </r>
  </si>
  <si>
    <r>
      <t xml:space="preserve">    </t>
    </r>
    <r>
      <rPr>
        <sz val="9"/>
        <rFont val="ＭＳ 明朝"/>
        <family val="1"/>
      </rPr>
      <t>②</t>
    </r>
    <r>
      <rPr>
        <sz val="9"/>
        <rFont val="Century"/>
        <family val="1"/>
      </rPr>
      <t xml:space="preserve"> </t>
    </r>
    <r>
      <rPr>
        <sz val="9"/>
        <rFont val="ＭＳ 明朝"/>
        <family val="1"/>
      </rPr>
      <t>上記の世帯と住居を共にし、別に生計を維持している間借りの単身者又は下宿屋などに下宿している単身者。</t>
    </r>
  </si>
  <si>
    <r>
      <t xml:space="preserve">    </t>
    </r>
    <r>
      <rPr>
        <sz val="9"/>
        <rFont val="ＭＳ 明朝"/>
        <family val="1"/>
      </rPr>
      <t>③</t>
    </r>
    <r>
      <rPr>
        <sz val="9"/>
        <rFont val="Century"/>
        <family val="1"/>
      </rPr>
      <t xml:space="preserve"> </t>
    </r>
    <r>
      <rPr>
        <sz val="9"/>
        <rFont val="ＭＳ 明朝"/>
        <family val="1"/>
      </rPr>
      <t>会社・団体・商店・官公庁などの寄宿舎、独身寮などに居住している単身者。</t>
    </r>
  </si>
  <si>
    <r>
      <t xml:space="preserve">  (</t>
    </r>
    <r>
      <rPr>
        <sz val="9"/>
        <rFont val="ＭＳ 明朝"/>
        <family val="1"/>
      </rPr>
      <t>２</t>
    </r>
    <r>
      <rPr>
        <sz val="9"/>
        <rFont val="Century"/>
        <family val="1"/>
      </rPr>
      <t xml:space="preserve">)  </t>
    </r>
    <r>
      <rPr>
        <sz val="9"/>
        <rFont val="ＭＳ 明朝"/>
        <family val="1"/>
      </rPr>
      <t>施設等の世帯</t>
    </r>
  </si>
  <si>
    <t>母子世帯・父子世帯</t>
  </si>
  <si>
    <r>
      <t xml:space="preserve"> </t>
    </r>
    <r>
      <rPr>
        <sz val="9"/>
        <rFont val="ＭＳ 明朝"/>
        <family val="1"/>
      </rPr>
      <t>住宅の所有の関係</t>
    </r>
  </si>
  <si>
    <r>
      <t>　国勢調査は、大正９年から昭和１５年までは「国勢調査に関する法律」、昭和２２年以降は「統計法」に基づく指定統計</t>
    </r>
    <r>
      <rPr>
        <sz val="9"/>
        <rFont val="ＭＳ 明朝"/>
        <family val="1"/>
      </rPr>
      <t>第１号として、昭和２２年の臨時国勢調査を除いて５年ごとに実施され、平成１７年国勢調査はその第１８回目にあたる。</t>
    </r>
  </si>
  <si>
    <t>　 国勢調査は、大正９年を初めとする１０年ごとの大規模調査と、その中間年の簡易調査とに大別され、平成１７年国勢調査は簡易調査にあたる。</t>
  </si>
  <si>
    <t>　国勢調査は、住民基本台帳などの届出、国籍に関係なく、調査時に調査地域内に３か月以上にわたって住んでいるか、あるいは、３か月以上にわたって住むことになっている人を対象に、場所ごと、世帯ごとに調査した。ただし、外国政府の外交使節団・領事機関の構成員（随員を含む）及びその家族、外国軍隊の軍人・軍属及びその家族は、調査から除外した。また、次の人については、それぞれ次の場所に常住しているとみなして、その場所で調査した。</t>
  </si>
  <si>
    <r>
      <t xml:space="preserve"> (</t>
    </r>
    <r>
      <rPr>
        <sz val="9"/>
        <rFont val="ＭＳ 明朝"/>
        <family val="1"/>
      </rPr>
      <t>１</t>
    </r>
    <r>
      <rPr>
        <sz val="9"/>
        <rFont val="Century"/>
        <family val="1"/>
      </rPr>
      <t xml:space="preserve">)  </t>
    </r>
    <r>
      <rPr>
        <sz val="9"/>
        <rFont val="ＭＳ 明朝"/>
        <family val="1"/>
      </rPr>
      <t>調査時において、定まった住居のない人などは、調査時現在いる場所で調査した。</t>
    </r>
  </si>
  <si>
    <r>
      <t>２</t>
    </r>
    <r>
      <rPr>
        <b/>
        <sz val="9"/>
        <rFont val="Century"/>
        <family val="1"/>
      </rPr>
      <t xml:space="preserve">  </t>
    </r>
    <r>
      <rPr>
        <b/>
        <sz val="9"/>
        <rFont val="ＭＳ Ｐゴシック"/>
        <family val="3"/>
      </rPr>
      <t>調査の目的</t>
    </r>
    <r>
      <rPr>
        <b/>
        <sz val="9"/>
        <rFont val="Century"/>
        <family val="1"/>
      </rPr>
      <t xml:space="preserve">   </t>
    </r>
    <r>
      <rPr>
        <sz val="9"/>
        <rFont val="ＭＳ 明朝"/>
        <family val="1"/>
      </rPr>
      <t>国内人口の状況を把握し、各種施策の基礎資料を得る。</t>
    </r>
  </si>
  <si>
    <r>
      <t>３</t>
    </r>
    <r>
      <rPr>
        <b/>
        <sz val="9"/>
        <rFont val="Century"/>
        <family val="1"/>
      </rPr>
      <t xml:space="preserve">  </t>
    </r>
    <r>
      <rPr>
        <b/>
        <sz val="9"/>
        <rFont val="ＭＳ Ｐゴシック"/>
        <family val="3"/>
      </rPr>
      <t>調査の時期</t>
    </r>
    <r>
      <rPr>
        <b/>
        <sz val="9"/>
        <rFont val="Century"/>
        <family val="1"/>
      </rPr>
      <t xml:space="preserve">   </t>
    </r>
    <r>
      <rPr>
        <sz val="9"/>
        <rFont val="ＭＳ 明朝"/>
        <family val="1"/>
      </rPr>
      <t>平成１７年１０月１日午前零時現在によって行われた。</t>
    </r>
  </si>
  <si>
    <r>
      <t>４</t>
    </r>
    <r>
      <rPr>
        <b/>
        <sz val="9"/>
        <rFont val="Century"/>
        <family val="1"/>
      </rPr>
      <t xml:space="preserve">  </t>
    </r>
    <r>
      <rPr>
        <b/>
        <sz val="9"/>
        <rFont val="ＭＳ Ｐゴシック"/>
        <family val="3"/>
      </rPr>
      <t>調査の範囲</t>
    </r>
    <r>
      <rPr>
        <sz val="9"/>
        <rFont val="Century"/>
        <family val="1"/>
      </rPr>
      <t xml:space="preserve">   </t>
    </r>
    <r>
      <rPr>
        <sz val="9"/>
        <rFont val="ＭＳ 明朝"/>
        <family val="1"/>
      </rPr>
      <t>歯舞群島、色丹島、国後島及び択捉島並びに島根県隠岐郡五箇村にある竹島を除く本邦全域</t>
    </r>
  </si>
  <si>
    <r>
      <t>５</t>
    </r>
    <r>
      <rPr>
        <b/>
        <sz val="9"/>
        <rFont val="Century"/>
        <family val="1"/>
      </rPr>
      <t xml:space="preserve">  </t>
    </r>
    <r>
      <rPr>
        <b/>
        <sz val="9"/>
        <rFont val="ＭＳ Ｐゴシック"/>
        <family val="3"/>
      </rPr>
      <t>調査の対象</t>
    </r>
  </si>
  <si>
    <r>
      <t>(</t>
    </r>
    <r>
      <rPr>
        <sz val="9"/>
        <rFont val="ＭＳ 明朝"/>
        <family val="1"/>
      </rPr>
      <t>２</t>
    </r>
    <r>
      <rPr>
        <sz val="9"/>
        <rFont val="Century"/>
        <family val="1"/>
      </rPr>
      <t xml:space="preserve">)  </t>
    </r>
    <r>
      <rPr>
        <sz val="9"/>
        <rFont val="ＭＳ 明朝"/>
        <family val="1"/>
      </rPr>
      <t>旅行、出張などで一時的に自宅を離れている人は、不在期間が３か月未満の場合は自宅で調査し、３か月以上の場合は、調査時にいる旅行先又は出張先などで調査した。</t>
    </r>
  </si>
  <si>
    <r>
      <t>(</t>
    </r>
    <r>
      <rPr>
        <sz val="9"/>
        <rFont val="ＭＳ 明朝"/>
        <family val="1"/>
      </rPr>
      <t>３</t>
    </r>
    <r>
      <rPr>
        <sz val="9"/>
        <rFont val="Century"/>
        <family val="1"/>
      </rPr>
      <t xml:space="preserve">)  </t>
    </r>
    <r>
      <rPr>
        <sz val="9"/>
        <rFont val="ＭＳ 明朝"/>
        <family val="1"/>
      </rPr>
      <t>２か所以上に住居をもつ人は、寝泊まりする日数の多い方で調査した。</t>
    </r>
  </si>
  <si>
    <r>
      <t>(</t>
    </r>
    <r>
      <rPr>
        <sz val="9"/>
        <rFont val="ＭＳ 明朝"/>
        <family val="1"/>
      </rPr>
      <t>４</t>
    </r>
    <r>
      <rPr>
        <sz val="9"/>
        <rFont val="Century"/>
        <family val="1"/>
      </rPr>
      <t xml:space="preserve">)  </t>
    </r>
    <r>
      <rPr>
        <sz val="9"/>
        <rFont val="ＭＳ 明朝"/>
        <family val="1"/>
      </rPr>
      <t>通学のために寄宿舎、下宿などに宿泊している学生・生徒はその宿泊している施設で調査した。</t>
    </r>
  </si>
  <si>
    <r>
      <t>(</t>
    </r>
    <r>
      <rPr>
        <sz val="9"/>
        <rFont val="ＭＳ 明朝"/>
        <family val="1"/>
      </rPr>
      <t>５</t>
    </r>
    <r>
      <rPr>
        <sz val="9"/>
        <rFont val="Century"/>
        <family val="1"/>
      </rPr>
      <t xml:space="preserve">)  </t>
    </r>
    <r>
      <rPr>
        <sz val="9"/>
        <rFont val="ＭＳ 明朝"/>
        <family val="1"/>
      </rPr>
      <t>病院・療養所などの入院患者で、引き続き３か月以上入院している人はその入院先で、それ以外の人は自宅で調査した。</t>
    </r>
  </si>
  <si>
    <r>
      <t>(</t>
    </r>
    <r>
      <rPr>
        <sz val="9"/>
        <rFont val="ＭＳ 明朝"/>
        <family val="1"/>
      </rPr>
      <t>６</t>
    </r>
    <r>
      <rPr>
        <sz val="9"/>
        <rFont val="Century"/>
        <family val="1"/>
      </rPr>
      <t xml:space="preserve">)  </t>
    </r>
    <r>
      <rPr>
        <sz val="9"/>
        <rFont val="ＭＳ 明朝"/>
        <family val="1"/>
      </rPr>
      <t>船舶</t>
    </r>
    <r>
      <rPr>
        <sz val="9"/>
        <rFont val="Century"/>
        <family val="1"/>
      </rPr>
      <t>(</t>
    </r>
    <r>
      <rPr>
        <sz val="9"/>
        <rFont val="ＭＳ 明朝"/>
        <family val="1"/>
      </rPr>
      <t>自衛隊の艦船を除く</t>
    </r>
    <r>
      <rPr>
        <sz val="9"/>
        <rFont val="Century"/>
        <family val="1"/>
      </rPr>
      <t>)</t>
    </r>
    <r>
      <rPr>
        <sz val="9"/>
        <rFont val="ＭＳ 明朝"/>
        <family val="1"/>
      </rPr>
      <t>に乗り組んでいる人で、陸上に生活の本拠を有する人はその住所で、陸上に生活の本拠のない人はその船舶で調査した。</t>
    </r>
  </si>
  <si>
    <r>
      <t>(</t>
    </r>
    <r>
      <rPr>
        <sz val="9"/>
        <rFont val="ＭＳ 明朝"/>
        <family val="1"/>
      </rPr>
      <t>７</t>
    </r>
    <r>
      <rPr>
        <sz val="9"/>
        <rFont val="Century"/>
        <family val="1"/>
      </rPr>
      <t xml:space="preserve">)  </t>
    </r>
    <r>
      <rPr>
        <sz val="9"/>
        <rFont val="ＭＳ 明朝"/>
        <family val="1"/>
      </rPr>
      <t>自衛隊の営舎内又は自衛隊の使用する船舶内の居住者は、その営舎又は当該船舶が籍を置く地方総監部で調査した。</t>
    </r>
  </si>
  <si>
    <r>
      <t>(</t>
    </r>
    <r>
      <rPr>
        <sz val="9"/>
        <rFont val="ＭＳ 明朝"/>
        <family val="1"/>
      </rPr>
      <t>８</t>
    </r>
    <r>
      <rPr>
        <sz val="9"/>
        <rFont val="Century"/>
        <family val="1"/>
      </rPr>
      <t xml:space="preserve">)  </t>
    </r>
    <r>
      <rPr>
        <sz val="9"/>
        <rFont val="ＭＳ 明朝"/>
        <family val="1"/>
      </rPr>
      <t>刑務所・少年刑務所又は留置所に収容されている人のうち刑が決っている人及び少年院・婦人補導院の在院者はその収容先で調査した。</t>
    </r>
  </si>
  <si>
    <t>(１)世帯員に関する事項</t>
  </si>
  <si>
    <t>氏名、男女の別、出生の年月、世帯主との続き柄、配偶の関係、国籍、就業状態、就業時間、所属の事業所の名称及び事業の種類、仕事の種類、従業上の地位、従業地又は通学地</t>
  </si>
  <si>
    <t>(２)世帯に関する事項</t>
  </si>
  <si>
    <t>世帯の種類、世帯員の数、住居の種類、住宅の床面積、住宅の建て方</t>
  </si>
  <si>
    <t>年齢</t>
  </si>
  <si>
    <t>配偶関係</t>
  </si>
  <si>
    <t>国籍</t>
  </si>
  <si>
    <t>　調査日前日による満年齢とした。</t>
  </si>
  <si>
    <t>　届出の有無にかかわらず、実際の状態により、未婚、有配偶、死別、離別に区分した。</t>
  </si>
  <si>
    <t>　「日本」のほか、以下の１１区分とした。</t>
  </si>
  <si>
    <r>
      <t>　１１区分</t>
    </r>
    <r>
      <rPr>
        <sz val="9"/>
        <rFont val="Century"/>
        <family val="1"/>
      </rPr>
      <t>―</t>
    </r>
    <r>
      <rPr>
        <sz val="9"/>
        <rFont val="ＭＳ Ｐ明朝"/>
        <family val="1"/>
      </rPr>
      <t>「韓国・朝鮮」、「中国」、「フィリピン」、「タイ」、「インドネシア」、「ベトナム」、「イギリス」、「アメリカ」、｢ブラジル｣、「ペルー」、「その他」の１１区分とした。</t>
    </r>
  </si>
  <si>
    <t>労働力状態</t>
  </si>
  <si>
    <t>　１５歳以上の人について、調査年の９月２４日から３０日までの１週間（以下「調査週間」という。）に「仕事をしたかどうかの別」により、次のとおり区分した。</t>
  </si>
  <si>
    <t>産業</t>
  </si>
  <si>
    <t>していた事業所が二つ以上ある場合は、その人が主に仕事をしていた事業所の事業の種類によった。</t>
  </si>
  <si>
    <t>　就業者について、調査週間中、その人が実際に仕事をしていた事業所の主な事業の種類によって分類した。仕事を</t>
  </si>
  <si>
    <t>　就業者を、調査週間中その人が仕事をしていた事業所における状況によって次のとおり区分した。</t>
  </si>
  <si>
    <t>世帯の種類</t>
  </si>
  <si>
    <t>　　雇用者－会社員・工員・公務員・団体職員・個人商店の従業員・住み込みの家事手伝い・日々雇用されている人・パートタイムやアルバイトなど、会社・団体・個人や官公庁に雇用されている人で、次にいう「役員」でない人</t>
  </si>
  <si>
    <t>　　役員－会社の社長・取締役・監査役、団体の理事・監事、公団や事業団の総裁・理事・監事などの役員</t>
  </si>
  <si>
    <t>　　雇人のある業主－個人経営の商店主・工場主・農業主などの事業主や開業医・弁護士などで、雇い人がいる人</t>
  </si>
  <si>
    <t>　　雇人のない業主－個人経営の商店主・工場主・農業主などの事業主や開業医・弁護士・著述家・家政婦などで、個人又は家族とだけで事業を営んでいる人</t>
  </si>
  <si>
    <t>　　家族従業者－農家や個人商店などで、農仕事や店の仕事などを手伝っている家族</t>
  </si>
  <si>
    <t>　　家庭内職者－家庭内で賃仕事（家庭内職）をしている人</t>
  </si>
  <si>
    <t>　世帯を次のとおり「一般世帯」と「施設等の世帯」に区分した。</t>
  </si>
  <si>
    <t>　寮・寄宿舎の学生・生徒－学校の寮・寄宿舎で起居を共にし、通学している学生・生徒の集まり</t>
  </si>
  <si>
    <r>
      <t>　病院・療養所の入院者－病院・療養所などに、既に</t>
    </r>
    <r>
      <rPr>
        <sz val="9"/>
        <rFont val="Century"/>
        <family val="1"/>
      </rPr>
      <t>3</t>
    </r>
    <r>
      <rPr>
        <sz val="9"/>
        <rFont val="ＭＳ Ｐ明朝"/>
        <family val="1"/>
      </rPr>
      <t>か月以上入院している入院患者の集まり</t>
    </r>
  </si>
  <si>
    <t>　社会施設の入所者－老人ホーム、児童保護施設などの入所者の集まり</t>
  </si>
  <si>
    <t>　自衛隊の営舎内居住者－自衛隊の営舎内又は艦船内の居住者の集まり</t>
  </si>
  <si>
    <t>　矯正施設の入所者－刑務所及び拘置所の被収容者並びに少年院及び婦人補導院の在院者の集まり</t>
  </si>
  <si>
    <t>　その他－定まった住居を持たない単身者や陸上に生活の本拠（住所）を有しない船舶乗組員など</t>
  </si>
  <si>
    <t>世帯人員及び親族人員</t>
  </si>
  <si>
    <t>　世帯人員－世帯を構成する各人（世帯員）を合わせた数をいう。</t>
  </si>
  <si>
    <t>　親族人員－世帯主及び世帯主と親族関係にある世帯員を合わせた数をいう。なお、養子、養父母なども、子、父母と同様にみなして親族とした。</t>
  </si>
  <si>
    <t>世帯の家族類型</t>
  </si>
  <si>
    <t>高齢単身世帯・高齢夫婦世帯</t>
  </si>
  <si>
    <t>　一般世帯を、その世帯員の世帯主との続き柄により、次のとおり区分した。</t>
  </si>
  <si>
    <t>　親族世帯－二人以上の世帯員から成る世帯のうち、世帯主と親族関係にある世帯員のいる世帯。なお、その</t>
  </si>
  <si>
    <t>　世帯に同居する非親族（住み込みの従業員、家事手伝いなど）がいる場合もこれに含まれる。</t>
  </si>
  <si>
    <t>　非親族世帯－二人以上の世帯員から成る世帯のうち、世帯主と親族関係にある者がいない世帯。</t>
  </si>
  <si>
    <t>　単独世帯－世帯人員が一人の世帯</t>
  </si>
  <si>
    <t>　母子世帯－未婚、死別又は離別の女親と、未婚の２０歳未満の子供のみから成る一般世帯（他の世帯員がいないもの）をいう。</t>
  </si>
  <si>
    <t>宮崎県</t>
  </si>
  <si>
    <t>岩手県</t>
  </si>
  <si>
    <t>鹿児島県</t>
  </si>
  <si>
    <t>宮城県</t>
  </si>
  <si>
    <t>沖縄県</t>
  </si>
  <si>
    <t>秋田県</t>
  </si>
  <si>
    <t>市・郡・島部</t>
  </si>
  <si>
    <t>山形県</t>
  </si>
  <si>
    <t>国外</t>
  </si>
  <si>
    <t>福島県</t>
  </si>
  <si>
    <t>新潟県</t>
  </si>
  <si>
    <t>注　　１ ） ５年前の常住地「不詳」を含む。</t>
  </si>
  <si>
    <t>資料　　総務省統計局「平成1２年国勢調査報告第７巻その１」</t>
  </si>
  <si>
    <t>（別掲）
妻が６０歳未満</t>
  </si>
  <si>
    <t>資料　総務省統計局「平成１７年国勢調査第１次基本集計結果」</t>
  </si>
  <si>
    <t>注　　　１）　国名「不詳」を含む。</t>
  </si>
  <si>
    <t>資料　総務省統計局　｢平成１７年国勢調査第2次基本集計結果」</t>
  </si>
  <si>
    <t>注　　１）　労働力状態「不詳」を含む。</t>
  </si>
  <si>
    <t>資料　総務省統計局 「平成１7年国勢調査第2次基本集計結果」</t>
  </si>
  <si>
    <t>農業</t>
  </si>
  <si>
    <t>林業</t>
  </si>
  <si>
    <t>漁業</t>
  </si>
  <si>
    <t>鉱業</t>
  </si>
  <si>
    <t>建設業</t>
  </si>
  <si>
    <t>製造業</t>
  </si>
  <si>
    <t>情報通信業</t>
  </si>
  <si>
    <t>運輸業</t>
  </si>
  <si>
    <t>卸売・
小売業</t>
  </si>
  <si>
    <t>金融・
保険業</t>
  </si>
  <si>
    <t>飲食店，
宿泊業</t>
  </si>
  <si>
    <t>教育，学習支援業</t>
  </si>
  <si>
    <t>複合
サービス
事業</t>
  </si>
  <si>
    <t>サービス業（他に分類されないもの）</t>
  </si>
  <si>
    <t>公務
(他に分類されないもの)</t>
  </si>
  <si>
    <t>分類不能の
産業</t>
  </si>
  <si>
    <t>電気･ガス･
熱供給・
水道業</t>
  </si>
  <si>
    <t>男女産業（大分類）</t>
  </si>
  <si>
    <t>雇用者</t>
  </si>
  <si>
    <t>役員</t>
  </si>
  <si>
    <t>雇人のある業主</t>
  </si>
  <si>
    <t>雇人のない業主</t>
  </si>
  <si>
    <t>家族従業者</t>
  </si>
  <si>
    <t>家庭内職者</t>
  </si>
  <si>
    <t>国勢調査</t>
  </si>
  <si>
    <t>総　数</t>
  </si>
  <si>
    <t>親族人員   が１人</t>
  </si>
  <si>
    <t>２</t>
  </si>
  <si>
    <t>３</t>
  </si>
  <si>
    <t>４</t>
  </si>
  <si>
    <t>５</t>
  </si>
  <si>
    <t>６</t>
  </si>
  <si>
    <t>６５歳以上親族人員</t>
  </si>
  <si>
    <t>資料　　総務省統計局「平成１７年国勢調査第１次基本集計結果</t>
  </si>
  <si>
    <t>高齢単身者の男女</t>
  </si>
  <si>
    <t>65～69歳</t>
  </si>
  <si>
    <t>70～74</t>
  </si>
  <si>
    <t>75～79</t>
  </si>
  <si>
    <t>80～84</t>
  </si>
  <si>
    <t>85歳以上</t>
  </si>
  <si>
    <t>（別掲）
60歳以上</t>
  </si>
  <si>
    <t>６５歳以上の高齢単身者数</t>
  </si>
  <si>
    <t>（別掲）高齢者１人と未婚の１８歳未満の者から成る世帯</t>
  </si>
  <si>
    <t>夫の年齢（５歳階級）</t>
  </si>
  <si>
    <t>妻が６０歳以上</t>
  </si>
  <si>
    <t>６０～６４歳</t>
  </si>
  <si>
    <t>６５～６９</t>
  </si>
  <si>
    <t>７０～７４</t>
  </si>
  <si>
    <t>７５～７９</t>
  </si>
  <si>
    <t>８０～８４</t>
  </si>
  <si>
    <t>８５歳以上</t>
  </si>
  <si>
    <t>夫が６５～６９歳</t>
  </si>
  <si>
    <t>資料　　総務省統計局「平成１７年国勢調査第１次基本集計結果」</t>
  </si>
  <si>
    <t>地域</t>
  </si>
  <si>
    <t>韓国，朝鮮</t>
  </si>
  <si>
    <t>中国</t>
  </si>
  <si>
    <t>東南アジア，南アジア</t>
  </si>
  <si>
    <t>アメリカ</t>
  </si>
  <si>
    <t>総数１）</t>
  </si>
  <si>
    <t>中国</t>
  </si>
  <si>
    <t>アメリカ</t>
  </si>
  <si>
    <t>総数</t>
  </si>
  <si>
    <t>フィリピン</t>
  </si>
  <si>
    <t>フィリピン</t>
  </si>
  <si>
    <t>東京都</t>
  </si>
  <si>
    <t>中野区</t>
  </si>
  <si>
    <t>杉並区</t>
  </si>
  <si>
    <t>豊島区</t>
  </si>
  <si>
    <t>板橋区</t>
  </si>
  <si>
    <t>練馬区</t>
  </si>
  <si>
    <t>新宿区</t>
  </si>
  <si>
    <t>渋谷区</t>
  </si>
  <si>
    <t>母子世帯数</t>
  </si>
  <si>
    <t>母子世帯人員</t>
  </si>
  <si>
    <t>１世帯当たり子供の数</t>
  </si>
  <si>
    <t>子供が１人</t>
  </si>
  <si>
    <t>２</t>
  </si>
  <si>
    <t>３人以上</t>
  </si>
  <si>
    <t>父子世帯数</t>
  </si>
  <si>
    <t>配偶関係，年齢（各歳），男女別15歳以上人口
（平成17年10月1日）</t>
  </si>
  <si>
    <t>年齢（各歳），男女別人口
（平成12年，平成17年）</t>
  </si>
  <si>
    <t>世帯人員，配偶関係，年齢(5歳階級)，男女別一般世帯人員(総数及び世帯主)
(平成17年10月1日)</t>
  </si>
  <si>
    <t>東京都の国勢調査人口
(平成17年10月1日)</t>
  </si>
  <si>
    <t>男女別人口及び世帯の種類別世帯数[周辺区]
（平成17年10月1日）</t>
  </si>
  <si>
    <t>世帯人員別一般世帯数及び一般世帯人員
（平成17年10月1日）</t>
  </si>
  <si>
    <t>施設等の世帯の種類，世帯人員別施設等の世帯数及び施設等の世帯人員
（平成17年10月1日）</t>
  </si>
  <si>
    <t>世帯の家族類型，親族人員別一般世帯数
（平成17年10月1日）</t>
  </si>
  <si>
    <t>世帯の家族類型，住宅の所有の関係別住宅に住む一般世帯数及び一般世帯人員
（平成17年10月1日）</t>
  </si>
  <si>
    <t>住居の種類・住宅の所有の関係別一般世帯数，一般世帯人員及び1世帯当たり延べ面積
（平成17年10月1日）</t>
  </si>
  <si>
    <t>住宅の建て方，住宅の所有の関係別住宅に住む一般世帯数及び一般世帯人員
（平成17年10月1日）</t>
  </si>
  <si>
    <t>住宅の建て方別住宅に住む主世帯数，主世帯人員及び1世帯当たり延べ面積
（平成17年10月1日）</t>
  </si>
  <si>
    <t>延べ面積，住宅の所有の関係別住宅に住む一般世帯数及び一般世帯人員
（平成17年10月1日）</t>
  </si>
  <si>
    <t>延べ面積，住宅の建て方別住宅に住む主世帯数及び主世帯人員
（平成17年10月1日）</t>
  </si>
  <si>
    <t>住居の種類・住宅の所有の関係別65歳以上親族のいる一般世帯数，一般世帯人員，65歳以上親族人員及び1世帯当たり延べ面積
（平成17年10月1日）</t>
  </si>
  <si>
    <t>世帯人員，住宅の所有の関係別住宅に住む65歳以上親族のいる一般世帯数
（平成17年10月1日）</t>
  </si>
  <si>
    <t>延べ面積，住宅の所有の関係別住宅に住む65歳以上親族のいる一般世帯数
（平成17年10月1日）</t>
  </si>
  <si>
    <t>住宅の建て方別住宅に住む65歳以上親族のいる主世帯数，主世帯人員，65歳以上親族人員，1世帯当たり延べ面積及び1人当たり延べ面積
（平成17年10月1日）</t>
  </si>
  <si>
    <t>世帯の家族類型別65歳以上親族のいる一般世帯数，一般世帯人員及び65歳以上親族人員
（75歳以上・85歳以上親族のいる一般世帯－特掲） （平成17年10月1日）</t>
  </si>
  <si>
    <t>親族人員別65歳以上親族のいる一般世帯数，一般世帯人員及び 65歳以上親族人員
（平成17年10月1日）</t>
  </si>
  <si>
    <t>年齢（5歳階級），男女別高齢単身者数
（平成17年10月1日）</t>
  </si>
  <si>
    <t>夫の年齢（5歳階級），妻の年齢（5歳階級）別高齢夫婦世帯数
（平成17年10月1日）</t>
  </si>
  <si>
    <t>国籍，男女別外国人数[周辺区]
（平成17年10月1日）</t>
  </si>
  <si>
    <t>労働力状態，年齢（5歳階級），男女別15歳以上人口
（平成17年10月1日）</t>
  </si>
  <si>
    <t>産業（大分類），年齢（5歳階級），男女別15歳以上就業者数
（平成17年10月1日）</t>
  </si>
  <si>
    <t>産業（大分類），従業上の地位，男女別15歳以上就業者数
（平成17年10月1日）</t>
  </si>
  <si>
    <t>在学か否かの別・最終卒業学校の種類，年齢（5歳階級），男女別15歳以上就業者数
（平成12年10月1日）</t>
  </si>
  <si>
    <t>労働力状態，年齢（5歳階級），男女別高齢単身者数
（平成17年10月1日）</t>
  </si>
  <si>
    <t>夫の就業・非就業，夫の年齢（5歳階級），妻の就業・非就業， 妻の年齢（5歳階級）別高齢夫婦世帯数
（平成17年10月1日）</t>
  </si>
  <si>
    <t>5年前の常住市区町村，男女別5歳以上人口及び15歳以上就業者数
（平成12年10月1日）</t>
  </si>
  <si>
    <t>父子世帯人員</t>
  </si>
  <si>
    <t>男　　　　        　女</t>
  </si>
  <si>
    <t>総　　　   数</t>
  </si>
  <si>
    <t>労　　　　　　　　　　　　働　　　　　　　　　　　　力　　　　　　　　　　　　人　　　　　　　　　　　　口</t>
  </si>
  <si>
    <t>非 労 働 力 人 口</t>
  </si>
  <si>
    <t>総　　   　数</t>
  </si>
  <si>
    <t>就　　　　　　　　　　　　　　　　業　　　　　　　　　　　　　　　　者</t>
  </si>
  <si>
    <t>完  全  失  業  者</t>
  </si>
  <si>
    <t>う   ち   家   事</t>
  </si>
  <si>
    <t>う   ち   通   学</t>
  </si>
  <si>
    <t>年 齢 （ ５ 歳 階 級 ）</t>
  </si>
  <si>
    <t>１ ）</t>
  </si>
  <si>
    <t>総　　  　数</t>
  </si>
  <si>
    <t>主   に   仕   事</t>
  </si>
  <si>
    <t>家 事 の ほ か 仕 事</t>
  </si>
  <si>
    <t>通学のかたわら仕事</t>
  </si>
  <si>
    <t>休 　　業 　　者</t>
  </si>
  <si>
    <t xml:space="preserve">  総           　 　 数</t>
  </si>
  <si>
    <t>１５ ～ １９歳</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</si>
  <si>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</si>
  <si>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</si>
  <si>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</si>
  <si>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</si>
  <si>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</si>
  <si>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</si>
  <si>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</si>
  <si>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</si>
  <si>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</si>
  <si>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</si>
  <si>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</si>
  <si>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</si>
  <si>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</si>
  <si>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８５ 歳 以上</t>
  </si>
  <si>
    <t>１５～６４歳</t>
  </si>
  <si>
    <t>６５歳以上</t>
  </si>
  <si>
    <t xml:space="preserve"> 男</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</si>
  <si>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</si>
  <si>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</si>
  <si>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</si>
  <si>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</si>
  <si>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</si>
  <si>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</si>
  <si>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</si>
  <si>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</si>
  <si>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</si>
  <si>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</si>
  <si>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</si>
  <si>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</si>
  <si>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</si>
  <si>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 xml:space="preserve"> 女</t>
  </si>
  <si>
    <t>男　　　　女</t>
  </si>
  <si>
    <t>総        数</t>
  </si>
  <si>
    <t>産　　　　　　　　　　　　　　　　　　　業　　 （       大　　　　　　　　　　　　　分　　　　　　　　　　　　　　　類       ）</t>
  </si>
  <si>
    <t>Ａ</t>
  </si>
  <si>
    <t>Ｂ</t>
  </si>
  <si>
    <t>Ｃ</t>
  </si>
  <si>
    <t>Ｄ</t>
  </si>
  <si>
    <t>Ｅ</t>
  </si>
  <si>
    <t>Ｆ</t>
  </si>
  <si>
    <t>Ｇ</t>
  </si>
  <si>
    <t>Ｈ</t>
  </si>
  <si>
    <t>Ｉ</t>
  </si>
  <si>
    <t>Ｊ</t>
  </si>
  <si>
    <t>Ｋ</t>
  </si>
  <si>
    <t>Ｌ</t>
  </si>
  <si>
    <t>Ｍ</t>
  </si>
  <si>
    <t>Ｎ</t>
  </si>
  <si>
    <t>Ｏ</t>
  </si>
  <si>
    <t>Ｐ</t>
  </si>
  <si>
    <t>Ｑ</t>
  </si>
  <si>
    <t>Ｒ</t>
  </si>
  <si>
    <t>Ｓ</t>
  </si>
  <si>
    <t>年齢（５歳階級）</t>
  </si>
  <si>
    <t>不動産業</t>
  </si>
  <si>
    <t>総         数</t>
  </si>
  <si>
    <t>Ａ</t>
  </si>
  <si>
    <t>農業</t>
  </si>
  <si>
    <t>Ｂ</t>
  </si>
  <si>
    <t>林業</t>
  </si>
  <si>
    <t>Ｃ</t>
  </si>
  <si>
    <t>漁業</t>
  </si>
  <si>
    <t>Ｄ</t>
  </si>
  <si>
    <t>鉱業</t>
  </si>
  <si>
    <t>Ｅ</t>
  </si>
  <si>
    <t>建設業</t>
  </si>
  <si>
    <t>Ｆ</t>
  </si>
  <si>
    <t>製造業</t>
  </si>
  <si>
    <t>Ｇ</t>
  </si>
  <si>
    <t>電気・ガス・熱供給・水道業</t>
  </si>
  <si>
    <t>Ｈ</t>
  </si>
  <si>
    <t xml:space="preserve">情報通信業    </t>
  </si>
  <si>
    <t>Ｉ</t>
  </si>
  <si>
    <t xml:space="preserve">運輸業    </t>
  </si>
  <si>
    <t xml:space="preserve">Ｊ </t>
  </si>
  <si>
    <t xml:space="preserve">卸売・小売業    </t>
  </si>
  <si>
    <t>Ｋ</t>
  </si>
  <si>
    <t xml:space="preserve">金融・保険業    </t>
  </si>
  <si>
    <t>Ｌ</t>
  </si>
  <si>
    <t xml:space="preserve">不動産業    </t>
  </si>
  <si>
    <t>Ｍ</t>
  </si>
  <si>
    <t xml:space="preserve">飲食店，宿泊業    </t>
  </si>
  <si>
    <t>Ｎ</t>
  </si>
  <si>
    <t>医療，福祉</t>
  </si>
  <si>
    <t>Ｏ</t>
  </si>
  <si>
    <t>教育，学習支援業</t>
  </si>
  <si>
    <t>Ｐ</t>
  </si>
  <si>
    <t>複合サービス事業</t>
  </si>
  <si>
    <t>Ｑ</t>
  </si>
  <si>
    <r>
      <t>サービス業</t>
    </r>
    <r>
      <rPr>
        <sz val="6"/>
        <rFont val="ＭＳ Ｐ明朝"/>
        <family val="1"/>
      </rPr>
      <t xml:space="preserve">（他に分類されないもの） </t>
    </r>
    <r>
      <rPr>
        <sz val="9"/>
        <rFont val="ＭＳ Ｐ明朝"/>
        <family val="1"/>
      </rPr>
      <t xml:space="preserve">   </t>
    </r>
  </si>
  <si>
    <t>Ｒ</t>
  </si>
  <si>
    <r>
      <t>公務</t>
    </r>
    <r>
      <rPr>
        <sz val="8"/>
        <rFont val="ＭＳ Ｐ明朝"/>
        <family val="1"/>
      </rPr>
      <t>（他に分類されないもの）</t>
    </r>
    <r>
      <rPr>
        <sz val="9"/>
        <rFont val="ＭＳ Ｐ明朝"/>
        <family val="1"/>
      </rPr>
      <t xml:space="preserve">    </t>
    </r>
  </si>
  <si>
    <t>Ｓ</t>
  </si>
  <si>
    <t xml:space="preserve">分類不能の産業    </t>
  </si>
  <si>
    <t>Ａ</t>
  </si>
  <si>
    <r>
      <t>サービス業</t>
    </r>
    <r>
      <rPr>
        <sz val="6"/>
        <rFont val="ＭＳ Ｐ明朝"/>
        <family val="1"/>
      </rPr>
      <t>（他に分類されないもの）</t>
    </r>
    <r>
      <rPr>
        <sz val="8"/>
        <rFont val="ＭＳ Ｐ明朝"/>
        <family val="1"/>
      </rPr>
      <t xml:space="preserve">  </t>
    </r>
    <r>
      <rPr>
        <sz val="9"/>
        <rFont val="ＭＳ Ｐ明朝"/>
        <family val="1"/>
      </rPr>
      <t xml:space="preserve">  </t>
    </r>
  </si>
  <si>
    <t>注　　１ ） 従業上の地位 「不詳」 を含む。</t>
  </si>
  <si>
    <t>資料　　総務省統計局 「平成１７年国勢調査第２次基本集計結果」</t>
  </si>
  <si>
    <t>男　 　　　女
年齢（５歳階級）</t>
  </si>
  <si>
    <t>総　 　数</t>
  </si>
  <si>
    <t>卒　　　　　　　　業　　　　　　　　者</t>
  </si>
  <si>
    <t>在  学  者</t>
  </si>
  <si>
    <t>未 就 学 者</t>
  </si>
  <si>
    <t>総　数　１）</t>
  </si>
  <si>
    <t>小  学  校 ・    中  学  校</t>
  </si>
  <si>
    <t>高校・旧中</t>
  </si>
  <si>
    <t>短大・高専</t>
  </si>
  <si>
    <t>大 　学　・   　大  学  院</t>
  </si>
  <si>
    <t>総        数</t>
  </si>
  <si>
    <t>１５ ～ 1９歳</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</si>
  <si>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</si>
  <si>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</si>
  <si>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</si>
  <si>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</si>
  <si>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</si>
  <si>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</si>
  <si>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</si>
  <si>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</si>
  <si>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</si>
  <si>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</si>
  <si>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</si>
  <si>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</si>
  <si>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</si>
  <si>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８５ 歳 以上</t>
  </si>
  <si>
    <t>男</t>
  </si>
  <si>
    <t>女</t>
  </si>
  <si>
    <t>注　　１）　最終卒業学校の種類「不詳」を含む。</t>
  </si>
  <si>
    <t>資料　総務省統計局　「平成１２年国勢調査報告第３巻その２」</t>
  </si>
  <si>
    <t>高  　齢　  単  　身  　者  　男  　女
年   　齢   　（ 　５ 　歳　 階　 級　 ）</t>
  </si>
  <si>
    <t>総　  　数</t>
  </si>
  <si>
    <t>６５ ～ ６９歳</t>
  </si>
  <si>
    <t>７０ ～ ７４</t>
  </si>
  <si>
    <t>７５ ～ ７９</t>
  </si>
  <si>
    <t>８０ ～ ８４</t>
  </si>
  <si>
    <t>８５ 歳 以 上</t>
  </si>
  <si>
    <t>（別　掲）
６０歳以上</t>
  </si>
  <si>
    <t>６５歳以上の高齢単身者数　１）</t>
  </si>
  <si>
    <t>労働力人口</t>
  </si>
  <si>
    <t>就業者</t>
  </si>
  <si>
    <t>完全失業者</t>
  </si>
  <si>
    <t>非労働力人口</t>
  </si>
  <si>
    <t>男　　　　　　　１）</t>
  </si>
  <si>
    <t>女             １）</t>
  </si>
  <si>
    <t>注　　１）　労働力状態「不詳」を含む。</t>
  </si>
  <si>
    <t>資料　 総務省統計局　「平成１7年国勢調査第３次基本集計結果」</t>
  </si>
  <si>
    <t>2</t>
  </si>
  <si>
    <t>区内に常住する就業者・通学者</t>
  </si>
  <si>
    <t>国分寺市</t>
  </si>
  <si>
    <t>国立市</t>
  </si>
  <si>
    <t xml:space="preserve"> 区 内 で の 従 業  ・  通 学</t>
  </si>
  <si>
    <t>福生市</t>
  </si>
  <si>
    <t>自　　 　　　　　　　　　　宅</t>
  </si>
  <si>
    <t>狛江市</t>
  </si>
  <si>
    <t>自　　 　 　　宅　 　 　　外</t>
  </si>
  <si>
    <t>東大和市</t>
  </si>
  <si>
    <t>清瀬市</t>
  </si>
  <si>
    <t>他の区市町村で従業 ・ 通学</t>
  </si>
  <si>
    <t>東久留米市</t>
  </si>
  <si>
    <t>都　　  　　　　　　　　　　内</t>
  </si>
  <si>
    <t>武蔵村山市</t>
  </si>
  <si>
    <t>多摩市</t>
  </si>
  <si>
    <t>特   　別　  　区      部</t>
  </si>
  <si>
    <t>稲城市</t>
  </si>
  <si>
    <t>千代田区</t>
  </si>
  <si>
    <t>羽村市</t>
  </si>
  <si>
    <t>中央区</t>
  </si>
  <si>
    <t>あきる野市</t>
  </si>
  <si>
    <t>港区</t>
  </si>
  <si>
    <t>西東京市</t>
  </si>
  <si>
    <t>新宿区</t>
  </si>
  <si>
    <t>瑞穂町</t>
  </si>
  <si>
    <t>文京区</t>
  </si>
  <si>
    <t>その他の市町村</t>
  </si>
  <si>
    <t>台東区</t>
  </si>
  <si>
    <t>墨田区</t>
  </si>
  <si>
    <t>江東区</t>
  </si>
  <si>
    <t>他　　　　　　　　　　県</t>
  </si>
  <si>
    <t>品川区</t>
  </si>
  <si>
    <t>目黒区</t>
  </si>
  <si>
    <t>　（上位１０市）</t>
  </si>
  <si>
    <t>大田区</t>
  </si>
  <si>
    <t>世田谷区</t>
  </si>
  <si>
    <t>渋谷区</t>
  </si>
  <si>
    <t>さいたま市</t>
  </si>
  <si>
    <t>杉並区</t>
  </si>
  <si>
    <t>豊島区</t>
  </si>
  <si>
    <t>千葉市</t>
  </si>
  <si>
    <t>北区</t>
  </si>
  <si>
    <t>浦安市</t>
  </si>
  <si>
    <t>荒川区</t>
  </si>
  <si>
    <t>板橋区</t>
  </si>
  <si>
    <t>練馬区</t>
  </si>
  <si>
    <t>足立区</t>
  </si>
  <si>
    <t>川越市</t>
  </si>
  <si>
    <t>葛飾区</t>
  </si>
  <si>
    <t>江戸川区</t>
  </si>
  <si>
    <t>　（上位１０府県）</t>
  </si>
  <si>
    <t>市  　・  　郡 　 ・ 　 島　 部</t>
  </si>
  <si>
    <t>八王子市</t>
  </si>
  <si>
    <t>立川市</t>
  </si>
  <si>
    <t>武蔵野市</t>
  </si>
  <si>
    <t>三鷹市</t>
  </si>
  <si>
    <t>青梅市</t>
  </si>
  <si>
    <t>府中市</t>
  </si>
  <si>
    <t>昭島市</t>
  </si>
  <si>
    <t>調布市</t>
  </si>
  <si>
    <t>大阪府</t>
  </si>
  <si>
    <t>町田市</t>
  </si>
  <si>
    <t>小金井市</t>
  </si>
  <si>
    <t>小平市</t>
  </si>
  <si>
    <t>日野市</t>
  </si>
  <si>
    <t>東村山市</t>
  </si>
  <si>
    <t>区内で従業・通学する者</t>
  </si>
  <si>
    <t xml:space="preserve"> 区内に常住</t>
  </si>
  <si>
    <t xml:space="preserve">   他の区市町村に常住</t>
  </si>
  <si>
    <t xml:space="preserve">特 　　　別 　　　区　 　部 </t>
  </si>
  <si>
    <t>日出町</t>
  </si>
  <si>
    <t>奥多摩町</t>
  </si>
  <si>
    <t>新座市</t>
  </si>
  <si>
    <t>資料　　総務省統計局　「平成１７年国勢調査　従業地・通学地集計　その１」</t>
  </si>
  <si>
    <t>資料　　総務省統計局　「平成１７年国勢調査　従業地・通学地集計　その１」</t>
  </si>
  <si>
    <t>５８．従業地・通学地による常住市区町村別１５歳以上就業者数及び１５歳以上通学者数　（平成１７年１０月１日）</t>
  </si>
  <si>
    <t>Ａ</t>
  </si>
  <si>
    <t>農業</t>
  </si>
  <si>
    <t>Ｂ</t>
  </si>
  <si>
    <t>林業</t>
  </si>
  <si>
    <t>Ｃ</t>
  </si>
  <si>
    <t>漁業</t>
  </si>
  <si>
    <t>Ｄ</t>
  </si>
  <si>
    <t>鉱業</t>
  </si>
  <si>
    <t>Ｅ</t>
  </si>
  <si>
    <t>建設業</t>
  </si>
  <si>
    <t>Ｆ</t>
  </si>
  <si>
    <t>製造業</t>
  </si>
  <si>
    <t>Ｇ</t>
  </si>
  <si>
    <t>電気・ガス・熱供給・水道業</t>
  </si>
  <si>
    <t>Ｈ</t>
  </si>
  <si>
    <t>情報通信業</t>
  </si>
  <si>
    <t>Ｉ</t>
  </si>
  <si>
    <t>Ｊ</t>
  </si>
  <si>
    <t>卸売・小売業</t>
  </si>
  <si>
    <t>Ｋ</t>
  </si>
  <si>
    <t>金融・保険業</t>
  </si>
  <si>
    <t>Ｌ</t>
  </si>
  <si>
    <t>不動産業</t>
  </si>
  <si>
    <t>Ｍ</t>
  </si>
  <si>
    <t>飲食店、宿泊業</t>
  </si>
  <si>
    <t>Ｎ</t>
  </si>
  <si>
    <t>医療、福祉</t>
  </si>
  <si>
    <t>Ｏ</t>
  </si>
  <si>
    <t>教育、学習支援業</t>
  </si>
  <si>
    <t>Ｐ</t>
  </si>
  <si>
    <t>複合サービス事業</t>
  </si>
  <si>
    <t>Ｑ</t>
  </si>
  <si>
    <t>Ｒ</t>
  </si>
  <si>
    <t>公務（他に分類されないもの）</t>
  </si>
  <si>
    <t>Ｓ</t>
  </si>
  <si>
    <t>分類不能の産業</t>
  </si>
  <si>
    <t>資料　総務省統計局　「平成１7年国勢調査第２次基本集計結果」</t>
  </si>
  <si>
    <t xml:space="preserve">５５．従業・通学時の世帯の状況，通勤・通学者数別住宅に住む一般世帯数 </t>
  </si>
  <si>
    <t xml:space="preserve"> 及び就業・通学別住宅に住む一般世帯人員 （平成７年１０月１日）</t>
  </si>
  <si>
    <t xml:space="preserve"> 及び就業・通学別住宅に住む一般世帯人員 （平成１２年１０月１日）</t>
  </si>
  <si>
    <t>通　勤　　・　　通　学　者　数　          　就　　　　業　　・　通　　　　学</t>
  </si>
  <si>
    <t>通　勤　・　通　学　者　の　み　の　世　帯</t>
  </si>
  <si>
    <t xml:space="preserve">そ               の               他               の               世               帯     </t>
  </si>
  <si>
    <t>通勤者のみ</t>
  </si>
  <si>
    <t>通学者のみ</t>
  </si>
  <si>
    <t>通勤者と
通学者の
いる世帯</t>
  </si>
  <si>
    <t>高齢者のみ</t>
  </si>
  <si>
    <t>高齢者と
幼児のみ</t>
  </si>
  <si>
    <t>幼児のみ</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</si>
</sst>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 ###\ ###\ \ "/>
    <numFmt numFmtId="178" formatCode="#.#0\ \ "/>
    <numFmt numFmtId="179" formatCode="###\ ###\ ##0\ \ "/>
    <numFmt numFmtId="180" formatCode="###\ ###\ ##0"/>
    <numFmt numFmtId="181" formatCode="0.00;&quot;△ &quot;0.00"/>
    <numFmt numFmtId="182" formatCode="0\ \ ;&quot;△ &quot;0\ \ "/>
    <numFmt numFmtId="183" formatCode="0.00_);[Red]\(0.00\)"/>
    <numFmt numFmtId="184" formatCode="###\ ###\ ##0\ "/>
    <numFmt numFmtId="185" formatCode="###\ ###\ ##0\ \ \ \ "/>
    <numFmt numFmtId="186" formatCode="###\ ###.0\ \ \ \ "/>
    <numFmt numFmtId="187" formatCode="_ * #\ ##0_ ;_ * \-#\ ##0_ ;_ * &quot;- &quot;_ ;_ @_ "/>
    <numFmt numFmtId="188" formatCode="0.0_);[Red]\(0.0\)"/>
    <numFmt numFmtId="189" formatCode="#.#\ \ \ \ "/>
    <numFmt numFmtId="190" formatCode="#\ ###.##\ \ "/>
    <numFmt numFmtId="191" formatCode="#\ ###.#\ \ \ \ "/>
    <numFmt numFmtId="192" formatCode="#\ ###.#\ \ "/>
    <numFmt numFmtId="193" formatCode="#\ ###.0\ \ \ \ "/>
    <numFmt numFmtId="194" formatCode="#.#0\ \ \ \ "/>
    <numFmt numFmtId="195" formatCode="#\ ###.#0\ \ "/>
    <numFmt numFmtId="196" formatCode="#.0\ \ \ \ "/>
    <numFmt numFmtId="197" formatCode="###\ ###.##\ \ \ \ "/>
    <numFmt numFmtId="198" formatCode="###\ ###.##"/>
    <numFmt numFmtId="199" formatCode="#,##0.00_);[Red]\(#,##0.00\)"/>
    <numFmt numFmtId="200" formatCode="#,##0.0_);[Red]\(#,##0.0\)"/>
    <numFmt numFmtId="201" formatCode="###\ ###.##\ \ \ "/>
    <numFmt numFmtId="202" formatCode="###\ ###.#0\ \ \ "/>
    <numFmt numFmtId="203" formatCode="###\ ###\ ##0\ \ \ "/>
    <numFmt numFmtId="204" formatCode="&quot;Yes&quot;;&quot;Yes&quot;;&quot;No&quot;"/>
    <numFmt numFmtId="205" formatCode="&quot;True&quot;;&quot;True&quot;;&quot;False&quot;"/>
    <numFmt numFmtId="206" formatCode="&quot;On&quot;;&quot;On&quot;;&quot;Off&quot;"/>
    <numFmt numFmtId="207" formatCode="[$€-2]\ #,##0.00_);[Red]\([$€-2]\ #,##0.00\)"/>
    <numFmt numFmtId="208" formatCode="###\ ###.##0\ \ \ "/>
    <numFmt numFmtId="209" formatCode="0_);[Red]\(0\)"/>
    <numFmt numFmtId="210" formatCode="_ * ###\ ###\ ##0_ ;_ * \-#\ ##0_ ;_ * &quot;-&quot;_ ;_ @_ "/>
    <numFmt numFmtId="211" formatCode="###\ ###\ "/>
    <numFmt numFmtId="212" formatCode="###\ ###"/>
    <numFmt numFmtId="213" formatCode="#.##\ \ "/>
    <numFmt numFmtId="214" formatCode="_ * ###\ ###\ ##0.00_ ;_ * \-#\ ##0.00_ ;_ * &quot;-&quot;_ ;_ @_ "/>
    <numFmt numFmtId="215" formatCode="&quot;表に移動&quot;"/>
    <numFmt numFmtId="216" formatCode="###\ ###;###0;&quot;-&quot;;@"/>
    <numFmt numFmtId="217" formatCode="###\ ###\ ###\ ###\ ;###0;&quot;- &quot;;@"/>
    <numFmt numFmtId="218" formatCode="###\ ###\ ###\ ###\ ;###0;&quot;- &quot;;\ \ \ \ \ \ \ \ \ \ \ \ \ @"/>
    <numFmt numFmtId="219" formatCode="###\ ###\ ###\ ###\ ;###0;&quot;- &quot;;\ \ \ \ \ \ \ \ \ \ \ \ \ \ \ @"/>
    <numFmt numFmtId="220" formatCode="###\ ###\ ###\ ###\ ;###0;&quot;- &quot;;\ \ \ \ \ \ \ \ \ \ \ \ \ \ \ \ \ \ \ @"/>
    <numFmt numFmtId="221" formatCode="###\ ###\ ###\ ###\ ;###0;&quot;- &quot;;\ \ \ \ \ \ \ \ \ \ \ \ \ \ \ \ \ \ \ \ \ \ \ \ @"/>
    <numFmt numFmtId="222" formatCode="###\ ###\ ;###0;&quot;-  &quot;;@"/>
    <numFmt numFmtId="223" formatCode="###\ ###\ ###"/>
    <numFmt numFmtId="224" formatCode="###\ ###\ ###\ "/>
    <numFmt numFmtId="225" formatCode="###\ ###\ ###0\ "/>
    <numFmt numFmtId="226" formatCode="0\ \ ;&quot;△&quot;???0\ \ "/>
    <numFmt numFmtId="227" formatCode="###\ ###\ ###\ ###0;&quot;△&quot;???"/>
    <numFmt numFmtId="228" formatCode="###\ ###\ ###\ ###0;&quot;△&quot;????"/>
    <numFmt numFmtId="229" formatCode="###\ ###\ ###\ ##0;&quot;△&quot;????"/>
    <numFmt numFmtId="230" formatCode="#.#0"/>
    <numFmt numFmtId="231" formatCode="#.##"/>
    <numFmt numFmtId="232" formatCode="0.00;&quot;△&quot;??0.00"/>
    <numFmt numFmtId="233" formatCode="0.00;&quot;△&quot;?0.00"/>
  </numFmts>
  <fonts count="3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明朝"/>
      <family val="1"/>
    </font>
    <font>
      <b/>
      <sz val="9"/>
      <name val="ＭＳ Ｐゴシック"/>
      <family val="3"/>
    </font>
    <font>
      <sz val="9"/>
      <name val="ＭＳ Ｐゴシック"/>
      <family val="3"/>
    </font>
    <font>
      <sz val="12"/>
      <name val="ＭＳ Ｐ明朝"/>
      <family val="1"/>
    </font>
    <font>
      <b/>
      <sz val="9"/>
      <name val="ＭＳ Ｐ明朝"/>
      <family val="1"/>
    </font>
    <font>
      <sz val="10"/>
      <name val="ＭＳ Ｐ明朝"/>
      <family val="1"/>
    </font>
    <font>
      <b/>
      <sz val="8"/>
      <name val="ＭＳ Ｐゴシック"/>
      <family val="3"/>
    </font>
    <font>
      <sz val="8"/>
      <name val="ＭＳ Ｐ明朝"/>
      <family val="1"/>
    </font>
    <font>
      <b/>
      <sz val="11"/>
      <name val="ＭＳ Ｐゴシック"/>
      <family val="3"/>
    </font>
    <font>
      <sz val="7"/>
      <name val="ＭＳ Ｐ明朝"/>
      <family val="1"/>
    </font>
    <font>
      <sz val="6"/>
      <name val="ＭＳ Ｐ明朝"/>
      <family val="1"/>
    </font>
    <font>
      <sz val="7.5"/>
      <name val="ＭＳ Ｐ明朝"/>
      <family val="1"/>
    </font>
    <font>
      <u val="single"/>
      <sz val="9"/>
      <color indexed="12"/>
      <name val="ＭＳ 明朝"/>
      <family val="1"/>
    </font>
    <font>
      <sz val="12"/>
      <name val="ＭＳ Ｐゴシック"/>
      <family val="3"/>
    </font>
    <font>
      <sz val="14"/>
      <name val="ＭＳ Ｐゴシック"/>
      <family val="3"/>
    </font>
    <font>
      <b/>
      <sz val="9"/>
      <color indexed="8"/>
      <name val="ＭＳ Ｐゴシック"/>
      <family val="3"/>
    </font>
    <font>
      <sz val="9"/>
      <color indexed="8"/>
      <name val="ＭＳ Ｐ明朝"/>
      <family val="1"/>
    </font>
    <font>
      <sz val="9"/>
      <color indexed="8"/>
      <name val="ＭＳ ゴシック"/>
      <family val="3"/>
    </font>
    <font>
      <sz val="10"/>
      <color indexed="8"/>
      <name val="ＭＳ Ｐ明朝"/>
      <family val="1"/>
    </font>
    <font>
      <sz val="11"/>
      <color indexed="8"/>
      <name val="ＭＳ Ｐゴシック"/>
      <family val="3"/>
    </font>
    <font>
      <sz val="6"/>
      <name val="ＭＳ 明朝"/>
      <family val="1"/>
    </font>
    <font>
      <b/>
      <sz val="14"/>
      <name val="ＭＳ Ｐゴシック"/>
      <family val="3"/>
    </font>
    <font>
      <b/>
      <sz val="16"/>
      <name val="ＭＳ Ｐゴシック"/>
      <family val="3"/>
    </font>
    <font>
      <sz val="11"/>
      <color indexed="12"/>
      <name val="ＭＳ Ｐゴシック"/>
      <family val="3"/>
    </font>
    <font>
      <b/>
      <sz val="11"/>
      <color indexed="12"/>
      <name val="ＭＳ Ｐゴシック"/>
      <family val="3"/>
    </font>
    <font>
      <sz val="11"/>
      <color indexed="10"/>
      <name val="ＭＳ Ｐゴシック"/>
      <family val="3"/>
    </font>
    <font>
      <b/>
      <sz val="14"/>
      <name val="Century"/>
      <family val="1"/>
    </font>
    <font>
      <b/>
      <sz val="14"/>
      <name val="ＭＳ 明朝"/>
      <family val="1"/>
    </font>
    <font>
      <b/>
      <sz val="9"/>
      <name val="Century"/>
      <family val="1"/>
    </font>
    <font>
      <sz val="9"/>
      <name val="ＭＳ 明朝"/>
      <family val="1"/>
    </font>
    <font>
      <sz val="9"/>
      <name val="Century"/>
      <family val="1"/>
    </font>
  </fonts>
  <fills count="2">
    <fill>
      <patternFill/>
    </fill>
    <fill>
      <patternFill patternType="gray125"/>
    </fill>
  </fills>
  <borders count="39">
    <border>
      <left/>
      <right/>
      <top/>
      <bottom/>
      <diagonal/>
    </border>
    <border>
      <left>
        <color indexed="63"/>
      </left>
      <right>
        <color indexed="63"/>
      </right>
      <top>
        <color indexed="63"/>
      </top>
      <bottom style="medium"/>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style="medium"/>
      <bottom style="thin"/>
    </border>
    <border>
      <left style="thin"/>
      <right>
        <color indexed="63"/>
      </right>
      <top>
        <color indexed="63"/>
      </top>
      <bottom>
        <color indexed="63"/>
      </bottom>
    </border>
    <border>
      <left style="thin"/>
      <right style="thin"/>
      <top style="medium"/>
      <bottom style="thin"/>
    </border>
    <border>
      <left style="thin"/>
      <right style="thin"/>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thin"/>
    </border>
    <border>
      <left style="thin"/>
      <right style="thin"/>
      <top>
        <color indexed="63"/>
      </top>
      <bottom style="medium"/>
    </border>
    <border>
      <left>
        <color indexed="63"/>
      </left>
      <right>
        <color indexed="63"/>
      </right>
      <top style="medium"/>
      <bottom style="thin"/>
    </border>
    <border>
      <left style="medium"/>
      <right style="thin"/>
      <top style="medium"/>
      <bottom style="medium"/>
    </border>
    <border>
      <left>
        <color indexed="63"/>
      </left>
      <right style="medium"/>
      <top style="thin"/>
      <bottom style="thin"/>
    </border>
    <border>
      <left>
        <color indexed="63"/>
      </left>
      <right style="medium"/>
      <top style="thin"/>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style="thin"/>
      <top>
        <color indexed="63"/>
      </top>
      <bottom style="thin"/>
    </border>
    <border>
      <left>
        <color indexed="63"/>
      </left>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style="medium"/>
    </border>
    <border>
      <left>
        <color indexed="63"/>
      </left>
      <right style="medium"/>
      <top style="medium"/>
      <bottom style="medium"/>
    </border>
    <border>
      <left>
        <color indexed="63"/>
      </left>
      <right>
        <color indexed="63"/>
      </right>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655">
    <xf numFmtId="0" fontId="0" fillId="0" borderId="0" xfId="0" applyAlignment="1">
      <alignment/>
    </xf>
    <xf numFmtId="180" fontId="4" fillId="0" borderId="0" xfId="0" applyNumberFormat="1" applyFont="1" applyAlignment="1">
      <alignment vertical="center"/>
    </xf>
    <xf numFmtId="180" fontId="4" fillId="0" borderId="0" xfId="0" applyNumberFormat="1" applyFont="1" applyBorder="1" applyAlignment="1">
      <alignment vertical="center"/>
    </xf>
    <xf numFmtId="180" fontId="4" fillId="0" borderId="1" xfId="0" applyNumberFormat="1" applyFont="1" applyBorder="1" applyAlignment="1">
      <alignment vertical="center"/>
    </xf>
    <xf numFmtId="180" fontId="4" fillId="0" borderId="0" xfId="0" applyNumberFormat="1" applyFont="1" applyAlignment="1">
      <alignment/>
    </xf>
    <xf numFmtId="180" fontId="7" fillId="0" borderId="0" xfId="0" applyNumberFormat="1" applyFont="1" applyAlignment="1">
      <alignment vertical="center"/>
    </xf>
    <xf numFmtId="180" fontId="4" fillId="0" borderId="2" xfId="0" applyNumberFormat="1" applyFont="1" applyBorder="1" applyAlignment="1">
      <alignment horizontal="center" vertical="center"/>
    </xf>
    <xf numFmtId="180" fontId="5" fillId="0" borderId="0" xfId="0" applyNumberFormat="1" applyFont="1" applyBorder="1" applyAlignment="1">
      <alignment vertical="center"/>
    </xf>
    <xf numFmtId="180" fontId="4" fillId="0" borderId="3" xfId="0" applyNumberFormat="1" applyFont="1" applyBorder="1" applyAlignment="1">
      <alignment horizontal="center" vertical="center"/>
    </xf>
    <xf numFmtId="180" fontId="4" fillId="0" borderId="4" xfId="0" applyNumberFormat="1" applyFont="1" applyBorder="1" applyAlignment="1">
      <alignment horizontal="center" vertical="center"/>
    </xf>
    <xf numFmtId="180" fontId="5" fillId="0" borderId="5" xfId="0" applyNumberFormat="1" applyFont="1" applyBorder="1" applyAlignment="1">
      <alignment vertical="center"/>
    </xf>
    <xf numFmtId="180" fontId="5" fillId="0" borderId="6" xfId="0" applyNumberFormat="1" applyFont="1" applyBorder="1" applyAlignment="1">
      <alignment horizontal="distributed" vertical="center"/>
    </xf>
    <xf numFmtId="180" fontId="5" fillId="0" borderId="7" xfId="0" applyNumberFormat="1" applyFont="1" applyBorder="1" applyAlignment="1">
      <alignment horizontal="distributed" vertical="center"/>
    </xf>
    <xf numFmtId="180" fontId="4" fillId="0" borderId="7" xfId="0" applyNumberFormat="1" applyFont="1" applyBorder="1" applyAlignment="1">
      <alignment horizontal="distributed" vertical="center"/>
    </xf>
    <xf numFmtId="180" fontId="4" fillId="0" borderId="8" xfId="0" applyNumberFormat="1" applyFont="1" applyBorder="1" applyAlignment="1">
      <alignment horizontal="distributed" vertical="center"/>
    </xf>
    <xf numFmtId="176" fontId="7" fillId="0" borderId="0" xfId="0" applyNumberFormat="1" applyFont="1" applyFill="1" applyAlignment="1">
      <alignment vertical="center"/>
    </xf>
    <xf numFmtId="176" fontId="4" fillId="0" borderId="0" xfId="0" applyNumberFormat="1" applyFont="1" applyFill="1" applyAlignment="1">
      <alignment horizontal="right" vertical="center"/>
    </xf>
    <xf numFmtId="176" fontId="4" fillId="0" borderId="0" xfId="0" applyNumberFormat="1" applyFont="1" applyFill="1" applyAlignment="1">
      <alignment vertical="center"/>
    </xf>
    <xf numFmtId="180" fontId="4" fillId="0" borderId="0" xfId="0" applyNumberFormat="1" applyFont="1" applyFill="1" applyAlignment="1">
      <alignment vertical="center"/>
    </xf>
    <xf numFmtId="180" fontId="4" fillId="0" borderId="0" xfId="0" applyNumberFormat="1" applyFont="1" applyFill="1" applyAlignment="1">
      <alignment horizontal="right" vertical="center"/>
    </xf>
    <xf numFmtId="180" fontId="4" fillId="0" borderId="0" xfId="0" applyNumberFormat="1" applyFont="1" applyFill="1" applyBorder="1" applyAlignment="1">
      <alignment horizontal="right" vertical="center"/>
    </xf>
    <xf numFmtId="181" fontId="0" fillId="0" borderId="0" xfId="0" applyNumberFormat="1" applyFont="1" applyFill="1" applyAlignment="1">
      <alignment horizontal="right" vertical="center"/>
    </xf>
    <xf numFmtId="176" fontId="4" fillId="0" borderId="0" xfId="0" applyNumberFormat="1" applyFont="1" applyAlignment="1">
      <alignment vertical="center"/>
    </xf>
    <xf numFmtId="0" fontId="0" fillId="0" borderId="0" xfId="0" applyAlignment="1">
      <alignment horizontal="right"/>
    </xf>
    <xf numFmtId="180" fontId="4" fillId="0" borderId="0" xfId="0" applyNumberFormat="1" applyFont="1" applyFill="1" applyAlignment="1">
      <alignment horizontal="distributed" vertical="center"/>
    </xf>
    <xf numFmtId="0" fontId="0" fillId="0" borderId="0" xfId="0" applyFont="1" applyFill="1" applyBorder="1" applyAlignment="1">
      <alignment horizontal="right" vertical="center"/>
    </xf>
    <xf numFmtId="180" fontId="4" fillId="0" borderId="0" xfId="0" applyNumberFormat="1" applyFont="1" applyFill="1" applyBorder="1" applyAlignment="1">
      <alignment horizontal="right" vertical="top"/>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80" fontId="4" fillId="0" borderId="3" xfId="0" applyNumberFormat="1" applyFont="1" applyFill="1" applyBorder="1" applyAlignment="1">
      <alignment horizontal="center" vertical="center"/>
    </xf>
    <xf numFmtId="180" fontId="4" fillId="0" borderId="9" xfId="0" applyNumberFormat="1" applyFont="1" applyFill="1" applyBorder="1" applyAlignment="1">
      <alignment horizontal="center" vertical="center"/>
    </xf>
    <xf numFmtId="181" fontId="4" fillId="0" borderId="1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180" fontId="4" fillId="0" borderId="13" xfId="0" applyNumberFormat="1" applyFont="1" applyFill="1" applyBorder="1" applyAlignment="1">
      <alignment horizontal="center" vertical="center"/>
    </xf>
    <xf numFmtId="180" fontId="4" fillId="0" borderId="14" xfId="0" applyNumberFormat="1" applyFont="1" applyFill="1" applyBorder="1" applyAlignment="1">
      <alignment horizontal="center" vertical="center" wrapText="1"/>
    </xf>
    <xf numFmtId="180" fontId="4" fillId="0" borderId="3" xfId="0" applyNumberFormat="1" applyFont="1" applyFill="1" applyBorder="1" applyAlignment="1">
      <alignment horizontal="center" vertical="center" wrapText="1"/>
    </xf>
    <xf numFmtId="180" fontId="4" fillId="0" borderId="12" xfId="0" applyNumberFormat="1" applyFont="1" applyFill="1" applyBorder="1" applyAlignment="1">
      <alignment horizontal="center" vertical="center" wrapText="1"/>
    </xf>
    <xf numFmtId="180" fontId="4" fillId="0" borderId="13" xfId="0" applyNumberFormat="1" applyFont="1" applyFill="1" applyBorder="1" applyAlignment="1">
      <alignment horizontal="center" vertical="center" wrapText="1"/>
    </xf>
    <xf numFmtId="181" fontId="4" fillId="0" borderId="15" xfId="0" applyNumberFormat="1" applyFont="1" applyFill="1" applyBorder="1" applyAlignment="1">
      <alignment horizontal="center" vertical="center"/>
    </xf>
    <xf numFmtId="176" fontId="5" fillId="0" borderId="7" xfId="0" applyNumberFormat="1" applyFont="1" applyFill="1" applyBorder="1" applyAlignment="1">
      <alignment horizontal="distributed" vertical="center"/>
    </xf>
    <xf numFmtId="176" fontId="5" fillId="0" borderId="0" xfId="0" applyNumberFormat="1" applyFont="1" applyAlignment="1">
      <alignment vertical="center"/>
    </xf>
    <xf numFmtId="176" fontId="4" fillId="0" borderId="7" xfId="0" applyNumberFormat="1" applyFont="1" applyFill="1" applyBorder="1" applyAlignment="1">
      <alignment horizontal="distributed" vertical="center"/>
    </xf>
    <xf numFmtId="180" fontId="5" fillId="0" borderId="7" xfId="0" applyNumberFormat="1" applyFont="1" applyFill="1" applyBorder="1" applyAlignment="1">
      <alignment horizontal="distributed" vertical="center"/>
    </xf>
    <xf numFmtId="180" fontId="4" fillId="0" borderId="7" xfId="0" applyNumberFormat="1" applyFont="1" applyFill="1" applyBorder="1" applyAlignment="1">
      <alignment horizontal="distributed" vertical="center"/>
    </xf>
    <xf numFmtId="180" fontId="4" fillId="0" borderId="8" xfId="0" applyNumberFormat="1" applyFont="1" applyFill="1" applyBorder="1" applyAlignment="1">
      <alignment horizontal="distributed" vertical="center"/>
    </xf>
    <xf numFmtId="176" fontId="4" fillId="0" borderId="0" xfId="0" applyNumberFormat="1" applyFont="1" applyFill="1" applyBorder="1" applyAlignment="1">
      <alignment horizontal="left" vertical="center"/>
    </xf>
    <xf numFmtId="180" fontId="4" fillId="0" borderId="0" xfId="0" applyNumberFormat="1" applyFont="1" applyFill="1" applyBorder="1" applyAlignment="1">
      <alignment horizontal="distributed" vertical="center"/>
    </xf>
    <xf numFmtId="180" fontId="4" fillId="0" borderId="0" xfId="0" applyNumberFormat="1" applyFont="1" applyFill="1" applyBorder="1" applyAlignment="1">
      <alignment vertical="center"/>
    </xf>
    <xf numFmtId="182" fontId="4" fillId="0" borderId="0" xfId="0" applyNumberFormat="1" applyFont="1" applyFill="1" applyBorder="1" applyAlignment="1">
      <alignment vertical="center"/>
    </xf>
    <xf numFmtId="181" fontId="4" fillId="0" borderId="0" xfId="0" applyNumberFormat="1" applyFont="1" applyFill="1" applyBorder="1" applyAlignment="1">
      <alignment vertical="center"/>
    </xf>
    <xf numFmtId="181" fontId="4" fillId="0" borderId="0" xfId="0" applyNumberFormat="1" applyFont="1" applyFill="1" applyAlignment="1">
      <alignment vertical="center"/>
    </xf>
    <xf numFmtId="180" fontId="7" fillId="0" borderId="0" xfId="0" applyNumberFormat="1" applyFont="1" applyFill="1" applyAlignment="1">
      <alignment/>
    </xf>
    <xf numFmtId="180" fontId="4" fillId="0" borderId="0" xfId="0" applyNumberFormat="1" applyFont="1" applyAlignment="1">
      <alignment/>
    </xf>
    <xf numFmtId="180" fontId="4" fillId="0" borderId="0" xfId="0" applyNumberFormat="1" applyFont="1" applyFill="1" applyAlignment="1">
      <alignment/>
    </xf>
    <xf numFmtId="180" fontId="4" fillId="0" borderId="16" xfId="0" applyNumberFormat="1" applyFont="1" applyFill="1" applyBorder="1" applyAlignment="1">
      <alignment horizontal="center" vertical="center"/>
    </xf>
    <xf numFmtId="0" fontId="0" fillId="0" borderId="0" xfId="0" applyAlignment="1">
      <alignment vertical="center"/>
    </xf>
    <xf numFmtId="180" fontId="4" fillId="0" borderId="10" xfId="0" applyNumberFormat="1" applyFont="1" applyFill="1" applyBorder="1" applyAlignment="1">
      <alignment horizontal="center" vertical="center"/>
    </xf>
    <xf numFmtId="180" fontId="4" fillId="0" borderId="9" xfId="0" applyNumberFormat="1" applyFont="1" applyFill="1" applyBorder="1" applyAlignment="1">
      <alignment horizontal="center" vertical="center" wrapText="1"/>
    </xf>
    <xf numFmtId="180" fontId="4" fillId="0" borderId="17" xfId="0" applyNumberFormat="1" applyFont="1" applyFill="1" applyBorder="1" applyAlignment="1">
      <alignment horizontal="center" vertical="center"/>
    </xf>
    <xf numFmtId="180" fontId="4" fillId="0" borderId="5" xfId="0" applyNumberFormat="1" applyFont="1" applyFill="1" applyBorder="1" applyAlignment="1">
      <alignment horizontal="center" vertical="center"/>
    </xf>
    <xf numFmtId="180" fontId="4" fillId="0" borderId="11" xfId="0" applyNumberFormat="1" applyFont="1" applyFill="1" applyBorder="1" applyAlignment="1">
      <alignment horizontal="center" vertical="center"/>
    </xf>
    <xf numFmtId="180" fontId="5" fillId="0" borderId="7" xfId="0" applyNumberFormat="1" applyFont="1" applyBorder="1" applyAlignment="1">
      <alignment horizontal="center"/>
    </xf>
    <xf numFmtId="184" fontId="5" fillId="0" borderId="0" xfId="0" applyNumberFormat="1" applyFont="1" applyFill="1" applyAlignment="1">
      <alignment/>
    </xf>
    <xf numFmtId="180" fontId="4" fillId="0" borderId="7" xfId="0" applyNumberFormat="1" applyFont="1" applyBorder="1" applyAlignment="1">
      <alignment/>
    </xf>
    <xf numFmtId="184" fontId="4" fillId="0" borderId="0" xfId="0" applyNumberFormat="1" applyFont="1" applyFill="1" applyAlignment="1">
      <alignment/>
    </xf>
    <xf numFmtId="184" fontId="5" fillId="0" borderId="0" xfId="0" applyNumberFormat="1" applyFont="1" applyFill="1" applyAlignment="1">
      <alignment horizontal="right"/>
    </xf>
    <xf numFmtId="180" fontId="8" fillId="0" borderId="7" xfId="0" applyNumberFormat="1" applyFont="1" applyBorder="1" applyAlignment="1">
      <alignment horizontal="center"/>
    </xf>
    <xf numFmtId="184" fontId="8" fillId="0" borderId="0" xfId="0" applyNumberFormat="1" applyFont="1" applyFill="1" applyAlignment="1">
      <alignment/>
    </xf>
    <xf numFmtId="184" fontId="8" fillId="0" borderId="0" xfId="0" applyNumberFormat="1" applyFont="1" applyFill="1" applyAlignment="1">
      <alignment horizontal="right"/>
    </xf>
    <xf numFmtId="180" fontId="4" fillId="0" borderId="7" xfId="0" applyNumberFormat="1" applyFont="1" applyBorder="1" applyAlignment="1">
      <alignment horizontal="center" vertical="center"/>
    </xf>
    <xf numFmtId="184" fontId="4" fillId="0" borderId="0" xfId="0" applyNumberFormat="1" applyFont="1" applyFill="1" applyAlignment="1">
      <alignment horizontal="right"/>
    </xf>
    <xf numFmtId="180" fontId="5" fillId="0" borderId="7" xfId="0" applyNumberFormat="1" applyFont="1" applyBorder="1" applyAlignment="1">
      <alignment horizontal="center" vertical="center"/>
    </xf>
    <xf numFmtId="180" fontId="8" fillId="0" borderId="7" xfId="0" applyNumberFormat="1" applyFont="1" applyBorder="1" applyAlignment="1">
      <alignment horizontal="center" vertical="center"/>
    </xf>
    <xf numFmtId="180" fontId="4" fillId="0" borderId="7" xfId="0" applyNumberFormat="1" applyFont="1" applyBorder="1" applyAlignment="1">
      <alignment horizontal="center"/>
    </xf>
    <xf numFmtId="184" fontId="8" fillId="0" borderId="0" xfId="0" applyNumberFormat="1" applyFont="1" applyFill="1" applyBorder="1" applyAlignment="1">
      <alignment/>
    </xf>
    <xf numFmtId="184" fontId="8" fillId="0" borderId="0" xfId="0" applyNumberFormat="1" applyFont="1" applyFill="1" applyBorder="1" applyAlignment="1">
      <alignment horizontal="right"/>
    </xf>
    <xf numFmtId="184" fontId="4" fillId="0" borderId="0" xfId="0" applyNumberFormat="1" applyFont="1" applyFill="1" applyBorder="1" applyAlignment="1">
      <alignment/>
    </xf>
    <xf numFmtId="184" fontId="4" fillId="0" borderId="0" xfId="0" applyNumberFormat="1" applyFont="1" applyFill="1" applyBorder="1" applyAlignment="1">
      <alignment horizontal="right"/>
    </xf>
    <xf numFmtId="180" fontId="5" fillId="0" borderId="7" xfId="0" applyNumberFormat="1" applyFont="1" applyFill="1" applyBorder="1" applyAlignment="1">
      <alignment horizontal="center"/>
    </xf>
    <xf numFmtId="184" fontId="8" fillId="0" borderId="0" xfId="0" applyNumberFormat="1" applyFont="1" applyAlignment="1">
      <alignment/>
    </xf>
    <xf numFmtId="184" fontId="4" fillId="0" borderId="0" xfId="0" applyNumberFormat="1" applyFont="1" applyAlignment="1">
      <alignment/>
    </xf>
    <xf numFmtId="184" fontId="5" fillId="0" borderId="0" xfId="0" applyNumberFormat="1" applyFont="1" applyAlignment="1">
      <alignment/>
    </xf>
    <xf numFmtId="184" fontId="5" fillId="0" borderId="0" xfId="0" applyNumberFormat="1" applyFont="1" applyBorder="1" applyAlignment="1">
      <alignment/>
    </xf>
    <xf numFmtId="184" fontId="5" fillId="0" borderId="0" xfId="0" applyNumberFormat="1" applyFont="1" applyFill="1" applyBorder="1" applyAlignment="1">
      <alignment/>
    </xf>
    <xf numFmtId="184" fontId="8" fillId="0" borderId="0" xfId="0" applyNumberFormat="1" applyFont="1" applyBorder="1" applyAlignment="1">
      <alignment/>
    </xf>
    <xf numFmtId="180" fontId="5" fillId="0" borderId="8" xfId="0" applyNumberFormat="1" applyFont="1" applyBorder="1" applyAlignment="1">
      <alignment horizontal="center"/>
    </xf>
    <xf numFmtId="184" fontId="5" fillId="0" borderId="1" xfId="0" applyNumberFormat="1" applyFont="1" applyBorder="1" applyAlignment="1">
      <alignment/>
    </xf>
    <xf numFmtId="184" fontId="5" fillId="0" borderId="1" xfId="0" applyNumberFormat="1" applyFont="1" applyFill="1" applyBorder="1" applyAlignment="1">
      <alignment/>
    </xf>
    <xf numFmtId="180" fontId="4" fillId="0" borderId="0" xfId="0" applyNumberFormat="1" applyFont="1" applyAlignment="1">
      <alignment horizontal="left"/>
    </xf>
    <xf numFmtId="180" fontId="4" fillId="0" borderId="0" xfId="0" applyNumberFormat="1" applyFont="1" applyFill="1" applyAlignment="1">
      <alignment horizontal="left"/>
    </xf>
    <xf numFmtId="180" fontId="4" fillId="0" borderId="0" xfId="0" applyNumberFormat="1" applyFont="1" applyFill="1" applyAlignment="1">
      <alignment horizontal="center"/>
    </xf>
    <xf numFmtId="180" fontId="4" fillId="0" borderId="0" xfId="0" applyNumberFormat="1" applyFont="1" applyFill="1" applyAlignment="1">
      <alignment horizontal="right"/>
    </xf>
    <xf numFmtId="180" fontId="4" fillId="0" borderId="0" xfId="0" applyNumberFormat="1" applyFont="1" applyAlignment="1">
      <alignment horizontal="center"/>
    </xf>
    <xf numFmtId="180" fontId="4" fillId="0" borderId="0" xfId="0" applyNumberFormat="1" applyFont="1" applyBorder="1" applyAlignment="1">
      <alignment horizontal="center"/>
    </xf>
    <xf numFmtId="180" fontId="4" fillId="0" borderId="14" xfId="0" applyNumberFormat="1" applyFont="1" applyFill="1" applyBorder="1" applyAlignment="1">
      <alignment horizontal="center" vertical="center"/>
    </xf>
    <xf numFmtId="180" fontId="4" fillId="0" borderId="0" xfId="0" applyNumberFormat="1" applyFont="1" applyBorder="1" applyAlignment="1">
      <alignment horizontal="center" vertical="center"/>
    </xf>
    <xf numFmtId="185" fontId="5" fillId="0" borderId="0" xfId="0" applyNumberFormat="1" applyFont="1" applyFill="1" applyAlignment="1">
      <alignment/>
    </xf>
    <xf numFmtId="180" fontId="5" fillId="0" borderId="0" xfId="0" applyNumberFormat="1" applyFont="1" applyAlignment="1">
      <alignment/>
    </xf>
    <xf numFmtId="185" fontId="4" fillId="0" borderId="0" xfId="0" applyNumberFormat="1" applyFont="1" applyFill="1" applyAlignment="1">
      <alignment/>
    </xf>
    <xf numFmtId="185" fontId="4" fillId="0" borderId="0" xfId="0" applyNumberFormat="1" applyFont="1" applyFill="1" applyBorder="1" applyAlignment="1">
      <alignment/>
    </xf>
    <xf numFmtId="185" fontId="5" fillId="0" borderId="0" xfId="0" applyNumberFormat="1" applyFont="1" applyFill="1" applyBorder="1" applyAlignment="1">
      <alignment/>
    </xf>
    <xf numFmtId="180" fontId="5" fillId="0" borderId="0" xfId="0" applyNumberFormat="1" applyFont="1" applyBorder="1" applyAlignment="1">
      <alignment/>
    </xf>
    <xf numFmtId="49" fontId="4" fillId="0" borderId="7" xfId="0" applyNumberFormat="1" applyFont="1" applyBorder="1" applyAlignment="1">
      <alignment horizontal="center"/>
    </xf>
    <xf numFmtId="180" fontId="4" fillId="0" borderId="0" xfId="0" applyNumberFormat="1" applyFont="1" applyBorder="1" applyAlignment="1">
      <alignment/>
    </xf>
    <xf numFmtId="49" fontId="4" fillId="0" borderId="7" xfId="0" applyNumberFormat="1" applyFont="1" applyBorder="1" applyAlignment="1" quotePrefix="1">
      <alignment horizontal="center"/>
    </xf>
    <xf numFmtId="180" fontId="5" fillId="0" borderId="7" xfId="0" applyNumberFormat="1" applyFont="1" applyFill="1" applyBorder="1" applyAlignment="1">
      <alignment horizontal="center" vertical="center"/>
    </xf>
    <xf numFmtId="180" fontId="5" fillId="0" borderId="0" xfId="0" applyNumberFormat="1" applyFont="1" applyFill="1" applyAlignment="1">
      <alignment/>
    </xf>
    <xf numFmtId="185" fontId="4" fillId="0" borderId="0" xfId="0" applyNumberFormat="1" applyFont="1" applyAlignment="1">
      <alignment/>
    </xf>
    <xf numFmtId="185" fontId="5" fillId="0" borderId="0" xfId="0" applyNumberFormat="1" applyFont="1" applyAlignment="1">
      <alignment/>
    </xf>
    <xf numFmtId="180" fontId="4" fillId="0" borderId="7" xfId="0" applyNumberFormat="1" applyFont="1" applyBorder="1" applyAlignment="1">
      <alignment horizontal="left"/>
    </xf>
    <xf numFmtId="186" fontId="4" fillId="0" borderId="0" xfId="0" applyNumberFormat="1" applyFont="1" applyAlignment="1">
      <alignment/>
    </xf>
    <xf numFmtId="180" fontId="4" fillId="0" borderId="8" xfId="0" applyNumberFormat="1" applyFont="1" applyBorder="1" applyAlignment="1">
      <alignment horizontal="center"/>
    </xf>
    <xf numFmtId="186" fontId="4" fillId="0" borderId="1" xfId="0" applyNumberFormat="1" applyFont="1" applyBorder="1" applyAlignment="1">
      <alignment/>
    </xf>
    <xf numFmtId="0" fontId="7" fillId="0" borderId="0" xfId="0" applyFont="1" applyFill="1" applyBorder="1" applyAlignment="1">
      <alignment/>
    </xf>
    <xf numFmtId="0" fontId="9" fillId="0" borderId="0" xfId="0" applyFont="1" applyFill="1" applyBorder="1" applyAlignment="1">
      <alignment/>
    </xf>
    <xf numFmtId="0" fontId="4" fillId="0" borderId="0" xfId="0" applyFont="1" applyFill="1" applyAlignment="1">
      <alignment/>
    </xf>
    <xf numFmtId="180" fontId="4" fillId="0" borderId="18" xfId="0" applyNumberFormat="1" applyFont="1" applyFill="1" applyBorder="1" applyAlignment="1">
      <alignment horizontal="center" vertical="center"/>
    </xf>
    <xf numFmtId="0" fontId="4" fillId="0" borderId="0" xfId="0" applyFont="1" applyFill="1" applyAlignment="1">
      <alignment vertical="center"/>
    </xf>
    <xf numFmtId="0" fontId="4" fillId="0" borderId="13" xfId="0" applyFont="1" applyFill="1" applyBorder="1" applyAlignment="1">
      <alignment horizontal="center" vertical="center"/>
    </xf>
    <xf numFmtId="0" fontId="4" fillId="0" borderId="6" xfId="0" applyFont="1" applyFill="1" applyBorder="1" applyAlignment="1">
      <alignment horizontal="center"/>
    </xf>
    <xf numFmtId="0" fontId="10" fillId="0" borderId="7" xfId="0" applyFont="1" applyFill="1" applyBorder="1" applyAlignment="1">
      <alignment horizontal="center"/>
    </xf>
    <xf numFmtId="187" fontId="5" fillId="0" borderId="0" xfId="0" applyNumberFormat="1" applyFont="1" applyFill="1" applyAlignment="1">
      <alignment/>
    </xf>
    <xf numFmtId="0" fontId="5" fillId="0" borderId="0" xfId="0" applyFont="1" applyFill="1" applyAlignment="1">
      <alignment/>
    </xf>
    <xf numFmtId="0" fontId="4" fillId="0" borderId="7" xfId="0" applyFont="1" applyFill="1" applyBorder="1" applyAlignment="1">
      <alignment horizontal="center"/>
    </xf>
    <xf numFmtId="187" fontId="4" fillId="0" borderId="0" xfId="0" applyNumberFormat="1" applyFont="1" applyFill="1" applyAlignment="1">
      <alignment/>
    </xf>
    <xf numFmtId="187" fontId="4" fillId="0" borderId="0" xfId="0" applyNumberFormat="1" applyFont="1" applyFill="1" applyAlignment="1">
      <alignment horizontal="right"/>
    </xf>
    <xf numFmtId="0" fontId="5" fillId="0" borderId="7" xfId="0" applyFont="1" applyFill="1" applyBorder="1" applyAlignment="1">
      <alignment horizontal="distributed"/>
    </xf>
    <xf numFmtId="0" fontId="4" fillId="0" borderId="8" xfId="0" applyFont="1" applyFill="1" applyBorder="1" applyAlignment="1">
      <alignment horizontal="center"/>
    </xf>
    <xf numFmtId="187" fontId="4" fillId="0" borderId="1" xfId="0" applyNumberFormat="1" applyFont="1" applyFill="1" applyBorder="1" applyAlignment="1">
      <alignment/>
    </xf>
    <xf numFmtId="187" fontId="4" fillId="0" borderId="1" xfId="0" applyNumberFormat="1" applyFont="1" applyFill="1" applyBorder="1" applyAlignment="1">
      <alignment horizontal="right"/>
    </xf>
    <xf numFmtId="0" fontId="7" fillId="0" borderId="0" xfId="0" applyFont="1" applyFill="1" applyAlignment="1">
      <alignment/>
    </xf>
    <xf numFmtId="0" fontId="4" fillId="0" borderId="0" xfId="0" applyFont="1" applyAlignment="1">
      <alignment/>
    </xf>
    <xf numFmtId="0" fontId="4" fillId="0" borderId="19"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alignment/>
    </xf>
    <xf numFmtId="188" fontId="4" fillId="0" borderId="0" xfId="0" applyNumberFormat="1" applyFont="1" applyFill="1" applyAlignment="1">
      <alignment/>
    </xf>
    <xf numFmtId="183" fontId="4" fillId="0" borderId="0" xfId="0" applyNumberFormat="1" applyFont="1" applyFill="1" applyAlignment="1">
      <alignment/>
    </xf>
    <xf numFmtId="0" fontId="5" fillId="0" borderId="7" xfId="0" applyFont="1" applyFill="1" applyBorder="1" applyAlignment="1">
      <alignment horizontal="distributed"/>
    </xf>
    <xf numFmtId="177" fontId="5" fillId="0" borderId="0" xfId="0" applyNumberFormat="1" applyFont="1" applyFill="1" applyAlignment="1">
      <alignment/>
    </xf>
    <xf numFmtId="189" fontId="5" fillId="0" borderId="0" xfId="0" applyNumberFormat="1" applyFont="1" applyFill="1" applyAlignment="1">
      <alignment/>
    </xf>
    <xf numFmtId="190" fontId="5" fillId="0" borderId="0" xfId="0" applyNumberFormat="1" applyFont="1" applyFill="1" applyAlignment="1">
      <alignment/>
    </xf>
    <xf numFmtId="0" fontId="5" fillId="0" borderId="0" xfId="0" applyFont="1" applyAlignment="1">
      <alignment/>
    </xf>
    <xf numFmtId="192" fontId="5" fillId="0" borderId="0" xfId="0" applyNumberFormat="1" applyFont="1" applyFill="1" applyAlignment="1">
      <alignment/>
    </xf>
    <xf numFmtId="177" fontId="4" fillId="0" borderId="0" xfId="0" applyNumberFormat="1" applyFont="1" applyFill="1" applyAlignment="1">
      <alignment/>
    </xf>
    <xf numFmtId="189" fontId="4" fillId="0" borderId="0" xfId="0" applyNumberFormat="1" applyFont="1" applyFill="1" applyAlignment="1">
      <alignment/>
    </xf>
    <xf numFmtId="190" fontId="4" fillId="0" borderId="0" xfId="0" applyNumberFormat="1" applyFont="1" applyFill="1" applyAlignment="1">
      <alignment/>
    </xf>
    <xf numFmtId="192" fontId="4" fillId="0" borderId="0" xfId="0" applyNumberFormat="1" applyFont="1" applyFill="1" applyAlignment="1">
      <alignment/>
    </xf>
    <xf numFmtId="0" fontId="4" fillId="0" borderId="7" xfId="0" applyFont="1" applyFill="1" applyBorder="1" applyAlignment="1">
      <alignment horizontal="distributed"/>
    </xf>
    <xf numFmtId="194" fontId="4" fillId="0" borderId="0" xfId="0" applyNumberFormat="1" applyFont="1" applyFill="1" applyAlignment="1">
      <alignment/>
    </xf>
    <xf numFmtId="191" fontId="4" fillId="0" borderId="0" xfId="0" applyNumberFormat="1" applyFont="1" applyFill="1" applyAlignment="1">
      <alignment/>
    </xf>
    <xf numFmtId="193" fontId="4" fillId="0" borderId="0" xfId="0" applyNumberFormat="1" applyFont="1" applyFill="1" applyAlignment="1">
      <alignment/>
    </xf>
    <xf numFmtId="194" fontId="5" fillId="0" borderId="0" xfId="0" applyNumberFormat="1" applyFont="1" applyFill="1" applyAlignment="1">
      <alignment/>
    </xf>
    <xf numFmtId="0" fontId="4" fillId="0" borderId="8" xfId="0" applyFont="1" applyFill="1" applyBorder="1" applyAlignment="1">
      <alignment horizontal="distributed"/>
    </xf>
    <xf numFmtId="177" fontId="4" fillId="0" borderId="1" xfId="0" applyNumberFormat="1" applyFont="1" applyFill="1" applyBorder="1" applyAlignment="1">
      <alignment/>
    </xf>
    <xf numFmtId="189" fontId="4" fillId="0" borderId="1" xfId="0" applyNumberFormat="1" applyFont="1" applyFill="1" applyBorder="1" applyAlignment="1">
      <alignment/>
    </xf>
    <xf numFmtId="194" fontId="4" fillId="0" borderId="1" xfId="0" applyNumberFormat="1" applyFont="1" applyFill="1" applyBorder="1" applyAlignment="1">
      <alignment/>
    </xf>
    <xf numFmtId="193" fontId="4" fillId="0" borderId="1" xfId="0" applyNumberFormat="1" applyFont="1" applyFill="1" applyBorder="1" applyAlignment="1">
      <alignment/>
    </xf>
    <xf numFmtId="0" fontId="4" fillId="0" borderId="0" xfId="0" applyFont="1" applyFill="1" applyBorder="1" applyAlignment="1">
      <alignment/>
    </xf>
    <xf numFmtId="0" fontId="0" fillId="0" borderId="0" xfId="0" applyAlignment="1">
      <alignment/>
    </xf>
    <xf numFmtId="180" fontId="4" fillId="0" borderId="0" xfId="0" applyNumberFormat="1" applyFont="1" applyAlignment="1">
      <alignment horizontal="right" vertical="center"/>
    </xf>
    <xf numFmtId="180" fontId="4" fillId="0" borderId="20" xfId="0" applyNumberFormat="1" applyFont="1" applyBorder="1" applyAlignment="1">
      <alignment horizontal="center" vertical="center"/>
    </xf>
    <xf numFmtId="180" fontId="4" fillId="0" borderId="14" xfId="0" applyNumberFormat="1" applyFont="1" applyBorder="1" applyAlignment="1">
      <alignment horizontal="center" vertical="center"/>
    </xf>
    <xf numFmtId="49" fontId="4" fillId="0" borderId="3" xfId="0" applyNumberFormat="1" applyFont="1" applyBorder="1" applyAlignment="1">
      <alignment horizontal="center" vertical="center"/>
    </xf>
    <xf numFmtId="180" fontId="4" fillId="0" borderId="13" xfId="0" applyNumberFormat="1" applyFont="1" applyBorder="1" applyAlignment="1">
      <alignment horizontal="center" vertical="center"/>
    </xf>
    <xf numFmtId="180" fontId="4" fillId="0" borderId="1" xfId="0" applyNumberFormat="1" applyFont="1" applyBorder="1" applyAlignment="1">
      <alignment horizontal="distributed" vertical="center"/>
    </xf>
    <xf numFmtId="180" fontId="4" fillId="0" borderId="7" xfId="0" applyNumberFormat="1" applyFont="1" applyBorder="1" applyAlignment="1">
      <alignment vertical="center"/>
    </xf>
    <xf numFmtId="180" fontId="4" fillId="0" borderId="20" xfId="0" applyNumberFormat="1" applyFont="1" applyBorder="1" applyAlignment="1">
      <alignment vertical="center"/>
    </xf>
    <xf numFmtId="180" fontId="4" fillId="0" borderId="3" xfId="0" applyNumberFormat="1" applyFont="1" applyBorder="1" applyAlignment="1">
      <alignment horizontal="center" vertical="center" wrapText="1"/>
    </xf>
    <xf numFmtId="180" fontId="4" fillId="0" borderId="0" xfId="0" applyNumberFormat="1" applyFont="1" applyBorder="1" applyAlignment="1">
      <alignment horizontal="distributed" vertical="center"/>
    </xf>
    <xf numFmtId="180" fontId="4" fillId="0" borderId="7" xfId="0" applyNumberFormat="1" applyFont="1" applyBorder="1" applyAlignment="1">
      <alignment horizontal="distributed" vertical="center"/>
    </xf>
    <xf numFmtId="180" fontId="5" fillId="0" borderId="0" xfId="0" applyNumberFormat="1" applyFont="1" applyAlignment="1">
      <alignment vertical="center"/>
    </xf>
    <xf numFmtId="180" fontId="5" fillId="0" borderId="0" xfId="0" applyNumberFormat="1" applyFont="1" applyBorder="1" applyAlignment="1">
      <alignment horizontal="distributed" vertical="center"/>
    </xf>
    <xf numFmtId="180" fontId="5" fillId="0" borderId="7" xfId="0" applyNumberFormat="1" applyFont="1" applyBorder="1" applyAlignment="1">
      <alignment horizontal="distributed" vertical="center"/>
    </xf>
    <xf numFmtId="180" fontId="5" fillId="0" borderId="0" xfId="0" applyNumberFormat="1" applyFont="1" applyBorder="1" applyAlignment="1">
      <alignment horizontal="right" vertical="center"/>
    </xf>
    <xf numFmtId="180" fontId="4" fillId="0" borderId="0" xfId="0" applyNumberFormat="1" applyFont="1" applyBorder="1" applyAlignment="1">
      <alignment horizontal="right" vertical="center"/>
    </xf>
    <xf numFmtId="180" fontId="5" fillId="0" borderId="0" xfId="0" applyNumberFormat="1" applyFont="1" applyAlignment="1">
      <alignment horizontal="right" vertical="center"/>
    </xf>
    <xf numFmtId="180" fontId="4" fillId="0" borderId="3" xfId="0" applyNumberFormat="1" applyFont="1" applyBorder="1" applyAlignment="1">
      <alignment horizontal="center" vertical="center" wrapText="1"/>
    </xf>
    <xf numFmtId="180" fontId="4" fillId="0" borderId="1" xfId="0" applyNumberFormat="1" applyFont="1" applyBorder="1" applyAlignment="1">
      <alignment horizontal="right" vertical="center"/>
    </xf>
    <xf numFmtId="180" fontId="4" fillId="0" borderId="7" xfId="0" applyNumberFormat="1" applyFont="1" applyBorder="1" applyAlignment="1">
      <alignment horizontal="distributed" vertical="center" wrapText="1"/>
    </xf>
    <xf numFmtId="180" fontId="4" fillId="0" borderId="8" xfId="0" applyNumberFormat="1" applyFont="1" applyBorder="1" applyAlignment="1">
      <alignment horizontal="distributed" vertical="center" wrapText="1"/>
    </xf>
    <xf numFmtId="180" fontId="4" fillId="0" borderId="18" xfId="0" applyNumberFormat="1" applyFont="1" applyBorder="1" applyAlignment="1">
      <alignment horizontal="center" vertical="center"/>
    </xf>
    <xf numFmtId="184" fontId="5" fillId="0" borderId="0" xfId="0" applyNumberFormat="1" applyFont="1" applyAlignment="1">
      <alignment horizontal="right" vertical="center"/>
    </xf>
    <xf numFmtId="180" fontId="4" fillId="0" borderId="0" xfId="0" applyNumberFormat="1" applyFont="1" applyAlignment="1">
      <alignment horizontal="distributed" vertical="center"/>
    </xf>
    <xf numFmtId="184" fontId="4" fillId="0" borderId="0" xfId="0" applyNumberFormat="1" applyFont="1" applyAlignment="1">
      <alignment horizontal="right" vertical="center"/>
    </xf>
    <xf numFmtId="184" fontId="4" fillId="0" borderId="0" xfId="0" applyNumberFormat="1" applyFont="1" applyBorder="1" applyAlignment="1">
      <alignment vertical="center"/>
    </xf>
    <xf numFmtId="184" fontId="4" fillId="0" borderId="0" xfId="0" applyNumberFormat="1" applyFont="1" applyAlignment="1">
      <alignment vertical="center"/>
    </xf>
    <xf numFmtId="180" fontId="4" fillId="0" borderId="17" xfId="0" applyNumberFormat="1" applyFont="1" applyBorder="1" applyAlignment="1">
      <alignment horizontal="right" vertical="center"/>
    </xf>
    <xf numFmtId="180" fontId="4" fillId="0" borderId="0" xfId="0" applyNumberFormat="1" applyFont="1" applyAlignment="1">
      <alignment horizontal="center" vertical="center"/>
    </xf>
    <xf numFmtId="180" fontId="4" fillId="0" borderId="14" xfId="0" applyNumberFormat="1" applyFont="1" applyBorder="1" applyAlignment="1">
      <alignment horizontal="distributed" vertical="center"/>
    </xf>
    <xf numFmtId="184" fontId="4" fillId="0" borderId="0" xfId="0" applyNumberFormat="1" applyFont="1" applyBorder="1" applyAlignment="1">
      <alignment horizontal="distributed" vertical="center"/>
    </xf>
    <xf numFmtId="184" fontId="4" fillId="0" borderId="0" xfId="0" applyNumberFormat="1" applyFont="1" applyAlignment="1">
      <alignment horizontal="center" vertical="center"/>
    </xf>
    <xf numFmtId="180" fontId="5" fillId="0" borderId="17" xfId="0" applyNumberFormat="1" applyFont="1" applyBorder="1" applyAlignment="1">
      <alignment horizontal="right" vertical="center"/>
    </xf>
    <xf numFmtId="180" fontId="11" fillId="0" borderId="14" xfId="0" applyNumberFormat="1" applyFont="1" applyBorder="1" applyAlignment="1">
      <alignment horizontal="distributed" vertical="center" wrapText="1"/>
    </xf>
    <xf numFmtId="0" fontId="0" fillId="0" borderId="7" xfId="0" applyBorder="1" applyAlignment="1">
      <alignment/>
    </xf>
    <xf numFmtId="184" fontId="5" fillId="0" borderId="0" xfId="0" applyNumberFormat="1" applyFont="1" applyAlignment="1">
      <alignment horizontal="center" vertical="center"/>
    </xf>
    <xf numFmtId="49" fontId="4" fillId="0" borderId="0" xfId="0" applyNumberFormat="1" applyFont="1" applyBorder="1" applyAlignment="1">
      <alignment horizontal="right" vertical="center"/>
    </xf>
    <xf numFmtId="183" fontId="4" fillId="0" borderId="0" xfId="0" applyNumberFormat="1" applyFont="1" applyBorder="1" applyAlignment="1">
      <alignment horizontal="right" vertical="center"/>
    </xf>
    <xf numFmtId="184" fontId="4" fillId="0" borderId="0" xfId="0" applyNumberFormat="1" applyFont="1" applyBorder="1" applyAlignment="1">
      <alignment horizontal="right" vertical="center"/>
    </xf>
    <xf numFmtId="198" fontId="4" fillId="0" borderId="0" xfId="0" applyNumberFormat="1" applyFont="1" applyBorder="1" applyAlignment="1">
      <alignment horizontal="right" vertical="center"/>
    </xf>
    <xf numFmtId="198" fontId="4" fillId="0" borderId="0" xfId="0" applyNumberFormat="1" applyFont="1" applyAlignment="1">
      <alignment horizontal="right" vertical="center"/>
    </xf>
    <xf numFmtId="183" fontId="4" fillId="0" borderId="0" xfId="0" applyNumberFormat="1" applyFont="1" applyAlignment="1">
      <alignment horizontal="right" vertical="center"/>
    </xf>
    <xf numFmtId="180" fontId="4" fillId="0" borderId="2" xfId="0" applyNumberFormat="1" applyFont="1" applyBorder="1" applyAlignment="1">
      <alignment horizontal="distributed" vertical="center"/>
    </xf>
    <xf numFmtId="180" fontId="4" fillId="0" borderId="18" xfId="0" applyNumberFormat="1" applyFont="1" applyBorder="1" applyAlignment="1">
      <alignment horizontal="distributed" vertical="center"/>
    </xf>
    <xf numFmtId="180" fontId="11" fillId="0" borderId="14" xfId="0" applyNumberFormat="1" applyFont="1" applyBorder="1" applyAlignment="1">
      <alignment horizontal="distributed" vertical="center"/>
    </xf>
    <xf numFmtId="180" fontId="11" fillId="0" borderId="14" xfId="0" applyNumberFormat="1" applyFont="1" applyBorder="1" applyAlignment="1">
      <alignment horizontal="distributed" vertical="center" wrapText="1"/>
    </xf>
    <xf numFmtId="180" fontId="13" fillId="0" borderId="14" xfId="0" applyNumberFormat="1" applyFont="1" applyBorder="1" applyAlignment="1">
      <alignment horizontal="distributed" vertical="center" wrapText="1"/>
    </xf>
    <xf numFmtId="180" fontId="14" fillId="0" borderId="14" xfId="0" applyNumberFormat="1" applyFont="1" applyBorder="1" applyAlignment="1">
      <alignment horizontal="distributed" vertical="center" wrapText="1"/>
    </xf>
    <xf numFmtId="180" fontId="4" fillId="0" borderId="8" xfId="0" applyNumberFormat="1" applyFont="1" applyBorder="1" applyAlignment="1">
      <alignment horizontal="distributed" vertical="center"/>
    </xf>
    <xf numFmtId="184" fontId="4" fillId="0" borderId="1" xfId="0" applyNumberFormat="1" applyFont="1" applyBorder="1" applyAlignment="1">
      <alignment horizontal="right" vertical="center"/>
    </xf>
    <xf numFmtId="180" fontId="4" fillId="0" borderId="0" xfId="0" applyNumberFormat="1" applyFont="1" applyAlignment="1">
      <alignment vertical="top"/>
    </xf>
    <xf numFmtId="180" fontId="4" fillId="0" borderId="1" xfId="0" applyNumberFormat="1" applyFont="1" applyBorder="1" applyAlignment="1">
      <alignment horizontal="right" vertical="top"/>
    </xf>
    <xf numFmtId="184" fontId="4" fillId="0" borderId="1" xfId="0" applyNumberFormat="1" applyFont="1" applyBorder="1" applyAlignment="1">
      <alignment vertical="center"/>
    </xf>
    <xf numFmtId="184" fontId="5" fillId="0" borderId="17" xfId="0" applyNumberFormat="1" applyFont="1" applyBorder="1" applyAlignment="1">
      <alignment vertical="center"/>
    </xf>
    <xf numFmtId="184" fontId="5" fillId="0" borderId="0" xfId="0" applyNumberFormat="1" applyFont="1" applyAlignment="1">
      <alignment vertical="center"/>
    </xf>
    <xf numFmtId="184" fontId="4" fillId="0" borderId="17" xfId="0" applyNumberFormat="1" applyFont="1" applyBorder="1" applyAlignment="1">
      <alignment vertical="center"/>
    </xf>
    <xf numFmtId="180" fontId="4" fillId="0" borderId="18" xfId="0" applyNumberFormat="1" applyFont="1" applyBorder="1" applyAlignment="1">
      <alignment horizontal="center" vertical="center" wrapText="1"/>
    </xf>
    <xf numFmtId="49" fontId="4" fillId="0" borderId="18" xfId="0" applyNumberFormat="1" applyFont="1" applyBorder="1" applyAlignment="1">
      <alignment horizontal="center" vertical="center"/>
    </xf>
    <xf numFmtId="49" fontId="4" fillId="0" borderId="16" xfId="0" applyNumberFormat="1" applyFont="1" applyBorder="1" applyAlignment="1">
      <alignment horizontal="center" vertical="center"/>
    </xf>
    <xf numFmtId="184" fontId="4" fillId="0" borderId="21" xfId="0" applyNumberFormat="1" applyFont="1" applyBorder="1" applyAlignment="1">
      <alignment vertical="center"/>
    </xf>
    <xf numFmtId="180" fontId="4" fillId="0" borderId="0" xfId="0" applyNumberFormat="1" applyFont="1" applyBorder="1" applyAlignment="1">
      <alignment/>
    </xf>
    <xf numFmtId="184" fontId="5" fillId="0" borderId="17" xfId="0" applyNumberFormat="1" applyFont="1" applyBorder="1" applyAlignment="1">
      <alignment horizontal="right" vertical="center"/>
    </xf>
    <xf numFmtId="184" fontId="4" fillId="0" borderId="17" xfId="0" applyNumberFormat="1" applyFont="1" applyBorder="1" applyAlignment="1">
      <alignment horizontal="right" vertical="center"/>
    </xf>
    <xf numFmtId="184" fontId="4" fillId="0" borderId="21" xfId="0" applyNumberFormat="1" applyFont="1" applyBorder="1" applyAlignment="1">
      <alignment horizontal="right" vertical="center"/>
    </xf>
    <xf numFmtId="180" fontId="4" fillId="0" borderId="21" xfId="0" applyNumberFormat="1" applyFont="1" applyBorder="1" applyAlignment="1">
      <alignment vertical="center"/>
    </xf>
    <xf numFmtId="180" fontId="4" fillId="0" borderId="1" xfId="0" applyNumberFormat="1" applyFont="1" applyFill="1" applyBorder="1" applyAlignment="1">
      <alignment vertical="center"/>
    </xf>
    <xf numFmtId="180" fontId="4" fillId="0" borderId="20" xfId="0" applyNumberFormat="1" applyFont="1" applyFill="1" applyBorder="1" applyAlignment="1">
      <alignment vertical="center"/>
    </xf>
    <xf numFmtId="184" fontId="4" fillId="0" borderId="0" xfId="0" applyNumberFormat="1" applyFont="1" applyFill="1" applyAlignment="1">
      <alignment horizontal="right" vertical="center"/>
    </xf>
    <xf numFmtId="184" fontId="5" fillId="0" borderId="0" xfId="0" applyNumberFormat="1" applyFont="1" applyFill="1" applyAlignment="1">
      <alignment horizontal="right" vertical="center"/>
    </xf>
    <xf numFmtId="180" fontId="4" fillId="0" borderId="17" xfId="0" applyNumberFormat="1" applyFont="1" applyBorder="1" applyAlignment="1">
      <alignment vertical="center"/>
    </xf>
    <xf numFmtId="49" fontId="4" fillId="0" borderId="0" xfId="0" applyNumberFormat="1" applyFont="1" applyBorder="1" applyAlignment="1">
      <alignment horizontal="center" vertical="center"/>
    </xf>
    <xf numFmtId="180" fontId="5" fillId="0" borderId="17" xfId="0" applyNumberFormat="1" applyFont="1" applyBorder="1" applyAlignment="1">
      <alignment vertical="center"/>
    </xf>
    <xf numFmtId="180" fontId="11" fillId="0" borderId="14" xfId="0" applyNumberFormat="1" applyFont="1" applyFill="1" applyBorder="1" applyAlignment="1">
      <alignment horizontal="distributed" vertical="center" wrapText="1"/>
    </xf>
    <xf numFmtId="180" fontId="15" fillId="0" borderId="14" xfId="0" applyNumberFormat="1" applyFont="1" applyFill="1" applyBorder="1" applyAlignment="1">
      <alignment horizontal="distributed" vertical="center" wrapText="1"/>
    </xf>
    <xf numFmtId="180" fontId="14" fillId="0" borderId="14" xfId="0" applyNumberFormat="1" applyFont="1" applyFill="1" applyBorder="1" applyAlignment="1">
      <alignment horizontal="distributed" vertical="center" wrapText="1"/>
    </xf>
    <xf numFmtId="49" fontId="4" fillId="0" borderId="1" xfId="0" applyNumberFormat="1" applyFont="1" applyBorder="1" applyAlignment="1">
      <alignment horizontal="center" vertical="center"/>
    </xf>
    <xf numFmtId="184" fontId="4" fillId="0" borderId="1" xfId="0" applyNumberFormat="1" applyFont="1" applyFill="1" applyBorder="1" applyAlignment="1">
      <alignment horizontal="right" vertical="center"/>
    </xf>
    <xf numFmtId="180" fontId="11" fillId="0" borderId="0" xfId="0" applyNumberFormat="1" applyFont="1" applyBorder="1" applyAlignment="1">
      <alignment horizontal="distributed" vertical="center"/>
    </xf>
    <xf numFmtId="184" fontId="5" fillId="0" borderId="0" xfId="0" applyNumberFormat="1" applyFont="1" applyBorder="1" applyAlignment="1">
      <alignment horizontal="right" vertical="center"/>
    </xf>
    <xf numFmtId="184" fontId="4" fillId="0" borderId="0" xfId="0" applyNumberFormat="1" applyFont="1" applyFill="1" applyBorder="1" applyAlignment="1">
      <alignment horizontal="right" vertical="center"/>
    </xf>
    <xf numFmtId="180" fontId="4" fillId="0" borderId="0" xfId="0" applyNumberFormat="1" applyFont="1" applyBorder="1" applyAlignment="1">
      <alignment horizontal="distributed" vertical="center" wrapText="1"/>
    </xf>
    <xf numFmtId="180" fontId="4" fillId="0" borderId="22" xfId="0" applyNumberFormat="1" applyFont="1" applyBorder="1" applyAlignment="1">
      <alignment horizontal="distributed" vertical="center" wrapText="1"/>
    </xf>
    <xf numFmtId="199" fontId="5" fillId="0" borderId="0" xfId="0" applyNumberFormat="1" applyFont="1" applyAlignment="1">
      <alignment horizontal="right" vertical="center"/>
    </xf>
    <xf numFmtId="180" fontId="4" fillId="0" borderId="0" xfId="0" applyNumberFormat="1" applyFont="1" applyAlignment="1">
      <alignment vertical="center" shrinkToFit="1"/>
    </xf>
    <xf numFmtId="183" fontId="5" fillId="0" borderId="0" xfId="0" applyNumberFormat="1" applyFont="1" applyAlignment="1">
      <alignment vertical="center"/>
    </xf>
    <xf numFmtId="183" fontId="4" fillId="0" borderId="0" xfId="0" applyNumberFormat="1" applyFont="1" applyAlignment="1">
      <alignment vertical="center"/>
    </xf>
    <xf numFmtId="188" fontId="4" fillId="0" borderId="0" xfId="0" applyNumberFormat="1" applyFont="1" applyAlignment="1">
      <alignment vertical="center"/>
    </xf>
    <xf numFmtId="180" fontId="5" fillId="0" borderId="0" xfId="0" applyNumberFormat="1" applyFont="1" applyBorder="1" applyAlignment="1">
      <alignment horizontal="center" vertical="center"/>
    </xf>
    <xf numFmtId="180" fontId="4" fillId="0" borderId="18" xfId="0" applyNumberFormat="1" applyFont="1" applyBorder="1" applyAlignment="1">
      <alignment horizontal="center" vertical="center"/>
    </xf>
    <xf numFmtId="180" fontId="4" fillId="0" borderId="18" xfId="0" applyNumberFormat="1" applyFont="1" applyBorder="1" applyAlignment="1">
      <alignment horizontal="center" vertical="center" shrinkToFit="1"/>
    </xf>
    <xf numFmtId="180" fontId="4" fillId="0" borderId="16" xfId="0" applyNumberFormat="1" applyFont="1" applyBorder="1" applyAlignment="1">
      <alignment horizontal="center" vertical="center" wrapText="1"/>
    </xf>
    <xf numFmtId="180" fontId="4" fillId="0" borderId="2" xfId="0" applyNumberFormat="1" applyFont="1" applyBorder="1" applyAlignment="1">
      <alignment horizontal="center" vertical="center"/>
    </xf>
    <xf numFmtId="180" fontId="11" fillId="0" borderId="7" xfId="0" applyNumberFormat="1" applyFont="1" applyFill="1" applyBorder="1" applyAlignment="1">
      <alignment horizontal="distributed" vertical="center"/>
    </xf>
    <xf numFmtId="180" fontId="4" fillId="0" borderId="1" xfId="0" applyNumberFormat="1" applyFont="1" applyFill="1" applyBorder="1" applyAlignment="1">
      <alignment horizontal="distributed" vertical="center"/>
    </xf>
    <xf numFmtId="183" fontId="4" fillId="0" borderId="1" xfId="0" applyNumberFormat="1" applyFont="1" applyBorder="1" applyAlignment="1">
      <alignment vertical="center"/>
    </xf>
    <xf numFmtId="183" fontId="5" fillId="0" borderId="0" xfId="0" applyNumberFormat="1" applyFont="1" applyAlignment="1">
      <alignment horizontal="right" vertical="center"/>
    </xf>
    <xf numFmtId="200" fontId="5" fillId="0" borderId="0" xfId="0" applyNumberFormat="1" applyFont="1" applyAlignment="1">
      <alignment horizontal="right" vertical="center"/>
    </xf>
    <xf numFmtId="188" fontId="5" fillId="0" borderId="0" xfId="0" applyNumberFormat="1" applyFont="1" applyAlignment="1">
      <alignment horizontal="right" vertical="center"/>
    </xf>
    <xf numFmtId="200" fontId="4" fillId="0" borderId="0" xfId="0" applyNumberFormat="1" applyFont="1" applyAlignment="1">
      <alignment horizontal="right" vertical="center"/>
    </xf>
    <xf numFmtId="188" fontId="4" fillId="0" borderId="0" xfId="0" applyNumberFormat="1" applyFont="1" applyAlignment="1">
      <alignment horizontal="right" vertical="center"/>
    </xf>
    <xf numFmtId="183" fontId="4" fillId="0" borderId="1" xfId="0" applyNumberFormat="1" applyFont="1" applyBorder="1" applyAlignment="1">
      <alignment horizontal="right" vertical="center"/>
    </xf>
    <xf numFmtId="199" fontId="4" fillId="0" borderId="1" xfId="0" applyNumberFormat="1" applyFont="1" applyBorder="1" applyAlignment="1">
      <alignment horizontal="right" vertical="center"/>
    </xf>
    <xf numFmtId="180" fontId="10" fillId="0" borderId="0" xfId="0" applyNumberFormat="1" applyFont="1" applyFill="1" applyBorder="1" applyAlignment="1">
      <alignment horizontal="right" vertical="center"/>
    </xf>
    <xf numFmtId="180" fontId="10" fillId="0" borderId="0" xfId="0" applyNumberFormat="1" applyFont="1" applyFill="1" applyAlignment="1">
      <alignment horizontal="right" vertical="center"/>
    </xf>
    <xf numFmtId="180" fontId="5" fillId="0" borderId="0" xfId="0" applyNumberFormat="1" applyFont="1" applyFill="1" applyBorder="1" applyAlignment="1">
      <alignment horizontal="right" vertical="center"/>
    </xf>
    <xf numFmtId="180" fontId="5" fillId="0" borderId="0" xfId="0" applyNumberFormat="1" applyFont="1" applyFill="1" applyAlignment="1">
      <alignment horizontal="right" vertical="center"/>
    </xf>
    <xf numFmtId="180" fontId="4" fillId="0" borderId="14" xfId="0" applyNumberFormat="1" applyFont="1" applyFill="1" applyBorder="1" applyAlignment="1">
      <alignment horizontal="distributed" vertical="center"/>
    </xf>
    <xf numFmtId="180" fontId="4" fillId="0" borderId="7" xfId="0" applyNumberFormat="1" applyFont="1" applyFill="1" applyBorder="1" applyAlignment="1">
      <alignment horizontal="right" vertical="center"/>
    </xf>
    <xf numFmtId="180" fontId="4" fillId="0" borderId="1" xfId="0" applyNumberFormat="1" applyFont="1" applyFill="1" applyBorder="1" applyAlignment="1">
      <alignment horizontal="right" vertical="center"/>
    </xf>
    <xf numFmtId="201" fontId="5" fillId="0" borderId="0" xfId="0" applyNumberFormat="1" applyFont="1" applyAlignment="1">
      <alignment horizontal="right" vertical="center"/>
    </xf>
    <xf numFmtId="201" fontId="4" fillId="0" borderId="0" xfId="0" applyNumberFormat="1" applyFont="1" applyAlignment="1">
      <alignment horizontal="right" vertical="center"/>
    </xf>
    <xf numFmtId="202" fontId="4" fillId="0" borderId="0" xfId="0" applyNumberFormat="1" applyFont="1" applyAlignment="1">
      <alignment horizontal="right" vertical="center"/>
    </xf>
    <xf numFmtId="202" fontId="5" fillId="0" borderId="0" xfId="0" applyNumberFormat="1" applyFont="1" applyAlignment="1">
      <alignment horizontal="right" vertical="center"/>
    </xf>
    <xf numFmtId="208" fontId="4" fillId="0" borderId="0" xfId="0" applyNumberFormat="1" applyFont="1" applyAlignment="1">
      <alignment horizontal="right" vertical="center"/>
    </xf>
    <xf numFmtId="180" fontId="4" fillId="0" borderId="18" xfId="0" applyNumberFormat="1" applyFont="1" applyBorder="1" applyAlignment="1">
      <alignment horizontal="center" vertical="center" wrapText="1"/>
    </xf>
    <xf numFmtId="180" fontId="4" fillId="0" borderId="16" xfId="0" applyNumberFormat="1" applyFont="1" applyBorder="1" applyAlignment="1">
      <alignment horizontal="center" vertical="center" wrapText="1"/>
    </xf>
    <xf numFmtId="0" fontId="4" fillId="0" borderId="2" xfId="0" applyFont="1" applyBorder="1" applyAlignment="1">
      <alignment horizontal="center" vertical="center"/>
    </xf>
    <xf numFmtId="201" fontId="4" fillId="0" borderId="1" xfId="0" applyNumberFormat="1" applyFont="1" applyBorder="1" applyAlignment="1">
      <alignment horizontal="right" vertical="center"/>
    </xf>
    <xf numFmtId="184" fontId="4" fillId="0" borderId="0" xfId="0" applyNumberFormat="1" applyFont="1" applyFill="1" applyAlignment="1">
      <alignment vertical="center"/>
    </xf>
    <xf numFmtId="180" fontId="4" fillId="0" borderId="8" xfId="0" applyNumberFormat="1" applyFont="1" applyBorder="1" applyAlignment="1">
      <alignment horizontal="center" vertical="center"/>
    </xf>
    <xf numFmtId="180" fontId="10" fillId="0" borderId="0" xfId="0" applyNumberFormat="1" applyFont="1" applyAlignment="1">
      <alignment vertical="center"/>
    </xf>
    <xf numFmtId="180" fontId="4" fillId="0" borderId="20" xfId="0" applyNumberFormat="1" applyFont="1" applyBorder="1" applyAlignment="1">
      <alignment/>
    </xf>
    <xf numFmtId="49" fontId="5" fillId="0" borderId="0" xfId="0" applyNumberFormat="1" applyFont="1" applyAlignment="1">
      <alignment horizontal="right" vertical="center"/>
    </xf>
    <xf numFmtId="180" fontId="4" fillId="0" borderId="21" xfId="0" applyNumberFormat="1" applyFont="1" applyBorder="1" applyAlignment="1">
      <alignment horizontal="right" vertical="center"/>
    </xf>
    <xf numFmtId="49" fontId="4" fillId="0" borderId="1" xfId="0" applyNumberFormat="1" applyFont="1" applyBorder="1" applyAlignment="1">
      <alignment horizontal="right" vertical="center"/>
    </xf>
    <xf numFmtId="180" fontId="4" fillId="0" borderId="18" xfId="0" applyNumberFormat="1" applyFont="1" applyBorder="1" applyAlignment="1">
      <alignment horizontal="distributed" vertical="center" wrapText="1"/>
    </xf>
    <xf numFmtId="180" fontId="4" fillId="0" borderId="16" xfId="0" applyNumberFormat="1" applyFont="1" applyBorder="1" applyAlignment="1">
      <alignment horizontal="distributed" vertical="center" wrapText="1"/>
    </xf>
    <xf numFmtId="180" fontId="4" fillId="0" borderId="18" xfId="0" applyNumberFormat="1" applyFont="1" applyBorder="1" applyAlignment="1">
      <alignment horizontal="distributed" vertical="center" wrapText="1" shrinkToFit="1"/>
    </xf>
    <xf numFmtId="49" fontId="4" fillId="0" borderId="18" xfId="0" applyNumberFormat="1" applyFont="1" applyBorder="1" applyAlignment="1">
      <alignment horizontal="distributed" vertical="center" wrapText="1"/>
    </xf>
    <xf numFmtId="49" fontId="4" fillId="0" borderId="16" xfId="0" applyNumberFormat="1" applyFont="1" applyBorder="1" applyAlignment="1">
      <alignment horizontal="distributed" vertical="center" wrapText="1"/>
    </xf>
    <xf numFmtId="188" fontId="4" fillId="0" borderId="1" xfId="0" applyNumberFormat="1" applyFont="1" applyBorder="1" applyAlignment="1">
      <alignment horizontal="right" vertical="center"/>
    </xf>
    <xf numFmtId="180" fontId="4" fillId="0" borderId="14" xfId="0" applyNumberFormat="1" applyFont="1" applyBorder="1" applyAlignment="1">
      <alignment horizontal="center" vertical="center" wrapText="1"/>
    </xf>
    <xf numFmtId="180" fontId="8" fillId="0" borderId="0" xfId="0" applyNumberFormat="1" applyFont="1" applyAlignment="1">
      <alignment vertical="center"/>
    </xf>
    <xf numFmtId="180" fontId="8" fillId="0" borderId="17" xfId="0" applyNumberFormat="1" applyFont="1" applyBorder="1" applyAlignment="1">
      <alignment vertical="center"/>
    </xf>
    <xf numFmtId="180" fontId="8" fillId="0" borderId="0" xfId="0" applyNumberFormat="1" applyFont="1" applyBorder="1" applyAlignment="1">
      <alignment vertical="center"/>
    </xf>
    <xf numFmtId="180" fontId="4" fillId="0" borderId="13" xfId="0" applyNumberFormat="1" applyFont="1" applyBorder="1" applyAlignment="1">
      <alignment horizontal="distributed" vertical="center" wrapText="1"/>
    </xf>
    <xf numFmtId="180" fontId="4" fillId="0" borderId="14" xfId="0" applyNumberFormat="1" applyFont="1" applyBorder="1" applyAlignment="1">
      <alignment horizontal="distributed" vertical="center" wrapText="1"/>
    </xf>
    <xf numFmtId="210" fontId="7" fillId="0" borderId="0" xfId="0" applyNumberFormat="1" applyFont="1" applyAlignment="1">
      <alignment vertical="center"/>
    </xf>
    <xf numFmtId="210" fontId="4" fillId="0" borderId="0" xfId="0" applyNumberFormat="1" applyFont="1" applyAlignment="1">
      <alignment vertical="center"/>
    </xf>
    <xf numFmtId="210" fontId="4" fillId="0" borderId="7" xfId="0" applyNumberFormat="1" applyFont="1" applyBorder="1" applyAlignment="1">
      <alignment vertical="center"/>
    </xf>
    <xf numFmtId="210" fontId="4" fillId="0" borderId="10" xfId="0" applyNumberFormat="1" applyFont="1" applyBorder="1" applyAlignment="1">
      <alignment vertical="center"/>
    </xf>
    <xf numFmtId="210" fontId="4" fillId="0" borderId="17" xfId="0" applyNumberFormat="1" applyFont="1" applyBorder="1" applyAlignment="1">
      <alignment vertical="center"/>
    </xf>
    <xf numFmtId="210" fontId="4" fillId="0" borderId="8" xfId="0" applyNumberFormat="1" applyFont="1" applyBorder="1" applyAlignment="1">
      <alignment vertical="center"/>
    </xf>
    <xf numFmtId="210" fontId="4" fillId="0" borderId="23" xfId="0" applyNumberFormat="1" applyFont="1" applyBorder="1" applyAlignment="1">
      <alignment vertical="center"/>
    </xf>
    <xf numFmtId="210" fontId="4" fillId="0" borderId="21" xfId="0" applyNumberFormat="1" applyFont="1" applyBorder="1" applyAlignment="1">
      <alignment vertical="center"/>
    </xf>
    <xf numFmtId="210" fontId="4" fillId="0" borderId="0" xfId="0" applyNumberFormat="1" applyFont="1" applyAlignment="1">
      <alignment/>
    </xf>
    <xf numFmtId="210" fontId="4" fillId="0" borderId="0" xfId="0" applyNumberFormat="1" applyFont="1" applyAlignment="1">
      <alignment vertical="top"/>
    </xf>
    <xf numFmtId="210" fontId="4" fillId="0" borderId="2" xfId="0" applyNumberFormat="1" applyFont="1" applyBorder="1" applyAlignment="1">
      <alignment horizontal="center" vertical="center"/>
    </xf>
    <xf numFmtId="210" fontId="4" fillId="0" borderId="24" xfId="0" applyNumberFormat="1" applyFont="1" applyBorder="1" applyAlignment="1">
      <alignment horizontal="center" vertical="center"/>
    </xf>
    <xf numFmtId="210" fontId="4" fillId="0" borderId="24" xfId="0" applyNumberFormat="1" applyFont="1" applyBorder="1" applyAlignment="1">
      <alignment horizontal="center" vertical="center" wrapText="1"/>
    </xf>
    <xf numFmtId="210" fontId="8" fillId="0" borderId="7" xfId="0" applyNumberFormat="1" applyFont="1" applyBorder="1" applyAlignment="1">
      <alignment horizontal="center" vertical="center"/>
    </xf>
    <xf numFmtId="210" fontId="8" fillId="0" borderId="0" xfId="0" applyNumberFormat="1" applyFont="1" applyBorder="1" applyAlignment="1">
      <alignment vertical="center"/>
    </xf>
    <xf numFmtId="210" fontId="4" fillId="0" borderId="7" xfId="0" applyNumberFormat="1" applyFont="1" applyBorder="1" applyAlignment="1">
      <alignment horizontal="center" vertical="center"/>
    </xf>
    <xf numFmtId="210" fontId="4" fillId="0" borderId="0" xfId="0" applyNumberFormat="1" applyFont="1" applyBorder="1" applyAlignment="1">
      <alignment vertical="center"/>
    </xf>
    <xf numFmtId="210" fontId="4" fillId="0" borderId="7" xfId="0" applyNumberFormat="1" applyFont="1" applyBorder="1" applyAlignment="1">
      <alignment vertical="center" wrapText="1"/>
    </xf>
    <xf numFmtId="210" fontId="4" fillId="0" borderId="0" xfId="0" applyNumberFormat="1" applyFont="1" applyBorder="1" applyAlignment="1">
      <alignment horizontal="right" vertical="center"/>
    </xf>
    <xf numFmtId="210" fontId="4" fillId="0" borderId="8" xfId="0" applyNumberFormat="1" applyFont="1" applyBorder="1" applyAlignment="1">
      <alignment horizontal="center" vertical="center"/>
    </xf>
    <xf numFmtId="210" fontId="4" fillId="0" borderId="1" xfId="0" applyNumberFormat="1" applyFont="1" applyBorder="1" applyAlignment="1">
      <alignment vertical="center"/>
    </xf>
    <xf numFmtId="210" fontId="4" fillId="0" borderId="1" xfId="0" applyNumberFormat="1" applyFont="1" applyBorder="1" applyAlignment="1">
      <alignment horizontal="right" vertical="center"/>
    </xf>
    <xf numFmtId="210" fontId="4" fillId="0" borderId="18" xfId="0" applyNumberFormat="1" applyFont="1" applyBorder="1" applyAlignment="1">
      <alignment horizontal="center" vertical="center"/>
    </xf>
    <xf numFmtId="210" fontId="4" fillId="0" borderId="13" xfId="0" applyNumberFormat="1" applyFont="1" applyBorder="1" applyAlignment="1">
      <alignment horizontal="center" vertical="center"/>
    </xf>
    <xf numFmtId="210" fontId="4" fillId="0" borderId="14" xfId="0" applyNumberFormat="1" applyFont="1" applyBorder="1" applyAlignment="1">
      <alignment horizontal="center" vertical="center"/>
    </xf>
    <xf numFmtId="210" fontId="8" fillId="0" borderId="17" xfId="0" applyNumberFormat="1" applyFont="1" applyBorder="1" applyAlignment="1">
      <alignment vertical="center"/>
    </xf>
    <xf numFmtId="210" fontId="4" fillId="0" borderId="0" xfId="0" applyNumberFormat="1" applyFont="1" applyBorder="1" applyAlignment="1">
      <alignment horizontal="left" vertical="center"/>
    </xf>
    <xf numFmtId="210" fontId="4" fillId="0" borderId="0" xfId="0" applyNumberFormat="1" applyFont="1" applyBorder="1" applyAlignment="1">
      <alignment/>
    </xf>
    <xf numFmtId="210" fontId="4" fillId="0" borderId="14" xfId="0" applyNumberFormat="1" applyFont="1" applyBorder="1" applyAlignment="1">
      <alignment horizontal="center" vertical="center" wrapText="1"/>
    </xf>
    <xf numFmtId="210" fontId="8" fillId="0" borderId="0" xfId="0" applyNumberFormat="1" applyFont="1" applyFill="1" applyBorder="1" applyAlignment="1">
      <alignment vertical="center"/>
    </xf>
    <xf numFmtId="210" fontId="4" fillId="0" borderId="20" xfId="0" applyNumberFormat="1" applyFont="1" applyBorder="1" applyAlignment="1">
      <alignment/>
    </xf>
    <xf numFmtId="210" fontId="4" fillId="0" borderId="20" xfId="0" applyNumberFormat="1" applyFont="1" applyBorder="1" applyAlignment="1">
      <alignment vertical="center"/>
    </xf>
    <xf numFmtId="49" fontId="5" fillId="0" borderId="0" xfId="0" applyNumberFormat="1" applyFont="1" applyBorder="1" applyAlignment="1">
      <alignment horizontal="right" vertical="center"/>
    </xf>
    <xf numFmtId="180" fontId="5" fillId="0" borderId="0" xfId="0" applyNumberFormat="1" applyFont="1" applyAlignment="1">
      <alignment horizontal="center" vertical="center"/>
    </xf>
    <xf numFmtId="210" fontId="4" fillId="0" borderId="0" xfId="0" applyNumberFormat="1" applyFont="1" applyAlignment="1">
      <alignment horizontal="right" vertical="center"/>
    </xf>
    <xf numFmtId="210" fontId="4" fillId="0" borderId="16" xfId="0" applyNumberFormat="1" applyFont="1" applyBorder="1" applyAlignment="1">
      <alignment horizontal="center" vertical="center"/>
    </xf>
    <xf numFmtId="210" fontId="4" fillId="0" borderId="0" xfId="0" applyNumberFormat="1" applyFont="1" applyBorder="1" applyAlignment="1">
      <alignment horizontal="center" vertical="center"/>
    </xf>
    <xf numFmtId="210" fontId="4" fillId="0" borderId="12" xfId="0" applyNumberFormat="1" applyFont="1" applyBorder="1" applyAlignment="1">
      <alignment horizontal="center" vertical="center"/>
    </xf>
    <xf numFmtId="210" fontId="5" fillId="0" borderId="0" xfId="0" applyNumberFormat="1" applyFont="1" applyBorder="1" applyAlignment="1">
      <alignment vertical="center"/>
    </xf>
    <xf numFmtId="210" fontId="5" fillId="0" borderId="17" xfId="0" applyNumberFormat="1" applyFont="1" applyBorder="1" applyAlignment="1">
      <alignment horizontal="right" vertical="center"/>
    </xf>
    <xf numFmtId="210" fontId="5" fillId="0" borderId="0" xfId="0" applyNumberFormat="1" applyFont="1" applyAlignment="1">
      <alignment vertical="center"/>
    </xf>
    <xf numFmtId="210" fontId="19" fillId="0" borderId="0" xfId="22" applyNumberFormat="1" applyFont="1" applyFill="1" applyBorder="1" applyAlignment="1" applyProtection="1">
      <alignment vertical="center"/>
      <protection locked="0"/>
    </xf>
    <xf numFmtId="210" fontId="19" fillId="0" borderId="0" xfId="22" applyNumberFormat="1" applyFont="1" applyFill="1" applyBorder="1" applyAlignment="1">
      <alignment vertical="center"/>
      <protection/>
    </xf>
    <xf numFmtId="210" fontId="20" fillId="0" borderId="0" xfId="22" applyNumberFormat="1" applyFont="1" applyFill="1" applyBorder="1" applyAlignment="1">
      <alignment vertical="center"/>
      <protection/>
    </xf>
    <xf numFmtId="210" fontId="20" fillId="0" borderId="0" xfId="22" applyNumberFormat="1" applyFont="1" applyFill="1" applyBorder="1" applyAlignment="1">
      <alignment horizontal="right" vertical="center"/>
      <protection/>
    </xf>
    <xf numFmtId="210" fontId="4" fillId="0" borderId="0" xfId="0" applyNumberFormat="1" applyFont="1" applyBorder="1" applyAlignment="1">
      <alignment horizontal="distributed" vertical="center"/>
    </xf>
    <xf numFmtId="210" fontId="21" fillId="0" borderId="0" xfId="22" applyNumberFormat="1" applyFont="1" applyFill="1" applyBorder="1" applyAlignment="1">
      <alignment vertical="center"/>
      <protection/>
    </xf>
    <xf numFmtId="210" fontId="5" fillId="0" borderId="0" xfId="0" applyNumberFormat="1" applyFont="1" applyBorder="1" applyAlignment="1">
      <alignment horizontal="center" vertical="center"/>
    </xf>
    <xf numFmtId="210" fontId="5" fillId="0" borderId="17" xfId="0" applyNumberFormat="1" applyFont="1" applyBorder="1" applyAlignment="1">
      <alignment vertical="center"/>
    </xf>
    <xf numFmtId="210" fontId="4" fillId="0" borderId="1" xfId="0" applyNumberFormat="1" applyFont="1" applyBorder="1" applyAlignment="1">
      <alignment horizontal="distributed" vertical="center"/>
    </xf>
    <xf numFmtId="210" fontId="20" fillId="0" borderId="1" xfId="22" applyNumberFormat="1" applyFont="1" applyFill="1" applyBorder="1" applyAlignment="1">
      <alignment vertical="center"/>
      <protection/>
    </xf>
    <xf numFmtId="210" fontId="4" fillId="0" borderId="0" xfId="0" applyNumberFormat="1" applyFont="1" applyAlignment="1">
      <alignment horizontal="center"/>
    </xf>
    <xf numFmtId="210" fontId="22" fillId="0" borderId="14" xfId="22" applyNumberFormat="1" applyFont="1" applyFill="1" applyBorder="1" applyAlignment="1">
      <alignment horizontal="center" vertical="center"/>
      <protection/>
    </xf>
    <xf numFmtId="210" fontId="22" fillId="0" borderId="3" xfId="22" applyNumberFormat="1" applyFont="1" applyFill="1" applyBorder="1" applyAlignment="1">
      <alignment horizontal="center" vertical="center"/>
      <protection/>
    </xf>
    <xf numFmtId="210" fontId="5" fillId="0" borderId="7" xfId="0" applyNumberFormat="1" applyFont="1" applyBorder="1" applyAlignment="1">
      <alignment vertical="center"/>
    </xf>
    <xf numFmtId="210" fontId="8" fillId="0" borderId="0" xfId="0" applyNumberFormat="1" applyFont="1" applyAlignment="1">
      <alignment horizontal="right" vertical="center"/>
    </xf>
    <xf numFmtId="210" fontId="7" fillId="0" borderId="0" xfId="0" applyNumberFormat="1" applyFont="1" applyBorder="1" applyAlignment="1">
      <alignment vertical="center"/>
    </xf>
    <xf numFmtId="210" fontId="4" fillId="0" borderId="18" xfId="0" applyNumberFormat="1" applyFont="1" applyBorder="1" applyAlignment="1">
      <alignment horizontal="center" vertical="center" wrapText="1"/>
    </xf>
    <xf numFmtId="210" fontId="4" fillId="0" borderId="16" xfId="0" applyNumberFormat="1" applyFont="1" applyBorder="1" applyAlignment="1">
      <alignment horizontal="center" vertical="center" wrapText="1"/>
    </xf>
    <xf numFmtId="210" fontId="5" fillId="0" borderId="5" xfId="0" applyNumberFormat="1" applyFont="1" applyBorder="1" applyAlignment="1">
      <alignment vertical="center"/>
    </xf>
    <xf numFmtId="210" fontId="4" fillId="0" borderId="14" xfId="0" applyNumberFormat="1" applyFont="1" applyBorder="1" applyAlignment="1">
      <alignment horizontal="distributed" vertical="center" wrapText="1"/>
    </xf>
    <xf numFmtId="210" fontId="5" fillId="0" borderId="6" xfId="0" applyNumberFormat="1" applyFont="1" applyBorder="1" applyAlignment="1">
      <alignment vertical="center"/>
    </xf>
    <xf numFmtId="210" fontId="7" fillId="0" borderId="0" xfId="0" applyNumberFormat="1" applyFont="1" applyBorder="1" applyAlignment="1">
      <alignment/>
    </xf>
    <xf numFmtId="210" fontId="4" fillId="0" borderId="0" xfId="0" applyNumberFormat="1" applyFont="1" applyBorder="1" applyAlignment="1">
      <alignment/>
    </xf>
    <xf numFmtId="210" fontId="4" fillId="0" borderId="17" xfId="0" applyNumberFormat="1" applyFont="1" applyBorder="1" applyAlignment="1">
      <alignment horizontal="right" vertical="center"/>
    </xf>
    <xf numFmtId="210" fontId="4" fillId="0" borderId="21" xfId="0" applyNumberFormat="1" applyFont="1" applyBorder="1" applyAlignment="1">
      <alignment horizontal="right" vertical="center"/>
    </xf>
    <xf numFmtId="210" fontId="4" fillId="0" borderId="13" xfId="0" applyNumberFormat="1" applyFont="1" applyBorder="1" applyAlignment="1">
      <alignment vertical="center"/>
    </xf>
    <xf numFmtId="210" fontId="4" fillId="0" borderId="3" xfId="0" applyNumberFormat="1" applyFont="1" applyBorder="1" applyAlignment="1">
      <alignment horizontal="center" vertical="center" wrapText="1"/>
    </xf>
    <xf numFmtId="210" fontId="4" fillId="0" borderId="14" xfId="0" applyNumberFormat="1" applyFont="1" applyBorder="1" applyAlignment="1">
      <alignment vertical="center" wrapText="1"/>
    </xf>
    <xf numFmtId="210" fontId="5" fillId="0" borderId="0" xfId="0" applyNumberFormat="1" applyFont="1" applyAlignment="1">
      <alignment horizontal="right" vertical="center"/>
    </xf>
    <xf numFmtId="210" fontId="4" fillId="0" borderId="14" xfId="0" applyNumberFormat="1" applyFont="1" applyBorder="1" applyAlignment="1">
      <alignment horizontal="center" vertical="center" shrinkToFit="1"/>
    </xf>
    <xf numFmtId="210" fontId="4" fillId="0" borderId="3" xfId="0" applyNumberFormat="1" applyFont="1" applyBorder="1" applyAlignment="1">
      <alignment horizontal="center" vertical="center" shrinkToFit="1"/>
    </xf>
    <xf numFmtId="210" fontId="4" fillId="0" borderId="0" xfId="0" applyNumberFormat="1" applyFont="1" applyBorder="1" applyAlignment="1">
      <alignment horizontal="center"/>
    </xf>
    <xf numFmtId="210" fontId="5" fillId="0" borderId="0" xfId="0" applyNumberFormat="1" applyFont="1" applyBorder="1" applyAlignment="1">
      <alignment horizontal="right" vertical="center"/>
    </xf>
    <xf numFmtId="210" fontId="4" fillId="0" borderId="10" xfId="0" applyNumberFormat="1" applyFont="1" applyBorder="1" applyAlignment="1">
      <alignment horizontal="right" vertical="center"/>
    </xf>
    <xf numFmtId="210" fontId="5" fillId="0" borderId="10" xfId="0" applyNumberFormat="1" applyFont="1" applyBorder="1" applyAlignment="1">
      <alignment horizontal="right" vertical="center"/>
    </xf>
    <xf numFmtId="210" fontId="4" fillId="0" borderId="14" xfId="0" applyNumberFormat="1" applyFont="1" applyBorder="1" applyAlignment="1">
      <alignment vertical="center"/>
    </xf>
    <xf numFmtId="210" fontId="4" fillId="0" borderId="3" xfId="0" applyNumberFormat="1" applyFont="1" applyBorder="1" applyAlignment="1">
      <alignment vertical="center"/>
    </xf>
    <xf numFmtId="210" fontId="4" fillId="0" borderId="0" xfId="0" applyNumberFormat="1" applyFont="1" applyBorder="1" applyAlignment="1">
      <alignment horizontal="distributed" vertical="center" wrapText="1"/>
    </xf>
    <xf numFmtId="184" fontId="5" fillId="0" borderId="0" xfId="0" applyNumberFormat="1" applyFont="1" applyBorder="1" applyAlignment="1">
      <alignment vertical="center"/>
    </xf>
    <xf numFmtId="180" fontId="4" fillId="0" borderId="9" xfId="0" applyNumberFormat="1" applyFont="1" applyBorder="1" applyAlignment="1">
      <alignment horizontal="distributed" vertical="center"/>
    </xf>
    <xf numFmtId="184" fontId="4" fillId="0" borderId="10" xfId="0" applyNumberFormat="1" applyFont="1" applyBorder="1" applyAlignment="1">
      <alignment horizontal="distributed" vertical="center"/>
    </xf>
    <xf numFmtId="180" fontId="4" fillId="0" borderId="10" xfId="0" applyNumberFormat="1" applyFont="1" applyBorder="1" applyAlignment="1">
      <alignment horizontal="distributed" vertical="center"/>
    </xf>
    <xf numFmtId="41" fontId="4" fillId="0" borderId="0" xfId="0" applyNumberFormat="1" applyFont="1" applyAlignment="1">
      <alignment vertical="center"/>
    </xf>
    <xf numFmtId="180" fontId="4" fillId="0" borderId="10" xfId="0" applyNumberFormat="1" applyFont="1" applyBorder="1" applyAlignment="1">
      <alignment vertical="center"/>
    </xf>
    <xf numFmtId="0" fontId="12" fillId="0" borderId="0" xfId="0" applyFont="1" applyAlignment="1">
      <alignment horizontal="distributed" vertical="center"/>
    </xf>
    <xf numFmtId="184" fontId="4" fillId="0" borderId="23" xfId="0" applyNumberFormat="1" applyFont="1" applyBorder="1" applyAlignment="1">
      <alignment horizontal="distributed" vertical="center"/>
    </xf>
    <xf numFmtId="184" fontId="5" fillId="0" borderId="23" xfId="0" applyNumberFormat="1" applyFont="1" applyBorder="1" applyAlignment="1">
      <alignment horizontal="distributed" vertical="center"/>
    </xf>
    <xf numFmtId="184" fontId="5" fillId="0" borderId="1" xfId="0" applyNumberFormat="1" applyFont="1" applyBorder="1" applyAlignment="1">
      <alignment vertical="center"/>
    </xf>
    <xf numFmtId="210" fontId="4" fillId="0" borderId="0" xfId="0" applyNumberFormat="1" applyFont="1" applyAlignment="1">
      <alignment horizontal="center" vertical="center"/>
    </xf>
    <xf numFmtId="49" fontId="4" fillId="0" borderId="14" xfId="0" applyNumberFormat="1" applyFont="1" applyBorder="1" applyAlignment="1">
      <alignment horizontal="distributed" vertical="center"/>
    </xf>
    <xf numFmtId="210" fontId="4" fillId="0" borderId="14" xfId="0" applyNumberFormat="1" applyFont="1" applyBorder="1" applyAlignment="1">
      <alignment horizontal="center" vertical="center"/>
    </xf>
    <xf numFmtId="210" fontId="20" fillId="0" borderId="14" xfId="22" applyNumberFormat="1" applyFont="1" applyFill="1" applyBorder="1" applyAlignment="1">
      <alignment horizontal="center" vertical="center" wrapText="1"/>
      <protection/>
    </xf>
    <xf numFmtId="210" fontId="20" fillId="0" borderId="3" xfId="22" applyNumberFormat="1" applyFont="1" applyFill="1" applyBorder="1" applyAlignment="1">
      <alignment horizontal="center" vertical="center" wrapText="1"/>
      <protection/>
    </xf>
    <xf numFmtId="0" fontId="4" fillId="0" borderId="0" xfId="0" applyNumberFormat="1" applyFont="1" applyBorder="1" applyAlignment="1">
      <alignment horizontal="distributed" vertical="center"/>
    </xf>
    <xf numFmtId="0" fontId="4" fillId="0" borderId="0" xfId="0" applyNumberFormat="1" applyFont="1" applyBorder="1" applyAlignment="1">
      <alignment vertical="center"/>
    </xf>
    <xf numFmtId="0" fontId="11" fillId="0" borderId="0" xfId="0" applyNumberFormat="1" applyFont="1" applyBorder="1" applyAlignment="1">
      <alignment horizontal="distributed" vertical="center"/>
    </xf>
    <xf numFmtId="0" fontId="11" fillId="0" borderId="1" xfId="0" applyNumberFormat="1" applyFont="1" applyBorder="1" applyAlignment="1">
      <alignment horizontal="distributed" vertical="center"/>
    </xf>
    <xf numFmtId="0" fontId="4" fillId="0" borderId="0" xfId="0" applyNumberFormat="1" applyFont="1" applyAlignment="1">
      <alignment/>
    </xf>
    <xf numFmtId="0" fontId="4" fillId="0" borderId="0" xfId="0" applyNumberFormat="1" applyFont="1" applyAlignment="1">
      <alignment vertical="center"/>
    </xf>
    <xf numFmtId="0" fontId="4" fillId="0" borderId="1" xfId="0" applyNumberFormat="1" applyFont="1" applyBorder="1" applyAlignment="1">
      <alignment vertical="center"/>
    </xf>
    <xf numFmtId="0" fontId="7" fillId="0" borderId="0" xfId="0" applyNumberFormat="1" applyFont="1" applyBorder="1" applyAlignment="1">
      <alignment vertical="center"/>
    </xf>
    <xf numFmtId="210" fontId="4" fillId="0" borderId="7" xfId="0" applyNumberFormat="1" applyFont="1" applyBorder="1" applyAlignment="1">
      <alignment horizontal="right" vertical="center"/>
    </xf>
    <xf numFmtId="0" fontId="4" fillId="0" borderId="7" xfId="0" applyNumberFormat="1" applyFont="1" applyBorder="1" applyAlignment="1">
      <alignment horizontal="distributed" vertical="center"/>
    </xf>
    <xf numFmtId="0" fontId="4" fillId="0" borderId="8" xfId="0" applyNumberFormat="1" applyFont="1" applyBorder="1" applyAlignment="1">
      <alignment horizontal="distributed" vertical="center"/>
    </xf>
    <xf numFmtId="180" fontId="5" fillId="0" borderId="10" xfId="0" applyNumberFormat="1" applyFont="1" applyBorder="1" applyAlignment="1">
      <alignment horizontal="distributed" vertical="center"/>
    </xf>
    <xf numFmtId="184" fontId="5" fillId="0" borderId="10" xfId="0" applyNumberFormat="1" applyFont="1" applyBorder="1" applyAlignment="1">
      <alignment horizontal="distributed" vertical="center"/>
    </xf>
    <xf numFmtId="0" fontId="25" fillId="0" borderId="0" xfId="0" applyFont="1" applyAlignment="1">
      <alignment vertical="center" wrapText="1"/>
    </xf>
    <xf numFmtId="0" fontId="17" fillId="0" borderId="25" xfId="0" applyNumberFormat="1" applyFont="1" applyFill="1" applyBorder="1" applyAlignment="1">
      <alignment horizontal="center" vertical="center" wrapText="1"/>
    </xf>
    <xf numFmtId="0" fontId="18" fillId="0" borderId="0" xfId="0" applyFont="1" applyAlignment="1">
      <alignment horizontal="center"/>
    </xf>
    <xf numFmtId="0" fontId="26" fillId="0" borderId="0" xfId="0" applyFont="1" applyAlignment="1">
      <alignment vertical="center"/>
    </xf>
    <xf numFmtId="0" fontId="27" fillId="0" borderId="0" xfId="0" applyFont="1" applyAlignment="1">
      <alignment horizontal="center"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vertical="center"/>
    </xf>
    <xf numFmtId="0" fontId="29" fillId="0" borderId="0" xfId="16" applyFont="1" applyAlignment="1">
      <alignment vertical="center"/>
    </xf>
    <xf numFmtId="215" fontId="27" fillId="0" borderId="26" xfId="0" applyNumberFormat="1" applyFont="1" applyBorder="1" applyAlignment="1">
      <alignment horizontal="center" vertical="center"/>
    </xf>
    <xf numFmtId="215" fontId="27" fillId="0" borderId="26" xfId="16" applyNumberFormat="1" applyFont="1" applyBorder="1" applyAlignment="1">
      <alignment horizontal="center" vertical="center"/>
    </xf>
    <xf numFmtId="215" fontId="27" fillId="0" borderId="26" xfId="17" applyNumberFormat="1" applyFont="1" applyBorder="1" applyAlignment="1">
      <alignment horizontal="center" vertical="center"/>
    </xf>
    <xf numFmtId="215" fontId="27" fillId="0" borderId="27" xfId="17" applyNumberFormat="1" applyFont="1" applyBorder="1" applyAlignment="1">
      <alignment horizontal="center" vertical="center"/>
    </xf>
    <xf numFmtId="0" fontId="18" fillId="0" borderId="28" xfId="0" applyNumberFormat="1" applyFont="1" applyFill="1" applyBorder="1" applyAlignment="1">
      <alignment horizontal="center" vertical="center" wrapText="1"/>
    </xf>
    <xf numFmtId="0" fontId="17" fillId="0" borderId="3" xfId="0" applyFont="1" applyFill="1" applyBorder="1" applyAlignment="1">
      <alignment vertical="center" wrapText="1"/>
    </xf>
    <xf numFmtId="0" fontId="18" fillId="0" borderId="28" xfId="17" applyFont="1" applyBorder="1" applyAlignment="1">
      <alignment horizontal="center" vertical="center" wrapText="1"/>
    </xf>
    <xf numFmtId="0" fontId="17" fillId="0" borderId="3" xfId="17" applyFont="1" applyBorder="1" applyAlignment="1">
      <alignment vertical="center" wrapText="1"/>
    </xf>
    <xf numFmtId="0" fontId="18" fillId="0" borderId="28" xfId="0" applyFont="1" applyBorder="1" applyAlignment="1">
      <alignment horizontal="center" vertical="center" wrapText="1"/>
    </xf>
    <xf numFmtId="0" fontId="17" fillId="0" borderId="3" xfId="0" applyFont="1" applyBorder="1" applyAlignment="1">
      <alignment vertical="center" wrapText="1"/>
    </xf>
    <xf numFmtId="0" fontId="18" fillId="0" borderId="29" xfId="0" applyFont="1" applyBorder="1" applyAlignment="1">
      <alignment horizontal="center" vertical="center" wrapText="1"/>
    </xf>
    <xf numFmtId="0" fontId="17" fillId="0" borderId="30" xfId="0" applyFont="1" applyBorder="1" applyAlignment="1">
      <alignment vertical="center" wrapText="1"/>
    </xf>
    <xf numFmtId="0" fontId="18" fillId="0" borderId="31" xfId="0" applyNumberFormat="1" applyFont="1" applyFill="1" applyBorder="1" applyAlignment="1">
      <alignment horizontal="center" vertical="center" wrapText="1"/>
    </xf>
    <xf numFmtId="0" fontId="17" fillId="0" borderId="15" xfId="0" applyFont="1" applyFill="1" applyBorder="1" applyAlignment="1">
      <alignment vertical="center" wrapText="1"/>
    </xf>
    <xf numFmtId="215" fontId="27" fillId="0" borderId="32" xfId="0" applyNumberFormat="1" applyFont="1" applyBorder="1" applyAlignment="1">
      <alignment horizontal="center" vertical="center"/>
    </xf>
    <xf numFmtId="0" fontId="31" fillId="0" borderId="0" xfId="0" applyFont="1" applyAlignment="1">
      <alignment horizontal="center"/>
    </xf>
    <xf numFmtId="0" fontId="5" fillId="0" borderId="0" xfId="0" applyFont="1" applyAlignment="1">
      <alignment horizontal="justify"/>
    </xf>
    <xf numFmtId="0" fontId="34" fillId="0" borderId="0" xfId="0" applyFont="1" applyAlignment="1">
      <alignment horizontal="justify"/>
    </xf>
    <xf numFmtId="0" fontId="33" fillId="0" borderId="0" xfId="0" applyFont="1" applyAlignment="1">
      <alignment horizontal="justify"/>
    </xf>
    <xf numFmtId="0" fontId="4" fillId="0" borderId="0" xfId="0" applyFont="1" applyAlignment="1">
      <alignment horizontal="justify"/>
    </xf>
    <xf numFmtId="210" fontId="8" fillId="0" borderId="17" xfId="0" applyNumberFormat="1" applyFont="1" applyBorder="1" applyAlignment="1">
      <alignment horizontal="right" vertical="center"/>
    </xf>
    <xf numFmtId="210" fontId="8" fillId="0" borderId="0" xfId="0" applyNumberFormat="1" applyFont="1" applyBorder="1" applyAlignment="1">
      <alignment horizontal="right" vertical="center"/>
    </xf>
    <xf numFmtId="210" fontId="4" fillId="0" borderId="17" xfId="0" applyNumberFormat="1" applyFont="1" applyBorder="1" applyAlignment="1">
      <alignment horizontal="right"/>
    </xf>
    <xf numFmtId="210" fontId="4" fillId="0" borderId="0" xfId="0" applyNumberFormat="1" applyFont="1" applyBorder="1" applyAlignment="1">
      <alignment horizontal="right"/>
    </xf>
    <xf numFmtId="224" fontId="5" fillId="0" borderId="0" xfId="0" applyNumberFormat="1" applyFont="1" applyBorder="1" applyAlignment="1">
      <alignment horizontal="right" vertical="center"/>
    </xf>
    <xf numFmtId="224" fontId="5" fillId="0" borderId="17" xfId="0" applyNumberFormat="1" applyFont="1" applyBorder="1" applyAlignment="1">
      <alignment horizontal="right" vertical="center"/>
    </xf>
    <xf numFmtId="224" fontId="4" fillId="0" borderId="10" xfId="0" applyNumberFormat="1" applyFont="1" applyBorder="1" applyAlignment="1">
      <alignment horizontal="right" vertical="center"/>
    </xf>
    <xf numFmtId="224" fontId="4" fillId="0" borderId="0" xfId="0" applyNumberFormat="1" applyFont="1" applyBorder="1" applyAlignment="1">
      <alignment horizontal="right" vertical="center"/>
    </xf>
    <xf numFmtId="224" fontId="4" fillId="0" borderId="17" xfId="0" applyNumberFormat="1" applyFont="1" applyBorder="1" applyAlignment="1">
      <alignment horizontal="right" vertical="center"/>
    </xf>
    <xf numFmtId="224" fontId="4" fillId="0" borderId="0" xfId="0" applyNumberFormat="1" applyFont="1" applyBorder="1" applyAlignment="1">
      <alignment vertical="center"/>
    </xf>
    <xf numFmtId="224" fontId="4" fillId="0" borderId="1" xfId="0" applyNumberFormat="1" applyFont="1" applyBorder="1" applyAlignment="1">
      <alignment horizontal="right" vertical="center"/>
    </xf>
    <xf numFmtId="180" fontId="4" fillId="0" borderId="2" xfId="0" applyNumberFormat="1" applyFont="1" applyBorder="1" applyAlignment="1">
      <alignment horizontal="distributed" vertical="center"/>
    </xf>
    <xf numFmtId="180" fontId="4" fillId="0" borderId="13" xfId="0" applyNumberFormat="1" applyFont="1" applyBorder="1" applyAlignment="1">
      <alignment horizontal="distributed" vertical="center"/>
    </xf>
    <xf numFmtId="180" fontId="4" fillId="0" borderId="18" xfId="0" applyNumberFormat="1" applyFont="1" applyBorder="1" applyAlignment="1">
      <alignment horizontal="center" vertical="center"/>
    </xf>
    <xf numFmtId="180" fontId="4" fillId="0" borderId="14" xfId="0" applyNumberFormat="1" applyFont="1" applyBorder="1" applyAlignment="1">
      <alignment horizontal="center" vertical="center"/>
    </xf>
    <xf numFmtId="180" fontId="4" fillId="0" borderId="16" xfId="0" applyNumberFormat="1" applyFont="1" applyBorder="1" applyAlignment="1">
      <alignment horizontal="distributed" vertical="center"/>
    </xf>
    <xf numFmtId="180" fontId="4" fillId="0" borderId="24" xfId="0" applyNumberFormat="1" applyFont="1" applyBorder="1" applyAlignment="1">
      <alignment horizontal="distributed" vertical="center"/>
    </xf>
    <xf numFmtId="224" fontId="4" fillId="0" borderId="21" xfId="0" applyNumberFormat="1" applyFont="1" applyBorder="1" applyAlignment="1">
      <alignment vertical="center"/>
    </xf>
    <xf numFmtId="224" fontId="4" fillId="0" borderId="1" xfId="0" applyNumberFormat="1" applyFont="1" applyBorder="1" applyAlignment="1">
      <alignment vertical="center"/>
    </xf>
    <xf numFmtId="224" fontId="4" fillId="0" borderId="23" xfId="0" applyNumberFormat="1" applyFont="1" applyBorder="1" applyAlignment="1">
      <alignment vertical="center"/>
    </xf>
    <xf numFmtId="224" fontId="8" fillId="0" borderId="10" xfId="0" applyNumberFormat="1" applyFont="1" applyBorder="1" applyAlignment="1">
      <alignment horizontal="right" vertical="center"/>
    </xf>
    <xf numFmtId="224" fontId="6" fillId="0" borderId="10" xfId="0" applyNumberFormat="1" applyFont="1" applyBorder="1" applyAlignment="1">
      <alignment horizontal="right" vertical="center"/>
    </xf>
    <xf numFmtId="210" fontId="5" fillId="0" borderId="0" xfId="0" applyNumberFormat="1" applyFont="1" applyAlignment="1">
      <alignment horizontal="center" vertical="center"/>
    </xf>
    <xf numFmtId="210" fontId="4" fillId="0" borderId="1" xfId="0" applyNumberFormat="1" applyFont="1" applyBorder="1" applyAlignment="1">
      <alignment horizontal="center" vertical="center"/>
    </xf>
    <xf numFmtId="180" fontId="4" fillId="0" borderId="3" xfId="0" applyNumberFormat="1" applyFont="1" applyBorder="1" applyAlignment="1">
      <alignment horizontal="center" vertical="center"/>
    </xf>
    <xf numFmtId="180" fontId="4" fillId="0" borderId="14" xfId="0" applyNumberFormat="1" applyFont="1" applyBorder="1" applyAlignment="1">
      <alignment horizontal="distributed" vertical="center"/>
    </xf>
    <xf numFmtId="180" fontId="4" fillId="0" borderId="18" xfId="0" applyNumberFormat="1" applyFont="1" applyBorder="1" applyAlignment="1">
      <alignment horizontal="distributed" vertical="center"/>
    </xf>
    <xf numFmtId="0" fontId="0" fillId="0" borderId="2" xfId="0" applyBorder="1" applyAlignment="1">
      <alignment horizontal="center" vertical="center"/>
    </xf>
    <xf numFmtId="0" fontId="0" fillId="0" borderId="13" xfId="0" applyBorder="1" applyAlignment="1">
      <alignment horizontal="center" vertical="center"/>
    </xf>
    <xf numFmtId="180" fontId="11" fillId="0" borderId="33" xfId="0" applyNumberFormat="1" applyFont="1" applyBorder="1" applyAlignment="1">
      <alignment horizontal="center" vertical="center" wrapText="1"/>
    </xf>
    <xf numFmtId="180" fontId="11" fillId="0" borderId="15" xfId="0" applyNumberFormat="1" applyFont="1" applyBorder="1" applyAlignment="1">
      <alignment horizontal="center" vertical="center" wrapText="1"/>
    </xf>
    <xf numFmtId="180" fontId="4" fillId="0" borderId="19" xfId="0" applyNumberFormat="1" applyFont="1" applyBorder="1" applyAlignment="1">
      <alignment horizontal="center" vertical="center" wrapText="1"/>
    </xf>
    <xf numFmtId="180" fontId="4" fillId="0" borderId="12" xfId="0" applyNumberFormat="1" applyFont="1" applyBorder="1" applyAlignment="1">
      <alignment horizontal="center" vertical="center" wrapText="1"/>
    </xf>
    <xf numFmtId="0" fontId="4" fillId="0" borderId="2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3"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4"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wrapText="1"/>
    </xf>
    <xf numFmtId="180" fontId="4" fillId="0" borderId="35" xfId="0" applyNumberFormat="1" applyFont="1" applyBorder="1" applyAlignment="1">
      <alignment horizontal="center" vertical="center"/>
    </xf>
    <xf numFmtId="180" fontId="4" fillId="0" borderId="24" xfId="0" applyNumberFormat="1" applyFont="1" applyBorder="1" applyAlignment="1">
      <alignment horizontal="center" vertical="center"/>
    </xf>
    <xf numFmtId="180" fontId="4" fillId="0" borderId="2" xfId="0" applyNumberFormat="1" applyFont="1" applyBorder="1" applyAlignment="1">
      <alignment horizontal="center" vertical="center"/>
    </xf>
    <xf numFmtId="180" fontId="4" fillId="0" borderId="16" xfId="0" applyNumberFormat="1" applyFont="1" applyBorder="1" applyAlignment="1">
      <alignment horizontal="center" vertical="center"/>
    </xf>
    <xf numFmtId="180" fontId="11" fillId="0" borderId="19" xfId="0" applyNumberFormat="1" applyFont="1" applyBorder="1" applyAlignment="1">
      <alignment horizontal="center" vertical="center" wrapText="1"/>
    </xf>
    <xf numFmtId="180" fontId="11" fillId="0" borderId="12" xfId="0" applyNumberFormat="1" applyFont="1" applyBorder="1" applyAlignment="1">
      <alignment horizontal="center" vertical="center" wrapText="1"/>
    </xf>
    <xf numFmtId="180" fontId="4" fillId="0" borderId="20" xfId="0" applyNumberFormat="1" applyFont="1" applyFill="1" applyBorder="1" applyAlignment="1">
      <alignment horizontal="center" vertical="center"/>
    </xf>
    <xf numFmtId="180" fontId="4" fillId="0" borderId="14"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xf>
    <xf numFmtId="180" fontId="4" fillId="0" borderId="14" xfId="0" applyNumberFormat="1" applyFont="1" applyFill="1" applyBorder="1" applyAlignment="1">
      <alignment horizontal="center" vertical="center" wrapText="1"/>
    </xf>
    <xf numFmtId="180" fontId="4" fillId="0" borderId="18" xfId="0" applyNumberFormat="1" applyFont="1" applyFill="1" applyBorder="1" applyAlignment="1">
      <alignment horizontal="center" vertical="center"/>
    </xf>
    <xf numFmtId="180" fontId="4" fillId="0" borderId="14" xfId="0" applyNumberFormat="1" applyFont="1" applyFill="1" applyBorder="1" applyAlignment="1">
      <alignment vertical="center"/>
    </xf>
    <xf numFmtId="0" fontId="4" fillId="0" borderId="20" xfId="0" applyFont="1" applyFill="1" applyBorder="1" applyAlignment="1">
      <alignment horizontal="center" vertical="center" wrapText="1"/>
    </xf>
    <xf numFmtId="180" fontId="4" fillId="0" borderId="34" xfId="0" applyNumberFormat="1" applyFont="1" applyBorder="1" applyAlignment="1">
      <alignment horizontal="distributed" vertical="center"/>
    </xf>
    <xf numFmtId="180" fontId="6" fillId="0" borderId="7" xfId="0" applyNumberFormat="1" applyFont="1" applyBorder="1" applyAlignment="1">
      <alignment horizontal="distributed" vertical="center"/>
    </xf>
    <xf numFmtId="180" fontId="4" fillId="0" borderId="19" xfId="0" applyNumberFormat="1" applyFont="1" applyFill="1" applyBorder="1" applyAlignment="1">
      <alignment horizontal="center" vertical="center"/>
    </xf>
    <xf numFmtId="180" fontId="4" fillId="0" borderId="10" xfId="0" applyNumberFormat="1" applyFont="1" applyFill="1" applyBorder="1" applyAlignment="1">
      <alignment horizontal="center" vertical="center"/>
    </xf>
    <xf numFmtId="180" fontId="4" fillId="0" borderId="16" xfId="0" applyNumberFormat="1" applyFont="1" applyFill="1" applyBorder="1" applyAlignment="1">
      <alignment horizontal="center" vertical="center"/>
    </xf>
    <xf numFmtId="180" fontId="4" fillId="0" borderId="2" xfId="0" applyNumberFormat="1" applyFont="1" applyFill="1" applyBorder="1" applyAlignment="1">
      <alignment horizontal="center" vertical="center"/>
    </xf>
    <xf numFmtId="180" fontId="4" fillId="0" borderId="34" xfId="0" applyNumberFormat="1" applyFont="1" applyBorder="1" applyAlignment="1">
      <alignment horizontal="center" vertical="center"/>
    </xf>
    <xf numFmtId="0" fontId="0" fillId="0" borderId="35" xfId="0" applyBorder="1" applyAlignment="1">
      <alignment horizontal="center" vertical="center"/>
    </xf>
    <xf numFmtId="0" fontId="17" fillId="0" borderId="36" xfId="0" applyFont="1" applyFill="1" applyBorder="1" applyAlignment="1">
      <alignment horizontal="center" vertical="center" wrapText="1"/>
    </xf>
    <xf numFmtId="0" fontId="17" fillId="0" borderId="37" xfId="0" applyFont="1" applyFill="1" applyBorder="1" applyAlignment="1">
      <alignment horizontal="center" vertical="center" wrapText="1"/>
    </xf>
    <xf numFmtId="176" fontId="4" fillId="0" borderId="34"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4" fillId="0" borderId="35" xfId="0" applyNumberFormat="1" applyFont="1" applyFill="1" applyBorder="1" applyAlignment="1">
      <alignment horizontal="center" vertical="center"/>
    </xf>
    <xf numFmtId="176" fontId="4" fillId="0" borderId="35" xfId="0" applyNumberFormat="1"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176" fontId="4" fillId="0" borderId="24"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180" fontId="4" fillId="0" borderId="24" xfId="0" applyNumberFormat="1" applyFont="1" applyFill="1" applyBorder="1" applyAlignment="1">
      <alignment horizontal="center" vertical="center"/>
    </xf>
    <xf numFmtId="180" fontId="6" fillId="0" borderId="24" xfId="0" applyNumberFormat="1" applyFont="1" applyFill="1" applyBorder="1" applyAlignment="1">
      <alignment horizontal="center" vertical="center"/>
    </xf>
    <xf numFmtId="181" fontId="4" fillId="0" borderId="16" xfId="0" applyNumberFormat="1" applyFont="1" applyFill="1" applyBorder="1" applyAlignment="1">
      <alignment horizontal="center" vertical="center"/>
    </xf>
    <xf numFmtId="181" fontId="4" fillId="0" borderId="24" xfId="0" applyNumberFormat="1" applyFont="1" applyFill="1" applyBorder="1" applyAlignment="1">
      <alignment horizontal="center" vertical="center"/>
    </xf>
    <xf numFmtId="180" fontId="4" fillId="0" borderId="6" xfId="0" applyNumberFormat="1" applyFont="1" applyFill="1" applyBorder="1" applyAlignment="1">
      <alignment horizontal="center" vertical="center"/>
    </xf>
    <xf numFmtId="180" fontId="4" fillId="0" borderId="35" xfId="0" applyNumberFormat="1" applyFont="1" applyFill="1" applyBorder="1" applyAlignment="1">
      <alignment horizontal="center" vertical="center"/>
    </xf>
    <xf numFmtId="180" fontId="4" fillId="0" borderId="3" xfId="0" applyNumberFormat="1" applyFont="1" applyFill="1" applyBorder="1" applyAlignment="1">
      <alignment horizontal="center" vertical="center"/>
    </xf>
    <xf numFmtId="0" fontId="0" fillId="0" borderId="4" xfId="0" applyFont="1" applyFill="1" applyBorder="1" applyAlignment="1">
      <alignment/>
    </xf>
    <xf numFmtId="0" fontId="0" fillId="0" borderId="13" xfId="0" applyFont="1" applyFill="1" applyBorder="1" applyAlignment="1">
      <alignment/>
    </xf>
    <xf numFmtId="180" fontId="4" fillId="0" borderId="15" xfId="0" applyNumberFormat="1" applyFont="1" applyFill="1" applyBorder="1" applyAlignment="1">
      <alignment horizontal="center" vertical="center"/>
    </xf>
    <xf numFmtId="180" fontId="4" fillId="0" borderId="22" xfId="0" applyNumberFormat="1" applyFont="1" applyFill="1" applyBorder="1" applyAlignment="1">
      <alignment horizontal="center" vertical="center"/>
    </xf>
    <xf numFmtId="180" fontId="4" fillId="0" borderId="13" xfId="0" applyNumberFormat="1" applyFont="1" applyBorder="1" applyAlignment="1">
      <alignment horizontal="center" vertical="center"/>
    </xf>
    <xf numFmtId="0" fontId="4" fillId="0" borderId="20" xfId="0" applyFont="1" applyBorder="1" applyAlignment="1">
      <alignment horizontal="distributed" vertical="center"/>
    </xf>
    <xf numFmtId="0" fontId="4" fillId="0" borderId="34" xfId="0" applyFont="1" applyBorder="1" applyAlignment="1">
      <alignment horizontal="distributed" vertical="center"/>
    </xf>
    <xf numFmtId="0" fontId="4" fillId="0" borderId="0" xfId="0" applyFont="1" applyBorder="1" applyAlignment="1">
      <alignment horizontal="distributed" vertical="center"/>
    </xf>
    <xf numFmtId="0" fontId="4" fillId="0" borderId="7" xfId="0" applyFont="1" applyBorder="1" applyAlignment="1">
      <alignment horizontal="distributed" vertical="center"/>
    </xf>
    <xf numFmtId="180" fontId="4" fillId="0" borderId="0" xfId="0" applyNumberFormat="1" applyFont="1" applyBorder="1" applyAlignment="1">
      <alignment horizontal="distributed" vertical="center"/>
    </xf>
    <xf numFmtId="0" fontId="0" fillId="0" borderId="0" xfId="0" applyBorder="1" applyAlignment="1">
      <alignment horizontal="distributed" vertical="center"/>
    </xf>
    <xf numFmtId="180" fontId="4" fillId="0" borderId="1" xfId="0" applyNumberFormat="1" applyFont="1" applyBorder="1" applyAlignment="1">
      <alignment horizontal="distributed" vertical="center"/>
    </xf>
    <xf numFmtId="0" fontId="0" fillId="0" borderId="1" xfId="0" applyBorder="1" applyAlignment="1">
      <alignment horizontal="distributed" vertical="center"/>
    </xf>
    <xf numFmtId="180" fontId="5" fillId="0" borderId="0" xfId="0" applyNumberFormat="1" applyFont="1" applyBorder="1" applyAlignment="1">
      <alignment horizontal="distributed" vertical="center"/>
    </xf>
    <xf numFmtId="0" fontId="0" fillId="0" borderId="0" xfId="0" applyAlignment="1">
      <alignment horizontal="distributed" vertical="center"/>
    </xf>
    <xf numFmtId="180" fontId="4" fillId="0" borderId="0" xfId="0" applyNumberFormat="1" applyFont="1" applyFill="1" applyBorder="1" applyAlignment="1">
      <alignment horizontal="distributed" vertical="center"/>
    </xf>
    <xf numFmtId="180" fontId="4" fillId="0" borderId="7" xfId="0" applyNumberFormat="1" applyFont="1" applyFill="1" applyBorder="1" applyAlignment="1">
      <alignment horizontal="distributed" vertical="center"/>
    </xf>
    <xf numFmtId="180" fontId="4" fillId="0" borderId="1" xfId="0" applyNumberFormat="1" applyFont="1" applyFill="1" applyBorder="1" applyAlignment="1">
      <alignment horizontal="distributed" vertical="center"/>
    </xf>
    <xf numFmtId="180" fontId="4" fillId="0" borderId="8" xfId="0" applyNumberFormat="1" applyFont="1" applyFill="1" applyBorder="1" applyAlignment="1">
      <alignment horizontal="distributed" vertical="center"/>
    </xf>
    <xf numFmtId="180" fontId="5" fillId="0" borderId="0" xfId="0" applyNumberFormat="1" applyFont="1" applyFill="1" applyBorder="1" applyAlignment="1">
      <alignment horizontal="distributed" vertical="center"/>
    </xf>
    <xf numFmtId="180" fontId="5" fillId="0" borderId="7" xfId="0" applyNumberFormat="1" applyFont="1" applyFill="1" applyBorder="1" applyAlignment="1">
      <alignment horizontal="distributed" vertical="center"/>
    </xf>
    <xf numFmtId="180" fontId="4" fillId="0" borderId="18" xfId="0" applyNumberFormat="1" applyFont="1" applyFill="1" applyBorder="1" applyAlignment="1">
      <alignment horizontal="distributed" vertical="center"/>
    </xf>
    <xf numFmtId="180" fontId="4" fillId="0" borderId="16" xfId="0" applyNumberFormat="1" applyFont="1" applyFill="1" applyBorder="1" applyAlignment="1">
      <alignment horizontal="distributed" vertical="center"/>
    </xf>
    <xf numFmtId="180" fontId="4" fillId="0" borderId="3" xfId="0" applyNumberFormat="1" applyFont="1" applyFill="1" applyBorder="1" applyAlignment="1">
      <alignment horizontal="distributed" vertical="center"/>
    </xf>
    <xf numFmtId="180" fontId="4" fillId="0" borderId="2" xfId="0" applyNumberFormat="1" applyFont="1" applyFill="1" applyBorder="1" applyAlignment="1">
      <alignment horizontal="distributed" vertical="center"/>
    </xf>
    <xf numFmtId="0" fontId="0" fillId="0" borderId="18" xfId="0" applyFill="1" applyBorder="1" applyAlignment="1">
      <alignment horizontal="distributed"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180" fontId="4" fillId="0" borderId="13" xfId="0" applyNumberFormat="1" applyFont="1" applyFill="1" applyBorder="1" applyAlignment="1">
      <alignment horizontal="distributed" vertical="center"/>
    </xf>
    <xf numFmtId="180" fontId="4" fillId="0" borderId="14" xfId="0" applyNumberFormat="1" applyFont="1" applyFill="1" applyBorder="1" applyAlignment="1">
      <alignment horizontal="distributed" vertical="center"/>
    </xf>
    <xf numFmtId="180" fontId="4" fillId="0" borderId="8" xfId="0" applyNumberFormat="1" applyFont="1" applyBorder="1" applyAlignment="1">
      <alignment horizontal="distributed" vertical="center"/>
    </xf>
    <xf numFmtId="180" fontId="5" fillId="0" borderId="7" xfId="0" applyNumberFormat="1" applyFont="1" applyBorder="1" applyAlignment="1">
      <alignment horizontal="distributed" vertical="center"/>
    </xf>
    <xf numFmtId="180" fontId="4" fillId="0" borderId="7" xfId="0" applyNumberFormat="1" applyFont="1" applyBorder="1" applyAlignment="1">
      <alignment horizontal="distributed" vertical="center"/>
    </xf>
    <xf numFmtId="180" fontId="4" fillId="0" borderId="20" xfId="0" applyNumberFormat="1" applyFont="1" applyBorder="1" applyAlignment="1">
      <alignment horizontal="center" vertical="center"/>
    </xf>
    <xf numFmtId="180" fontId="4" fillId="0" borderId="0" xfId="0" applyNumberFormat="1" applyFont="1" applyBorder="1" applyAlignment="1">
      <alignment horizontal="center" vertical="center"/>
    </xf>
    <xf numFmtId="180" fontId="4" fillId="0" borderId="22" xfId="0" applyNumberFormat="1" applyFont="1" applyBorder="1" applyAlignment="1">
      <alignment horizontal="center" vertical="center"/>
    </xf>
    <xf numFmtId="180" fontId="4" fillId="0" borderId="9" xfId="0" applyNumberFormat="1" applyFont="1" applyBorder="1" applyAlignment="1">
      <alignment horizontal="center" vertical="center" wrapText="1"/>
    </xf>
    <xf numFmtId="180" fontId="4" fillId="0" borderId="12" xfId="0" applyNumberFormat="1" applyFont="1" applyBorder="1" applyAlignment="1">
      <alignment horizontal="center" vertical="center"/>
    </xf>
    <xf numFmtId="180" fontId="4" fillId="0" borderId="7" xfId="0" applyNumberFormat="1" applyFont="1" applyBorder="1" applyAlignment="1">
      <alignment horizontal="center" vertical="center"/>
    </xf>
    <xf numFmtId="180" fontId="5" fillId="0" borderId="0" xfId="0" applyNumberFormat="1" applyFont="1" applyBorder="1" applyAlignment="1">
      <alignment horizontal="distributed" vertical="center"/>
    </xf>
    <xf numFmtId="180" fontId="5" fillId="0" borderId="7" xfId="0" applyNumberFormat="1" applyFont="1" applyBorder="1" applyAlignment="1">
      <alignment horizontal="distributed" vertical="center"/>
    </xf>
    <xf numFmtId="180" fontId="7" fillId="0" borderId="0" xfId="0" applyNumberFormat="1" applyFont="1" applyAlignment="1">
      <alignment vertical="center" wrapText="1"/>
    </xf>
    <xf numFmtId="180" fontId="7" fillId="0" borderId="0" xfId="0" applyNumberFormat="1" applyFont="1" applyAlignment="1">
      <alignment vertical="center"/>
    </xf>
    <xf numFmtId="0" fontId="4" fillId="0" borderId="24" xfId="0" applyFont="1" applyBorder="1" applyAlignment="1">
      <alignment horizontal="distributed" vertical="center"/>
    </xf>
    <xf numFmtId="0" fontId="4" fillId="0" borderId="2" xfId="0" applyFont="1" applyBorder="1" applyAlignment="1">
      <alignment horizontal="distributed" vertical="center"/>
    </xf>
    <xf numFmtId="180" fontId="5" fillId="0" borderId="5" xfId="0" applyNumberFormat="1" applyFont="1" applyBorder="1" applyAlignment="1">
      <alignment horizontal="distributed" vertical="center" shrinkToFit="1"/>
    </xf>
    <xf numFmtId="0" fontId="6" fillId="0" borderId="5" xfId="0" applyFont="1" applyBorder="1" applyAlignment="1">
      <alignment horizontal="distributed" vertical="center" shrinkToFit="1"/>
    </xf>
    <xf numFmtId="0" fontId="6" fillId="0" borderId="6" xfId="0" applyFont="1" applyBorder="1" applyAlignment="1">
      <alignment horizontal="distributed" vertical="center" shrinkToFit="1"/>
    </xf>
    <xf numFmtId="0" fontId="0" fillId="0" borderId="18" xfId="0" applyBorder="1" applyAlignment="1">
      <alignment horizontal="distributed" vertical="center"/>
    </xf>
    <xf numFmtId="180" fontId="5" fillId="0" borderId="0" xfId="0" applyNumberFormat="1" applyFont="1" applyBorder="1" applyAlignment="1">
      <alignment horizontal="distributed" vertical="center" wrapText="1"/>
    </xf>
    <xf numFmtId="180" fontId="5" fillId="0" borderId="7" xfId="0" applyNumberFormat="1" applyFont="1" applyBorder="1" applyAlignment="1">
      <alignment horizontal="distributed" vertical="center" wrapText="1"/>
    </xf>
    <xf numFmtId="180" fontId="5" fillId="0" borderId="0" xfId="0" applyNumberFormat="1" applyFont="1" applyAlignment="1">
      <alignment horizontal="distributed" vertical="center"/>
    </xf>
    <xf numFmtId="180" fontId="4" fillId="0" borderId="16" xfId="0" applyNumberFormat="1" applyFont="1" applyBorder="1" applyAlignment="1">
      <alignment horizontal="distributed" vertical="center" wrapText="1"/>
    </xf>
    <xf numFmtId="180" fontId="4" fillId="0" borderId="3" xfId="0" applyNumberFormat="1" applyFont="1" applyBorder="1" applyAlignment="1">
      <alignment horizontal="distributed" vertical="center" wrapText="1"/>
    </xf>
    <xf numFmtId="180" fontId="4" fillId="0" borderId="13" xfId="0" applyNumberFormat="1" applyFont="1" applyBorder="1" applyAlignment="1">
      <alignment horizontal="distributed" vertical="center" wrapText="1"/>
    </xf>
    <xf numFmtId="180" fontId="4" fillId="0" borderId="14" xfId="0" applyNumberFormat="1" applyFont="1" applyBorder="1" applyAlignment="1">
      <alignment horizontal="distributed" vertical="center" wrapText="1"/>
    </xf>
    <xf numFmtId="180" fontId="4" fillId="0" borderId="19" xfId="0" applyNumberFormat="1" applyFont="1" applyBorder="1" applyAlignment="1">
      <alignment horizontal="distributed" vertical="center"/>
    </xf>
    <xf numFmtId="180" fontId="4" fillId="0" borderId="10" xfId="0" applyNumberFormat="1" applyFont="1" applyBorder="1" applyAlignment="1">
      <alignment horizontal="distributed" vertical="center"/>
    </xf>
    <xf numFmtId="180" fontId="4" fillId="0" borderId="12" xfId="0" applyNumberFormat="1" applyFont="1" applyBorder="1" applyAlignment="1">
      <alignment horizontal="distributed" vertical="center"/>
    </xf>
    <xf numFmtId="180" fontId="4" fillId="0" borderId="3" xfId="0" applyNumberFormat="1" applyFont="1" applyBorder="1" applyAlignment="1">
      <alignment horizontal="distributed" vertical="center"/>
    </xf>
    <xf numFmtId="180" fontId="4" fillId="0" borderId="24" xfId="0" applyNumberFormat="1" applyFont="1" applyBorder="1" applyAlignment="1">
      <alignment horizontal="distributed" vertical="center" wrapText="1"/>
    </xf>
    <xf numFmtId="180" fontId="4" fillId="0" borderId="2" xfId="0" applyNumberFormat="1" applyFont="1" applyBorder="1" applyAlignment="1">
      <alignment horizontal="distributed" vertical="center" wrapText="1"/>
    </xf>
    <xf numFmtId="180" fontId="4" fillId="0" borderId="20" xfId="0" applyNumberFormat="1" applyFont="1" applyBorder="1" applyAlignment="1">
      <alignment horizontal="distributed" vertical="center" wrapText="1"/>
    </xf>
    <xf numFmtId="0" fontId="0" fillId="0" borderId="0" xfId="0" applyAlignment="1">
      <alignment horizontal="distributed" vertical="center" wrapText="1"/>
    </xf>
    <xf numFmtId="0" fontId="0" fillId="0" borderId="22" xfId="0" applyBorder="1" applyAlignment="1">
      <alignment horizontal="distributed" vertical="center" wrapText="1"/>
    </xf>
    <xf numFmtId="210" fontId="4" fillId="0" borderId="2" xfId="0" applyNumberFormat="1" applyFont="1" applyBorder="1" applyAlignment="1">
      <alignment horizontal="center" vertical="center"/>
    </xf>
    <xf numFmtId="210" fontId="4" fillId="0" borderId="13" xfId="0" applyNumberFormat="1" applyFont="1" applyBorder="1" applyAlignment="1">
      <alignment horizontal="center" vertical="center"/>
    </xf>
    <xf numFmtId="210" fontId="4" fillId="0" borderId="18" xfId="0" applyNumberFormat="1" applyFont="1" applyBorder="1" applyAlignment="1">
      <alignment horizontal="center" vertical="center"/>
    </xf>
    <xf numFmtId="210" fontId="4" fillId="0" borderId="16" xfId="0" applyNumberFormat="1" applyFont="1" applyBorder="1" applyAlignment="1">
      <alignment vertical="center" wrapText="1"/>
    </xf>
    <xf numFmtId="210" fontId="4" fillId="0" borderId="3" xfId="0" applyNumberFormat="1" applyFont="1" applyBorder="1" applyAlignment="1">
      <alignment vertical="center" wrapText="1"/>
    </xf>
    <xf numFmtId="180" fontId="4" fillId="0" borderId="14" xfId="0" applyNumberFormat="1" applyFont="1" applyBorder="1" applyAlignment="1">
      <alignment horizontal="center" vertical="center" wrapText="1"/>
    </xf>
    <xf numFmtId="180" fontId="4" fillId="0" borderId="3" xfId="0" applyNumberFormat="1" applyFont="1" applyBorder="1" applyAlignment="1">
      <alignment horizontal="center" vertical="center" wrapText="1"/>
    </xf>
    <xf numFmtId="210" fontId="4" fillId="0" borderId="14" xfId="0" applyNumberFormat="1" applyFont="1" applyBorder="1" applyAlignment="1">
      <alignment horizontal="center" vertical="center" wrapText="1"/>
    </xf>
    <xf numFmtId="210" fontId="4" fillId="0" borderId="14" xfId="0" applyNumberFormat="1" applyFont="1" applyBorder="1" applyAlignment="1">
      <alignment horizontal="center" vertical="center"/>
    </xf>
    <xf numFmtId="180" fontId="4" fillId="0" borderId="33" xfId="0" applyNumberFormat="1" applyFont="1" applyBorder="1" applyAlignment="1">
      <alignment horizontal="distributed" vertical="center" wrapText="1"/>
    </xf>
    <xf numFmtId="180" fontId="4" fillId="0" borderId="15" xfId="0" applyNumberFormat="1" applyFont="1" applyBorder="1" applyAlignment="1">
      <alignment horizontal="distributed" vertical="center" wrapText="1"/>
    </xf>
    <xf numFmtId="180" fontId="4" fillId="0" borderId="34" xfId="0" applyNumberFormat="1" applyFont="1" applyBorder="1" applyAlignment="1">
      <alignment horizontal="distributed" vertical="center"/>
    </xf>
    <xf numFmtId="180" fontId="4" fillId="0" borderId="35" xfId="0" applyNumberFormat="1" applyFont="1" applyBorder="1" applyAlignment="1">
      <alignment horizontal="distributed" vertical="center"/>
    </xf>
    <xf numFmtId="210" fontId="4" fillId="0" borderId="19" xfId="0" applyNumberFormat="1" applyFont="1" applyBorder="1" applyAlignment="1">
      <alignment horizontal="center" vertical="center"/>
    </xf>
    <xf numFmtId="210" fontId="0" fillId="0" borderId="10" xfId="0" applyNumberFormat="1" applyBorder="1" applyAlignment="1">
      <alignment horizontal="center" vertical="center"/>
    </xf>
    <xf numFmtId="210" fontId="4" fillId="0" borderId="20" xfId="0" applyNumberFormat="1" applyFont="1" applyBorder="1" applyAlignment="1">
      <alignment horizontal="center" vertical="center"/>
    </xf>
    <xf numFmtId="210" fontId="4" fillId="0" borderId="0" xfId="0" applyNumberFormat="1" applyFont="1" applyBorder="1" applyAlignment="1">
      <alignment horizontal="center" vertical="center"/>
    </xf>
    <xf numFmtId="210" fontId="4" fillId="0" borderId="22" xfId="0" applyNumberFormat="1" applyFont="1" applyBorder="1" applyAlignment="1">
      <alignment horizontal="center" vertical="center"/>
    </xf>
    <xf numFmtId="210" fontId="4" fillId="0" borderId="33" xfId="0" applyNumberFormat="1" applyFont="1" applyBorder="1" applyAlignment="1">
      <alignment horizontal="center" vertical="center"/>
    </xf>
    <xf numFmtId="210" fontId="4" fillId="0" borderId="17" xfId="0" applyNumberFormat="1" applyFont="1" applyBorder="1" applyAlignment="1">
      <alignment horizontal="center" vertical="center"/>
    </xf>
    <xf numFmtId="210" fontId="4" fillId="0" borderId="15" xfId="0" applyNumberFormat="1" applyFont="1" applyBorder="1" applyAlignment="1">
      <alignment horizontal="center" vertical="center"/>
    </xf>
    <xf numFmtId="210" fontId="4" fillId="0" borderId="9" xfId="0" applyNumberFormat="1" applyFont="1" applyBorder="1" applyAlignment="1">
      <alignment horizontal="center" vertical="center"/>
    </xf>
    <xf numFmtId="210" fontId="4" fillId="0" borderId="12" xfId="0" applyNumberFormat="1" applyFont="1" applyBorder="1" applyAlignment="1">
      <alignment horizontal="center" vertical="center"/>
    </xf>
    <xf numFmtId="210" fontId="4" fillId="0" borderId="11" xfId="0" applyNumberFormat="1" applyFont="1" applyBorder="1" applyAlignment="1">
      <alignment horizontal="center" vertical="center"/>
    </xf>
    <xf numFmtId="210" fontId="4" fillId="0" borderId="16" xfId="0" applyNumberFormat="1" applyFont="1" applyBorder="1" applyAlignment="1">
      <alignment horizontal="center" vertical="center"/>
    </xf>
    <xf numFmtId="210" fontId="4" fillId="0" borderId="24" xfId="0" applyNumberFormat="1" applyFont="1" applyBorder="1" applyAlignment="1">
      <alignment horizontal="center" vertical="center"/>
    </xf>
    <xf numFmtId="210" fontId="4" fillId="0" borderId="3" xfId="0" applyNumberFormat="1" applyFont="1" applyBorder="1" applyAlignment="1">
      <alignment horizontal="center" vertical="center"/>
    </xf>
    <xf numFmtId="210" fontId="4" fillId="0" borderId="4" xfId="0" applyNumberFormat="1" applyFont="1" applyBorder="1" applyAlignment="1">
      <alignment horizontal="center" vertical="center"/>
    </xf>
    <xf numFmtId="0" fontId="4" fillId="0" borderId="24" xfId="0" applyNumberFormat="1" applyFont="1" applyBorder="1" applyAlignment="1">
      <alignment horizontal="center" vertical="center" wrapText="1"/>
    </xf>
    <xf numFmtId="0" fontId="5" fillId="0" borderId="5" xfId="0" applyNumberFormat="1" applyFont="1" applyBorder="1" applyAlignment="1">
      <alignment horizontal="distributed" vertical="center"/>
    </xf>
    <xf numFmtId="0" fontId="5" fillId="0" borderId="6" xfId="0" applyNumberFormat="1" applyFont="1" applyBorder="1" applyAlignment="1">
      <alignment horizontal="distributed" vertical="center"/>
    </xf>
    <xf numFmtId="0" fontId="5" fillId="0" borderId="0" xfId="0" applyNumberFormat="1" applyFont="1" applyBorder="1" applyAlignment="1">
      <alignment horizontal="center" vertical="center"/>
    </xf>
    <xf numFmtId="0" fontId="5" fillId="0" borderId="7" xfId="0" applyNumberFormat="1" applyFont="1" applyBorder="1" applyAlignment="1">
      <alignment horizontal="center" vertical="center"/>
    </xf>
    <xf numFmtId="210" fontId="4" fillId="0" borderId="20" xfId="0" applyNumberFormat="1" applyFont="1" applyBorder="1" applyAlignment="1">
      <alignment horizontal="center" vertical="center" wrapText="1"/>
    </xf>
    <xf numFmtId="210" fontId="4" fillId="0" borderId="34" xfId="0" applyNumberFormat="1" applyFont="1" applyBorder="1" applyAlignment="1">
      <alignment horizontal="center" vertical="center" wrapText="1"/>
    </xf>
    <xf numFmtId="210" fontId="4" fillId="0" borderId="22" xfId="0" applyNumberFormat="1" applyFont="1" applyBorder="1" applyAlignment="1">
      <alignment horizontal="center" vertical="center" wrapText="1"/>
    </xf>
    <xf numFmtId="210" fontId="4" fillId="0" borderId="35" xfId="0" applyNumberFormat="1" applyFont="1" applyBorder="1" applyAlignment="1">
      <alignment horizontal="center" vertical="center" wrapText="1"/>
    </xf>
    <xf numFmtId="210" fontId="4" fillId="0" borderId="24" xfId="0" applyNumberFormat="1" applyFont="1" applyBorder="1" applyAlignment="1">
      <alignment horizontal="center" vertical="center" wrapText="1"/>
    </xf>
    <xf numFmtId="210" fontId="4" fillId="0" borderId="2" xfId="0" applyNumberFormat="1" applyFont="1" applyBorder="1" applyAlignment="1">
      <alignment horizontal="center" vertical="center" wrapText="1"/>
    </xf>
    <xf numFmtId="210" fontId="4" fillId="0" borderId="3" xfId="0" applyNumberFormat="1" applyFont="1" applyBorder="1" applyAlignment="1">
      <alignment horizontal="center" vertical="center" wrapText="1"/>
    </xf>
    <xf numFmtId="210" fontId="4" fillId="0" borderId="9" xfId="0" applyNumberFormat="1" applyFont="1" applyBorder="1" applyAlignment="1">
      <alignment horizontal="center" vertical="center" wrapText="1"/>
    </xf>
    <xf numFmtId="210" fontId="4" fillId="0" borderId="12" xfId="0" applyNumberFormat="1" applyFont="1" applyBorder="1" applyAlignment="1">
      <alignment horizontal="center" vertical="center" wrapText="1"/>
    </xf>
    <xf numFmtId="210" fontId="4" fillId="0" borderId="0" xfId="0" applyNumberFormat="1" applyFont="1" applyBorder="1" applyAlignment="1">
      <alignment horizontal="center" vertical="center" wrapText="1"/>
    </xf>
    <xf numFmtId="210" fontId="4" fillId="0" borderId="7" xfId="0" applyNumberFormat="1" applyFont="1" applyBorder="1" applyAlignment="1">
      <alignment horizontal="center" vertical="center" wrapText="1"/>
    </xf>
    <xf numFmtId="180" fontId="4" fillId="0" borderId="18" xfId="0" applyNumberFormat="1" applyFont="1" applyBorder="1" applyAlignment="1">
      <alignment horizontal="center" vertical="center"/>
    </xf>
    <xf numFmtId="180" fontId="4" fillId="0" borderId="16" xfId="0" applyNumberFormat="1" applyFont="1" applyBorder="1" applyAlignment="1">
      <alignment horizontal="center" vertical="center"/>
    </xf>
    <xf numFmtId="180" fontId="4" fillId="0" borderId="19" xfId="0" applyNumberFormat="1" applyFont="1" applyBorder="1" applyAlignment="1">
      <alignment horizontal="center" vertical="center" wrapText="1"/>
    </xf>
    <xf numFmtId="180" fontId="4" fillId="0" borderId="12" xfId="0" applyNumberFormat="1" applyFont="1" applyBorder="1" applyAlignment="1">
      <alignment horizontal="center" vertical="center"/>
    </xf>
    <xf numFmtId="180" fontId="4" fillId="0" borderId="2" xfId="0" applyNumberFormat="1" applyFont="1" applyBorder="1" applyAlignment="1">
      <alignment horizontal="center" vertical="center"/>
    </xf>
    <xf numFmtId="180" fontId="4" fillId="0" borderId="24" xfId="0" applyNumberFormat="1" applyFont="1" applyBorder="1" applyAlignment="1">
      <alignment horizontal="center" vertical="center" wrapText="1"/>
    </xf>
    <xf numFmtId="180" fontId="4" fillId="0" borderId="4" xfId="0" applyNumberFormat="1" applyFont="1" applyBorder="1" applyAlignment="1">
      <alignment horizontal="center" vertical="center"/>
    </xf>
    <xf numFmtId="180" fontId="4" fillId="0" borderId="18" xfId="0" applyNumberFormat="1" applyFont="1" applyBorder="1" applyAlignment="1">
      <alignment horizontal="center" vertical="center" wrapText="1"/>
    </xf>
    <xf numFmtId="229" fontId="5" fillId="0" borderId="0" xfId="0" applyNumberFormat="1" applyFont="1" applyFill="1" applyAlignment="1">
      <alignment horizontal="right" vertical="center"/>
    </xf>
    <xf numFmtId="229" fontId="4" fillId="0" borderId="0" xfId="0" applyNumberFormat="1" applyFont="1" applyFill="1" applyAlignment="1">
      <alignment horizontal="right" vertical="center"/>
    </xf>
    <xf numFmtId="229" fontId="4" fillId="0" borderId="0" xfId="0" applyNumberFormat="1" applyFont="1" applyFill="1" applyBorder="1" applyAlignment="1">
      <alignment horizontal="right" vertical="center" wrapText="1"/>
    </xf>
    <xf numFmtId="229" fontId="4" fillId="0" borderId="0" xfId="0" applyNumberFormat="1" applyFont="1" applyFill="1" applyBorder="1" applyAlignment="1">
      <alignment horizontal="right" vertical="center"/>
    </xf>
    <xf numFmtId="229" fontId="4" fillId="0" borderId="1" xfId="0" applyNumberFormat="1" applyFont="1" applyFill="1" applyBorder="1" applyAlignment="1">
      <alignment horizontal="right" vertical="center"/>
    </xf>
    <xf numFmtId="2" fontId="5" fillId="0" borderId="0" xfId="15" applyNumberFormat="1" applyFont="1" applyFill="1" applyAlignment="1">
      <alignment horizontal="right" vertical="center"/>
    </xf>
    <xf numFmtId="2" fontId="5" fillId="0" borderId="0" xfId="0" applyNumberFormat="1" applyFont="1" applyFill="1" applyAlignment="1">
      <alignment horizontal="right" vertical="center"/>
    </xf>
    <xf numFmtId="2" fontId="4" fillId="0" borderId="0" xfId="0" applyNumberFormat="1" applyFont="1" applyFill="1" applyAlignment="1">
      <alignment horizontal="right" vertical="center"/>
    </xf>
    <xf numFmtId="2" fontId="4" fillId="0" borderId="0" xfId="15" applyNumberFormat="1" applyFont="1" applyFill="1" applyAlignment="1">
      <alignment horizontal="right" vertical="center"/>
    </xf>
    <xf numFmtId="2" fontId="4" fillId="0" borderId="1" xfId="15" applyNumberFormat="1" applyFont="1" applyFill="1" applyBorder="1" applyAlignment="1">
      <alignment horizontal="right" vertical="center"/>
    </xf>
    <xf numFmtId="233" fontId="5" fillId="0" borderId="0" xfId="0" applyNumberFormat="1" applyFont="1" applyFill="1" applyBorder="1" applyAlignment="1">
      <alignment horizontal="right" vertical="center"/>
    </xf>
    <xf numFmtId="233" fontId="4" fillId="0" borderId="0" xfId="0" applyNumberFormat="1" applyFont="1" applyFill="1" applyBorder="1" applyAlignment="1">
      <alignment horizontal="right" vertical="center"/>
    </xf>
    <xf numFmtId="233" fontId="5" fillId="0" borderId="0" xfId="0" applyNumberFormat="1" applyFont="1" applyFill="1" applyAlignment="1">
      <alignment horizontal="right" vertical="center"/>
    </xf>
    <xf numFmtId="233" fontId="4" fillId="0" borderId="0" xfId="0" applyNumberFormat="1" applyFont="1" applyFill="1" applyAlignment="1">
      <alignment horizontal="right" vertical="center"/>
    </xf>
    <xf numFmtId="233" fontId="5" fillId="0" borderId="0" xfId="0" applyNumberFormat="1" applyFont="1" applyAlignment="1">
      <alignment horizontal="right" vertical="center"/>
    </xf>
    <xf numFmtId="233" fontId="4" fillId="0" borderId="0" xfId="0" applyNumberFormat="1" applyFont="1" applyAlignment="1">
      <alignment horizontal="right" vertical="center"/>
    </xf>
    <xf numFmtId="233" fontId="4" fillId="0" borderId="0" xfId="0" applyNumberFormat="1" applyFont="1" applyBorder="1" applyAlignment="1">
      <alignment horizontal="right" vertical="center"/>
    </xf>
    <xf numFmtId="233" fontId="4" fillId="0" borderId="1" xfId="0" applyNumberFormat="1" applyFont="1" applyBorder="1" applyAlignment="1">
      <alignment horizontal="right" vertical="center"/>
    </xf>
    <xf numFmtId="180" fontId="4" fillId="0" borderId="7" xfId="0" applyNumberFormat="1" applyFont="1" applyBorder="1" applyAlignment="1">
      <alignment horizontal="left" shrinkToFit="1"/>
    </xf>
    <xf numFmtId="224" fontId="4" fillId="0" borderId="30" xfId="0" applyNumberFormat="1" applyFont="1" applyBorder="1" applyAlignment="1">
      <alignment vertical="center"/>
    </xf>
    <xf numFmtId="224" fontId="4" fillId="0" borderId="38" xfId="0" applyNumberFormat="1" applyFont="1" applyBorder="1" applyAlignment="1">
      <alignment vertical="center"/>
    </xf>
    <xf numFmtId="180" fontId="4" fillId="0" borderId="38" xfId="0" applyNumberFormat="1" applyFont="1" applyBorder="1" applyAlignment="1">
      <alignment horizontal="center" vertical="center"/>
    </xf>
  </cellXfs>
  <cellStyles count="10">
    <cellStyle name="Normal" xfId="0"/>
    <cellStyle name="Percent" xfId="15"/>
    <cellStyle name="Hyperlink" xfId="16"/>
    <cellStyle name="ハイパーリンク_総合２" xfId="17"/>
    <cellStyle name="Comma [0]" xfId="18"/>
    <cellStyle name="Comma" xfId="19"/>
    <cellStyle name="Currency [0]" xfId="20"/>
    <cellStyle name="Currency" xfId="21"/>
    <cellStyle name="標準_JB16"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externalLink" Target="externalLinks/externalLink2.xml" /><Relationship Id="rId46" Type="http://schemas.openxmlformats.org/officeDocument/2006/relationships/externalLink" Target="externalLinks/externalLink3.xml" /><Relationship Id="rId4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47</xdr:row>
      <xdr:rowOff>19050</xdr:rowOff>
    </xdr:from>
    <xdr:to>
      <xdr:col>2</xdr:col>
      <xdr:colOff>0</xdr:colOff>
      <xdr:row>47</xdr:row>
      <xdr:rowOff>19050</xdr:rowOff>
    </xdr:to>
    <xdr:sp>
      <xdr:nvSpPr>
        <xdr:cNvPr id="1" name="Line 1"/>
        <xdr:cNvSpPr>
          <a:spLocks/>
        </xdr:cNvSpPr>
      </xdr:nvSpPr>
      <xdr:spPr>
        <a:xfrm>
          <a:off x="7096125" y="102203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44</xdr:row>
      <xdr:rowOff>85725</xdr:rowOff>
    </xdr:from>
    <xdr:to>
      <xdr:col>2</xdr:col>
      <xdr:colOff>0</xdr:colOff>
      <xdr:row>44</xdr:row>
      <xdr:rowOff>85725</xdr:rowOff>
    </xdr:to>
    <xdr:sp>
      <xdr:nvSpPr>
        <xdr:cNvPr id="2" name="Polygon 2"/>
        <xdr:cNvSpPr>
          <a:spLocks/>
        </xdr:cNvSpPr>
      </xdr:nvSpPr>
      <xdr:spPr>
        <a:xfrm>
          <a:off x="7096125" y="9715500"/>
          <a:ext cx="0" cy="0"/>
        </a:xfrm>
        <a:custGeom>
          <a:pathLst>
            <a:path h="1" w="435">
              <a:moveTo>
                <a:pt x="0" y="0"/>
              </a:moveTo>
              <a:lnTo>
                <a:pt x="435" y="0"/>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47</xdr:row>
      <xdr:rowOff>95250</xdr:rowOff>
    </xdr:from>
    <xdr:to>
      <xdr:col>2</xdr:col>
      <xdr:colOff>0</xdr:colOff>
      <xdr:row>47</xdr:row>
      <xdr:rowOff>95250</xdr:rowOff>
    </xdr:to>
    <xdr:sp>
      <xdr:nvSpPr>
        <xdr:cNvPr id="3" name="Polygon 3"/>
        <xdr:cNvSpPr>
          <a:spLocks/>
        </xdr:cNvSpPr>
      </xdr:nvSpPr>
      <xdr:spPr>
        <a:xfrm>
          <a:off x="7096125" y="10296525"/>
          <a:ext cx="0" cy="0"/>
        </a:xfrm>
        <a:custGeom>
          <a:pathLst>
            <a:path h="1" w="405">
              <a:moveTo>
                <a:pt x="0" y="0"/>
              </a:moveTo>
              <a:cubicBezTo>
                <a:pt x="67" y="0"/>
                <a:pt x="321" y="0"/>
                <a:pt x="405" y="0"/>
              </a:cubicBez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46</xdr:row>
      <xdr:rowOff>76200</xdr:rowOff>
    </xdr:from>
    <xdr:to>
      <xdr:col>2</xdr:col>
      <xdr:colOff>0</xdr:colOff>
      <xdr:row>46</xdr:row>
      <xdr:rowOff>76200</xdr:rowOff>
    </xdr:to>
    <xdr:sp>
      <xdr:nvSpPr>
        <xdr:cNvPr id="4" name="Polygon 4"/>
        <xdr:cNvSpPr>
          <a:spLocks/>
        </xdr:cNvSpPr>
      </xdr:nvSpPr>
      <xdr:spPr>
        <a:xfrm>
          <a:off x="7096125" y="10086975"/>
          <a:ext cx="0" cy="0"/>
        </a:xfrm>
        <a:custGeom>
          <a:pathLst>
            <a:path h="1" w="345">
              <a:moveTo>
                <a:pt x="0" y="0"/>
              </a:moveTo>
              <a:lnTo>
                <a:pt x="345" y="0"/>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44</xdr:row>
      <xdr:rowOff>85725</xdr:rowOff>
    </xdr:from>
    <xdr:to>
      <xdr:col>2</xdr:col>
      <xdr:colOff>0</xdr:colOff>
      <xdr:row>44</xdr:row>
      <xdr:rowOff>85725</xdr:rowOff>
    </xdr:to>
    <xdr:sp>
      <xdr:nvSpPr>
        <xdr:cNvPr id="5" name="Polygon 5"/>
        <xdr:cNvSpPr>
          <a:spLocks/>
        </xdr:cNvSpPr>
      </xdr:nvSpPr>
      <xdr:spPr>
        <a:xfrm>
          <a:off x="7096125" y="9715500"/>
          <a:ext cx="0" cy="0"/>
        </a:xfrm>
        <a:custGeom>
          <a:pathLst>
            <a:path h="1" w="435">
              <a:moveTo>
                <a:pt x="0" y="0"/>
              </a:moveTo>
              <a:lnTo>
                <a:pt x="435" y="0"/>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57150</xdr:rowOff>
    </xdr:from>
    <xdr:to>
      <xdr:col>2</xdr:col>
      <xdr:colOff>0</xdr:colOff>
      <xdr:row>43</xdr:row>
      <xdr:rowOff>57150</xdr:rowOff>
    </xdr:to>
    <xdr:sp>
      <xdr:nvSpPr>
        <xdr:cNvPr id="6" name="Polygon 6"/>
        <xdr:cNvSpPr>
          <a:spLocks/>
        </xdr:cNvSpPr>
      </xdr:nvSpPr>
      <xdr:spPr>
        <a:xfrm>
          <a:off x="7096125" y="9496425"/>
          <a:ext cx="0" cy="0"/>
        </a:xfrm>
        <a:custGeom>
          <a:pathLst>
            <a:path h="1" w="180">
              <a:moveTo>
                <a:pt x="0" y="0"/>
              </a:moveTo>
              <a:lnTo>
                <a:pt x="180" y="0"/>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46</xdr:row>
      <xdr:rowOff>76200</xdr:rowOff>
    </xdr:from>
    <xdr:to>
      <xdr:col>2</xdr:col>
      <xdr:colOff>0</xdr:colOff>
      <xdr:row>46</xdr:row>
      <xdr:rowOff>76200</xdr:rowOff>
    </xdr:to>
    <xdr:sp>
      <xdr:nvSpPr>
        <xdr:cNvPr id="7" name="Polygon 7"/>
        <xdr:cNvSpPr>
          <a:spLocks/>
        </xdr:cNvSpPr>
      </xdr:nvSpPr>
      <xdr:spPr>
        <a:xfrm>
          <a:off x="7096125" y="10086975"/>
          <a:ext cx="0" cy="0"/>
        </a:xfrm>
        <a:custGeom>
          <a:pathLst>
            <a:path h="1" w="225">
              <a:moveTo>
                <a:pt x="0" y="0"/>
              </a:moveTo>
              <a:lnTo>
                <a:pt x="225" y="0"/>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48</xdr:row>
      <xdr:rowOff>95250</xdr:rowOff>
    </xdr:from>
    <xdr:to>
      <xdr:col>2</xdr:col>
      <xdr:colOff>0</xdr:colOff>
      <xdr:row>48</xdr:row>
      <xdr:rowOff>95250</xdr:rowOff>
    </xdr:to>
    <xdr:sp>
      <xdr:nvSpPr>
        <xdr:cNvPr id="8" name="Polygon 8"/>
        <xdr:cNvSpPr>
          <a:spLocks/>
        </xdr:cNvSpPr>
      </xdr:nvSpPr>
      <xdr:spPr>
        <a:xfrm>
          <a:off x="7096125" y="10487025"/>
          <a:ext cx="0" cy="0"/>
        </a:xfrm>
        <a:custGeom>
          <a:pathLst>
            <a:path h="1" w="285">
              <a:moveTo>
                <a:pt x="0" y="0"/>
              </a:moveTo>
              <a:lnTo>
                <a:pt x="285" y="0"/>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47</xdr:row>
      <xdr:rowOff>95250</xdr:rowOff>
    </xdr:from>
    <xdr:to>
      <xdr:col>2</xdr:col>
      <xdr:colOff>0</xdr:colOff>
      <xdr:row>47</xdr:row>
      <xdr:rowOff>95250</xdr:rowOff>
    </xdr:to>
    <xdr:sp>
      <xdr:nvSpPr>
        <xdr:cNvPr id="9" name="Line 9"/>
        <xdr:cNvSpPr>
          <a:spLocks/>
        </xdr:cNvSpPr>
      </xdr:nvSpPr>
      <xdr:spPr>
        <a:xfrm>
          <a:off x="7096125" y="102965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1266825</xdr:colOff>
      <xdr:row>46</xdr:row>
      <xdr:rowOff>104775</xdr:rowOff>
    </xdr:from>
    <xdr:to>
      <xdr:col>0</xdr:col>
      <xdr:colOff>1485900</xdr:colOff>
      <xdr:row>46</xdr:row>
      <xdr:rowOff>114300</xdr:rowOff>
    </xdr:to>
    <xdr:sp>
      <xdr:nvSpPr>
        <xdr:cNvPr id="10" name="Line 10"/>
        <xdr:cNvSpPr>
          <a:spLocks/>
        </xdr:cNvSpPr>
      </xdr:nvSpPr>
      <xdr:spPr>
        <a:xfrm>
          <a:off x="1266825" y="10115550"/>
          <a:ext cx="2190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1485900</xdr:colOff>
      <xdr:row>44</xdr:row>
      <xdr:rowOff>133350</xdr:rowOff>
    </xdr:from>
    <xdr:to>
      <xdr:col>0</xdr:col>
      <xdr:colOff>1485900</xdr:colOff>
      <xdr:row>47</xdr:row>
      <xdr:rowOff>133350</xdr:rowOff>
    </xdr:to>
    <xdr:sp>
      <xdr:nvSpPr>
        <xdr:cNvPr id="11" name="Line 11"/>
        <xdr:cNvSpPr>
          <a:spLocks/>
        </xdr:cNvSpPr>
      </xdr:nvSpPr>
      <xdr:spPr>
        <a:xfrm>
          <a:off x="1485900" y="9763125"/>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1495425</xdr:colOff>
      <xdr:row>44</xdr:row>
      <xdr:rowOff>142875</xdr:rowOff>
    </xdr:from>
    <xdr:to>
      <xdr:col>0</xdr:col>
      <xdr:colOff>1657350</xdr:colOff>
      <xdr:row>44</xdr:row>
      <xdr:rowOff>142875</xdr:rowOff>
    </xdr:to>
    <xdr:sp>
      <xdr:nvSpPr>
        <xdr:cNvPr id="12" name="Line 12"/>
        <xdr:cNvSpPr>
          <a:spLocks/>
        </xdr:cNvSpPr>
      </xdr:nvSpPr>
      <xdr:spPr>
        <a:xfrm>
          <a:off x="1495425" y="977265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1485900</xdr:colOff>
      <xdr:row>47</xdr:row>
      <xdr:rowOff>123825</xdr:rowOff>
    </xdr:from>
    <xdr:to>
      <xdr:col>0</xdr:col>
      <xdr:colOff>1628775</xdr:colOff>
      <xdr:row>47</xdr:row>
      <xdr:rowOff>123825</xdr:rowOff>
    </xdr:to>
    <xdr:sp>
      <xdr:nvSpPr>
        <xdr:cNvPr id="13" name="Line 13"/>
        <xdr:cNvSpPr>
          <a:spLocks/>
        </xdr:cNvSpPr>
      </xdr:nvSpPr>
      <xdr:spPr>
        <a:xfrm>
          <a:off x="1485900" y="103251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2305050</xdr:colOff>
      <xdr:row>44</xdr:row>
      <xdr:rowOff>114300</xdr:rowOff>
    </xdr:from>
    <xdr:to>
      <xdr:col>0</xdr:col>
      <xdr:colOff>2619375</xdr:colOff>
      <xdr:row>44</xdr:row>
      <xdr:rowOff>114300</xdr:rowOff>
    </xdr:to>
    <xdr:sp>
      <xdr:nvSpPr>
        <xdr:cNvPr id="14" name="Line 14"/>
        <xdr:cNvSpPr>
          <a:spLocks/>
        </xdr:cNvSpPr>
      </xdr:nvSpPr>
      <xdr:spPr>
        <a:xfrm>
          <a:off x="2305050" y="97440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2609850</xdr:colOff>
      <xdr:row>43</xdr:row>
      <xdr:rowOff>123825</xdr:rowOff>
    </xdr:from>
    <xdr:to>
      <xdr:col>0</xdr:col>
      <xdr:colOff>2609850</xdr:colOff>
      <xdr:row>45</xdr:row>
      <xdr:rowOff>133350</xdr:rowOff>
    </xdr:to>
    <xdr:sp>
      <xdr:nvSpPr>
        <xdr:cNvPr id="15" name="Line 15"/>
        <xdr:cNvSpPr>
          <a:spLocks/>
        </xdr:cNvSpPr>
      </xdr:nvSpPr>
      <xdr:spPr>
        <a:xfrm>
          <a:off x="2609850" y="9563100"/>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2609850</xdr:colOff>
      <xdr:row>43</xdr:row>
      <xdr:rowOff>133350</xdr:rowOff>
    </xdr:from>
    <xdr:to>
      <xdr:col>0</xdr:col>
      <xdr:colOff>2695575</xdr:colOff>
      <xdr:row>43</xdr:row>
      <xdr:rowOff>133350</xdr:rowOff>
    </xdr:to>
    <xdr:sp>
      <xdr:nvSpPr>
        <xdr:cNvPr id="16" name="Line 16"/>
        <xdr:cNvSpPr>
          <a:spLocks/>
        </xdr:cNvSpPr>
      </xdr:nvSpPr>
      <xdr:spPr>
        <a:xfrm>
          <a:off x="2609850" y="95726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2609850</xdr:colOff>
      <xdr:row>45</xdr:row>
      <xdr:rowOff>123825</xdr:rowOff>
    </xdr:from>
    <xdr:to>
      <xdr:col>0</xdr:col>
      <xdr:colOff>2705100</xdr:colOff>
      <xdr:row>45</xdr:row>
      <xdr:rowOff>123825</xdr:rowOff>
    </xdr:to>
    <xdr:sp>
      <xdr:nvSpPr>
        <xdr:cNvPr id="17" name="Line 17"/>
        <xdr:cNvSpPr>
          <a:spLocks/>
        </xdr:cNvSpPr>
      </xdr:nvSpPr>
      <xdr:spPr>
        <a:xfrm>
          <a:off x="2609850" y="99441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2419350</xdr:colOff>
      <xdr:row>47</xdr:row>
      <xdr:rowOff>123825</xdr:rowOff>
    </xdr:from>
    <xdr:to>
      <xdr:col>0</xdr:col>
      <xdr:colOff>2705100</xdr:colOff>
      <xdr:row>47</xdr:row>
      <xdr:rowOff>123825</xdr:rowOff>
    </xdr:to>
    <xdr:sp>
      <xdr:nvSpPr>
        <xdr:cNvPr id="18" name="Line 18"/>
        <xdr:cNvSpPr>
          <a:spLocks/>
        </xdr:cNvSpPr>
      </xdr:nvSpPr>
      <xdr:spPr>
        <a:xfrm>
          <a:off x="2419350" y="103251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2619375</xdr:colOff>
      <xdr:row>46</xdr:row>
      <xdr:rowOff>114300</xdr:rowOff>
    </xdr:from>
    <xdr:to>
      <xdr:col>0</xdr:col>
      <xdr:colOff>2619375</xdr:colOff>
      <xdr:row>48</xdr:row>
      <xdr:rowOff>123825</xdr:rowOff>
    </xdr:to>
    <xdr:sp>
      <xdr:nvSpPr>
        <xdr:cNvPr id="19" name="Line 19"/>
        <xdr:cNvSpPr>
          <a:spLocks/>
        </xdr:cNvSpPr>
      </xdr:nvSpPr>
      <xdr:spPr>
        <a:xfrm>
          <a:off x="2619375" y="10125075"/>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2619375</xdr:colOff>
      <xdr:row>46</xdr:row>
      <xdr:rowOff>133350</xdr:rowOff>
    </xdr:from>
    <xdr:to>
      <xdr:col>0</xdr:col>
      <xdr:colOff>2743200</xdr:colOff>
      <xdr:row>46</xdr:row>
      <xdr:rowOff>133350</xdr:rowOff>
    </xdr:to>
    <xdr:sp>
      <xdr:nvSpPr>
        <xdr:cNvPr id="20" name="Line 20"/>
        <xdr:cNvSpPr>
          <a:spLocks/>
        </xdr:cNvSpPr>
      </xdr:nvSpPr>
      <xdr:spPr>
        <a:xfrm flipV="1">
          <a:off x="2619375" y="101441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2628900</xdr:colOff>
      <xdr:row>48</xdr:row>
      <xdr:rowOff>123825</xdr:rowOff>
    </xdr:from>
    <xdr:to>
      <xdr:col>0</xdr:col>
      <xdr:colOff>2695575</xdr:colOff>
      <xdr:row>48</xdr:row>
      <xdr:rowOff>123825</xdr:rowOff>
    </xdr:to>
    <xdr:sp>
      <xdr:nvSpPr>
        <xdr:cNvPr id="21" name="Line 21"/>
        <xdr:cNvSpPr>
          <a:spLocks/>
        </xdr:cNvSpPr>
      </xdr:nvSpPr>
      <xdr:spPr>
        <a:xfrm>
          <a:off x="2628900" y="105156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3143250</xdr:colOff>
      <xdr:row>43</xdr:row>
      <xdr:rowOff>104775</xdr:rowOff>
    </xdr:from>
    <xdr:to>
      <xdr:col>0</xdr:col>
      <xdr:colOff>3895725</xdr:colOff>
      <xdr:row>43</xdr:row>
      <xdr:rowOff>104775</xdr:rowOff>
    </xdr:to>
    <xdr:sp>
      <xdr:nvSpPr>
        <xdr:cNvPr id="22" name="Line 22"/>
        <xdr:cNvSpPr>
          <a:spLocks/>
        </xdr:cNvSpPr>
      </xdr:nvSpPr>
      <xdr:spPr>
        <a:xfrm>
          <a:off x="3143250" y="95440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3724275</xdr:colOff>
      <xdr:row>42</xdr:row>
      <xdr:rowOff>95250</xdr:rowOff>
    </xdr:from>
    <xdr:to>
      <xdr:col>0</xdr:col>
      <xdr:colOff>3724275</xdr:colOff>
      <xdr:row>45</xdr:row>
      <xdr:rowOff>133350</xdr:rowOff>
    </xdr:to>
    <xdr:sp>
      <xdr:nvSpPr>
        <xdr:cNvPr id="23" name="Line 23"/>
        <xdr:cNvSpPr>
          <a:spLocks/>
        </xdr:cNvSpPr>
      </xdr:nvSpPr>
      <xdr:spPr>
        <a:xfrm>
          <a:off x="3724275" y="934402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3724275</xdr:colOff>
      <xdr:row>44</xdr:row>
      <xdr:rowOff>85725</xdr:rowOff>
    </xdr:from>
    <xdr:to>
      <xdr:col>0</xdr:col>
      <xdr:colOff>3924300</xdr:colOff>
      <xdr:row>44</xdr:row>
      <xdr:rowOff>85725</xdr:rowOff>
    </xdr:to>
    <xdr:sp>
      <xdr:nvSpPr>
        <xdr:cNvPr id="24" name="Line 24"/>
        <xdr:cNvSpPr>
          <a:spLocks/>
        </xdr:cNvSpPr>
      </xdr:nvSpPr>
      <xdr:spPr>
        <a:xfrm>
          <a:off x="3724275" y="97155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3733800</xdr:colOff>
      <xdr:row>42</xdr:row>
      <xdr:rowOff>104775</xdr:rowOff>
    </xdr:from>
    <xdr:to>
      <xdr:col>0</xdr:col>
      <xdr:colOff>3895725</xdr:colOff>
      <xdr:row>42</xdr:row>
      <xdr:rowOff>104775</xdr:rowOff>
    </xdr:to>
    <xdr:sp>
      <xdr:nvSpPr>
        <xdr:cNvPr id="25" name="Line 25"/>
        <xdr:cNvSpPr>
          <a:spLocks/>
        </xdr:cNvSpPr>
      </xdr:nvSpPr>
      <xdr:spPr>
        <a:xfrm>
          <a:off x="3733800" y="93535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3724275</xdr:colOff>
      <xdr:row>45</xdr:row>
      <xdr:rowOff>114300</xdr:rowOff>
    </xdr:from>
    <xdr:to>
      <xdr:col>0</xdr:col>
      <xdr:colOff>3895725</xdr:colOff>
      <xdr:row>45</xdr:row>
      <xdr:rowOff>114300</xdr:rowOff>
    </xdr:to>
    <xdr:sp>
      <xdr:nvSpPr>
        <xdr:cNvPr id="26" name="Line 26"/>
        <xdr:cNvSpPr>
          <a:spLocks/>
        </xdr:cNvSpPr>
      </xdr:nvSpPr>
      <xdr:spPr>
        <a:xfrm>
          <a:off x="3724275" y="99345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grp-sv2.it-nakano.city.tokyo-nakano.lg.jp/$NAMAAAAAASfidgAAYAACeEz1OfxU/P92&#65374;95&#12288;&#12288;%20&#65288;022&#3492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grp-sv2.it-nakano.city.tokyo-nakano.lg.jp/$NAMAAAAAASfbnQAAYAACeEz1OfxU/P112&#65374;113&#12288;&#65288;044&#65374;049&#34920;&#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grp-sv2.it-nakano.city.tokyo-nakano.lg.jp/$NAMAAAAAASe1xgAAYAACeEz1OfxU/P120&#65374;121&#12288;&#65288;054&#65374;056&#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92   統計調査（国勢調査）"/>
      <sheetName val="統計調査（国勢調査）   93"/>
      <sheetName val="94   統計調査（国勢調査）"/>
      <sheetName val="統計調査（国勢調査）9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112   統計調査（国勢調査）"/>
      <sheetName val="統計調査（国勢調査）   11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120   統計調査（国勢調査）"/>
      <sheetName val="統計調査（国勢調査）   1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D41"/>
  <sheetViews>
    <sheetView showGridLines="0" tabSelected="1" zoomScale="75" zoomScaleNormal="75" workbookViewId="0" topLeftCell="A1">
      <selection activeCell="A1" sqref="A1"/>
    </sheetView>
  </sheetViews>
  <sheetFormatPr defaultColWidth="9.00390625" defaultRowHeight="48" customHeight="1"/>
  <cols>
    <col min="1" max="1" width="7.50390625" style="407" customWidth="1"/>
    <col min="2" max="2" width="97.50390625" style="160" customWidth="1"/>
    <col min="3" max="3" width="9.50390625" style="409" bestFit="1" customWidth="1"/>
    <col min="4" max="4" width="9.00390625" style="412" customWidth="1"/>
  </cols>
  <sheetData>
    <row r="1" spans="1:4" ht="27.75" customHeight="1" thickBot="1">
      <c r="A1" s="408" t="s">
        <v>1064</v>
      </c>
      <c r="B1" s="405"/>
      <c r="C1" s="410"/>
      <c r="D1" s="411"/>
    </row>
    <row r="2" spans="1:3" ht="27.75" customHeight="1" thickBot="1">
      <c r="A2" s="406" t="s">
        <v>837</v>
      </c>
      <c r="B2" s="497" t="s">
        <v>838</v>
      </c>
      <c r="C2" s="498"/>
    </row>
    <row r="3" spans="1:3" ht="48" customHeight="1">
      <c r="A3" s="426">
        <v>22</v>
      </c>
      <c r="B3" s="427" t="s">
        <v>362</v>
      </c>
      <c r="C3" s="428">
        <f>HYPERLINK("#22！A１",)</f>
        <v>0</v>
      </c>
    </row>
    <row r="4" spans="1:3" ht="48" customHeight="1">
      <c r="A4" s="418">
        <v>23</v>
      </c>
      <c r="B4" s="419" t="s">
        <v>1119</v>
      </c>
      <c r="C4" s="414">
        <f>HYPERLINK("#23！A１",)</f>
        <v>0</v>
      </c>
    </row>
    <row r="5" spans="1:3" ht="48" customHeight="1">
      <c r="A5" s="418">
        <v>24</v>
      </c>
      <c r="B5" s="419" t="s">
        <v>1120</v>
      </c>
      <c r="C5" s="414">
        <f>HYPERLINK("#24！A１",)</f>
        <v>0</v>
      </c>
    </row>
    <row r="6" spans="1:3" ht="48" customHeight="1">
      <c r="A6" s="418">
        <v>25</v>
      </c>
      <c r="B6" s="419" t="s">
        <v>1121</v>
      </c>
      <c r="C6" s="414">
        <f>HYPERLINK("#25！A１",)</f>
        <v>0</v>
      </c>
    </row>
    <row r="7" spans="1:3" ht="48" customHeight="1">
      <c r="A7" s="418">
        <v>26</v>
      </c>
      <c r="B7" s="419" t="s">
        <v>1122</v>
      </c>
      <c r="C7" s="414">
        <f>HYPERLINK("#26！A１",)</f>
        <v>0</v>
      </c>
    </row>
    <row r="8" spans="1:3" ht="48" customHeight="1">
      <c r="A8" s="418">
        <v>27</v>
      </c>
      <c r="B8" s="419" t="s">
        <v>1123</v>
      </c>
      <c r="C8" s="414">
        <f>HYPERLINK("#27！A１",)</f>
        <v>0</v>
      </c>
    </row>
    <row r="9" spans="1:3" ht="48" customHeight="1">
      <c r="A9" s="418">
        <v>28</v>
      </c>
      <c r="B9" s="419" t="s">
        <v>1124</v>
      </c>
      <c r="C9" s="414">
        <f>HYPERLINK("#28！A１",)</f>
        <v>0</v>
      </c>
    </row>
    <row r="10" spans="1:3" ht="48" customHeight="1">
      <c r="A10" s="418">
        <v>29</v>
      </c>
      <c r="B10" s="419" t="s">
        <v>1125</v>
      </c>
      <c r="C10" s="414">
        <f>HYPERLINK("#29！A１",)</f>
        <v>0</v>
      </c>
    </row>
    <row r="11" spans="1:3" ht="48" customHeight="1">
      <c r="A11" s="418">
        <v>30</v>
      </c>
      <c r="B11" s="419" t="s">
        <v>372</v>
      </c>
      <c r="C11" s="414">
        <f>HYPERLINK("#30！A１",)</f>
        <v>0</v>
      </c>
    </row>
    <row r="12" spans="1:3" ht="48" customHeight="1">
      <c r="A12" s="418">
        <v>31</v>
      </c>
      <c r="B12" s="419" t="s">
        <v>373</v>
      </c>
      <c r="C12" s="414">
        <f>HYPERLINK("#31！A１",)</f>
        <v>0</v>
      </c>
    </row>
    <row r="13" spans="1:3" ht="48" customHeight="1">
      <c r="A13" s="418">
        <v>32</v>
      </c>
      <c r="B13" s="419" t="s">
        <v>1126</v>
      </c>
      <c r="C13" s="414">
        <f>HYPERLINK("#32！A１",)</f>
        <v>0</v>
      </c>
    </row>
    <row r="14" spans="1:3" ht="48" customHeight="1">
      <c r="A14" s="418">
        <v>33</v>
      </c>
      <c r="B14" s="419" t="s">
        <v>1127</v>
      </c>
      <c r="C14" s="414">
        <f>HYPERLINK("#33！A１",)</f>
        <v>0</v>
      </c>
    </row>
    <row r="15" spans="1:3" ht="48" customHeight="1">
      <c r="A15" s="418">
        <v>34</v>
      </c>
      <c r="B15" s="419" t="s">
        <v>1128</v>
      </c>
      <c r="C15" s="414">
        <f>HYPERLINK("#34！A１",)</f>
        <v>0</v>
      </c>
    </row>
    <row r="16" spans="1:3" ht="48" customHeight="1">
      <c r="A16" s="418">
        <v>35</v>
      </c>
      <c r="B16" s="419" t="s">
        <v>1129</v>
      </c>
      <c r="C16" s="414">
        <f>HYPERLINK("#35！A１",)</f>
        <v>0</v>
      </c>
    </row>
    <row r="17" spans="1:3" ht="48" customHeight="1">
      <c r="A17" s="418">
        <v>36</v>
      </c>
      <c r="B17" s="419" t="s">
        <v>1130</v>
      </c>
      <c r="C17" s="414">
        <f>HYPERLINK("#36！A１",)</f>
        <v>0</v>
      </c>
    </row>
    <row r="18" spans="1:3" ht="48" customHeight="1">
      <c r="A18" s="418">
        <v>37</v>
      </c>
      <c r="B18" s="419" t="s">
        <v>1131</v>
      </c>
      <c r="C18" s="414">
        <f>HYPERLINK("#37！A１",)</f>
        <v>0</v>
      </c>
    </row>
    <row r="19" spans="1:3" ht="48" customHeight="1">
      <c r="A19" s="418">
        <v>38</v>
      </c>
      <c r="B19" s="419" t="s">
        <v>1132</v>
      </c>
      <c r="C19" s="414">
        <f>HYPERLINK("#38！A１",)</f>
        <v>0</v>
      </c>
    </row>
    <row r="20" spans="1:3" ht="48" customHeight="1">
      <c r="A20" s="418">
        <v>39</v>
      </c>
      <c r="B20" s="419" t="s">
        <v>1133</v>
      </c>
      <c r="C20" s="414">
        <f>HYPERLINK("#39！A１",)</f>
        <v>0</v>
      </c>
    </row>
    <row r="21" spans="1:3" ht="48" customHeight="1">
      <c r="A21" s="418">
        <v>40</v>
      </c>
      <c r="B21" s="419" t="s">
        <v>1134</v>
      </c>
      <c r="C21" s="414">
        <f>HYPERLINK("#40！A１",)</f>
        <v>0</v>
      </c>
    </row>
    <row r="22" spans="1:3" ht="48" customHeight="1">
      <c r="A22" s="418">
        <v>41</v>
      </c>
      <c r="B22" s="419" t="s">
        <v>1135</v>
      </c>
      <c r="C22" s="414">
        <f>HYPERLINK("#41！A１",)</f>
        <v>0</v>
      </c>
    </row>
    <row r="23" spans="1:3" ht="48" customHeight="1">
      <c r="A23" s="418">
        <v>42</v>
      </c>
      <c r="B23" s="419" t="s">
        <v>1136</v>
      </c>
      <c r="C23" s="414">
        <f>HYPERLINK("#42！A１",)</f>
        <v>0</v>
      </c>
    </row>
    <row r="24" spans="1:3" ht="48" customHeight="1">
      <c r="A24" s="420">
        <v>43</v>
      </c>
      <c r="B24" s="421" t="s">
        <v>1137</v>
      </c>
      <c r="C24" s="415">
        <f>HYPERLINK("#43！A１",)</f>
        <v>0</v>
      </c>
    </row>
    <row r="25" spans="1:3" ht="48" customHeight="1">
      <c r="A25" s="422">
        <v>44</v>
      </c>
      <c r="B25" s="423" t="s">
        <v>1138</v>
      </c>
      <c r="C25" s="416">
        <f>HYPERLINK("#44！A１",)</f>
        <v>0</v>
      </c>
    </row>
    <row r="26" spans="1:3" ht="48" customHeight="1">
      <c r="A26" s="422">
        <v>45</v>
      </c>
      <c r="B26" s="423" t="s">
        <v>1139</v>
      </c>
      <c r="C26" s="416">
        <f>HYPERLINK("#45！A１",)</f>
        <v>0</v>
      </c>
    </row>
    <row r="27" spans="1:3" ht="48" customHeight="1">
      <c r="A27" s="422">
        <v>46</v>
      </c>
      <c r="B27" s="423" t="s">
        <v>1140</v>
      </c>
      <c r="C27" s="416">
        <f>HYPERLINK("#46！A１",)</f>
        <v>0</v>
      </c>
    </row>
    <row r="28" spans="1:3" ht="48" customHeight="1">
      <c r="A28" s="422">
        <v>47</v>
      </c>
      <c r="B28" s="423" t="s">
        <v>1141</v>
      </c>
      <c r="C28" s="416">
        <f>HYPERLINK("#47！A１",)</f>
        <v>0</v>
      </c>
    </row>
    <row r="29" spans="1:3" ht="48" customHeight="1">
      <c r="A29" s="422">
        <v>48</v>
      </c>
      <c r="B29" s="423" t="s">
        <v>801</v>
      </c>
      <c r="C29" s="416">
        <f>HYPERLINK("#48！A１",)</f>
        <v>0</v>
      </c>
    </row>
    <row r="30" spans="1:3" ht="48" customHeight="1">
      <c r="A30" s="422">
        <v>49</v>
      </c>
      <c r="B30" s="423" t="s">
        <v>802</v>
      </c>
      <c r="C30" s="416">
        <f>HYPERLINK("#49！A１",)</f>
        <v>0</v>
      </c>
    </row>
    <row r="31" spans="1:3" ht="48" customHeight="1">
      <c r="A31" s="422">
        <v>50</v>
      </c>
      <c r="B31" s="423" t="s">
        <v>1142</v>
      </c>
      <c r="C31" s="416">
        <f>HYPERLINK("#50！A１",)</f>
        <v>0</v>
      </c>
    </row>
    <row r="32" spans="1:3" ht="48" customHeight="1">
      <c r="A32" s="422">
        <v>51</v>
      </c>
      <c r="B32" s="423" t="s">
        <v>1143</v>
      </c>
      <c r="C32" s="416">
        <f>HYPERLINK("#51！A１",)</f>
        <v>0</v>
      </c>
    </row>
    <row r="33" spans="1:3" ht="48" customHeight="1">
      <c r="A33" s="422">
        <v>52</v>
      </c>
      <c r="B33" s="423" t="s">
        <v>1144</v>
      </c>
      <c r="C33" s="416">
        <f>HYPERLINK("#52！A１",)</f>
        <v>0</v>
      </c>
    </row>
    <row r="34" spans="1:3" ht="48" customHeight="1">
      <c r="A34" s="422">
        <v>53</v>
      </c>
      <c r="B34" s="423" t="s">
        <v>1145</v>
      </c>
      <c r="C34" s="416">
        <f>HYPERLINK("#53！A１",)</f>
        <v>0</v>
      </c>
    </row>
    <row r="35" spans="1:3" ht="48" customHeight="1">
      <c r="A35" s="422">
        <v>54</v>
      </c>
      <c r="B35" s="423" t="s">
        <v>1146</v>
      </c>
      <c r="C35" s="416">
        <f>HYPERLINK("#54！A１",)</f>
        <v>0</v>
      </c>
    </row>
    <row r="36" spans="1:3" ht="48" customHeight="1">
      <c r="A36" s="422">
        <v>55</v>
      </c>
      <c r="B36" s="423" t="s">
        <v>803</v>
      </c>
      <c r="C36" s="416">
        <f>HYPERLINK("#55！A１",)</f>
        <v>0</v>
      </c>
    </row>
    <row r="37" spans="1:3" ht="48" customHeight="1">
      <c r="A37" s="422">
        <v>56</v>
      </c>
      <c r="B37" s="423" t="s">
        <v>1147</v>
      </c>
      <c r="C37" s="416">
        <f>HYPERLINK("#56！A１",)</f>
        <v>0</v>
      </c>
    </row>
    <row r="38" spans="1:3" ht="48" customHeight="1">
      <c r="A38" s="422">
        <v>57</v>
      </c>
      <c r="B38" s="423" t="s">
        <v>804</v>
      </c>
      <c r="C38" s="416">
        <f>HYPERLINK("#57！A１",)</f>
        <v>0</v>
      </c>
    </row>
    <row r="39" spans="1:3" ht="48" customHeight="1">
      <c r="A39" s="422">
        <v>58</v>
      </c>
      <c r="B39" s="423" t="s">
        <v>805</v>
      </c>
      <c r="C39" s="416">
        <f>HYPERLINK("#58！A１",)</f>
        <v>0</v>
      </c>
    </row>
    <row r="40" spans="1:3" ht="48" customHeight="1">
      <c r="A40" s="422">
        <v>59</v>
      </c>
      <c r="B40" s="423" t="s">
        <v>806</v>
      </c>
      <c r="C40" s="416">
        <f>HYPERLINK("#59！A１",)</f>
        <v>0</v>
      </c>
    </row>
    <row r="41" spans="1:3" ht="48" customHeight="1" thickBot="1">
      <c r="A41" s="424">
        <v>60</v>
      </c>
      <c r="B41" s="425" t="s">
        <v>1148</v>
      </c>
      <c r="C41" s="417">
        <f>HYPERLINK("#60！A１",)</f>
        <v>0</v>
      </c>
    </row>
  </sheetData>
  <mergeCells count="1">
    <mergeCell ref="B2:C2"/>
  </mergeCells>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12"/>
  </sheetPr>
  <dimension ref="A1:S12"/>
  <sheetViews>
    <sheetView workbookViewId="0" topLeftCell="A1">
      <selection activeCell="A2" sqref="A2"/>
    </sheetView>
  </sheetViews>
  <sheetFormatPr defaultColWidth="9.00390625" defaultRowHeight="16.5" customHeight="1"/>
  <cols>
    <col min="1" max="1" width="17.125" style="1" customWidth="1"/>
    <col min="2" max="19" width="9.00390625" style="1" customWidth="1"/>
  </cols>
  <sheetData>
    <row r="1" ht="16.5" customHeight="1">
      <c r="A1" s="5" t="s">
        <v>370</v>
      </c>
    </row>
    <row r="2" ht="16.5" customHeight="1" thickBot="1">
      <c r="A2" s="412" t="str">
        <f>HYPERLINK("#目次!A10","目次に戻る")</f>
        <v>目次に戻る</v>
      </c>
    </row>
    <row r="3" spans="1:17" ht="16.5" customHeight="1">
      <c r="A3" s="495" t="s">
        <v>617</v>
      </c>
      <c r="B3" s="476" t="s">
        <v>618</v>
      </c>
      <c r="C3" s="476"/>
      <c r="D3" s="476"/>
      <c r="E3" s="476"/>
      <c r="F3" s="477"/>
      <c r="G3" s="478" t="s">
        <v>616</v>
      </c>
      <c r="H3" s="476"/>
      <c r="I3" s="476"/>
      <c r="J3" s="476"/>
      <c r="K3" s="476"/>
      <c r="L3" s="95"/>
      <c r="M3" s="95"/>
      <c r="N3" s="95"/>
      <c r="O3" s="95"/>
      <c r="P3" s="95"/>
      <c r="Q3" s="95"/>
    </row>
    <row r="4" spans="1:17" ht="33" customHeight="1">
      <c r="A4" s="475"/>
      <c r="B4" s="9" t="s">
        <v>628</v>
      </c>
      <c r="C4" s="178" t="s">
        <v>632</v>
      </c>
      <c r="D4" s="8" t="s">
        <v>629</v>
      </c>
      <c r="E4" s="8" t="s">
        <v>630</v>
      </c>
      <c r="F4" s="8" t="s">
        <v>631</v>
      </c>
      <c r="G4" s="8" t="s">
        <v>628</v>
      </c>
      <c r="H4" s="178" t="s">
        <v>632</v>
      </c>
      <c r="I4" s="8" t="s">
        <v>629</v>
      </c>
      <c r="J4" s="8" t="s">
        <v>630</v>
      </c>
      <c r="K4" s="8" t="s">
        <v>631</v>
      </c>
      <c r="L4" s="95"/>
      <c r="M4" s="95"/>
      <c r="N4" s="95"/>
      <c r="O4" s="95"/>
      <c r="P4" s="95"/>
      <c r="Q4" s="95"/>
    </row>
    <row r="5" spans="1:19" ht="16.5" customHeight="1">
      <c r="A5" s="12" t="s">
        <v>619</v>
      </c>
      <c r="B5" s="177">
        <v>51</v>
      </c>
      <c r="C5" s="177">
        <v>17</v>
      </c>
      <c r="D5" s="177">
        <v>17</v>
      </c>
      <c r="E5" s="177">
        <v>4</v>
      </c>
      <c r="F5" s="177">
        <v>13</v>
      </c>
      <c r="G5" s="177">
        <v>1420</v>
      </c>
      <c r="H5" s="177">
        <v>29</v>
      </c>
      <c r="I5" s="177">
        <v>287</v>
      </c>
      <c r="J5" s="177">
        <v>150</v>
      </c>
      <c r="K5" s="177">
        <v>954</v>
      </c>
      <c r="L5" s="175"/>
      <c r="M5" s="175"/>
      <c r="N5" s="175"/>
      <c r="O5" s="175"/>
      <c r="P5" s="175"/>
      <c r="Q5" s="172"/>
      <c r="R5" s="172"/>
      <c r="S5"/>
    </row>
    <row r="6" spans="1:19" ht="16.5" customHeight="1">
      <c r="A6" s="180" t="s">
        <v>620</v>
      </c>
      <c r="B6" s="161">
        <v>10</v>
      </c>
      <c r="C6" s="161">
        <v>1</v>
      </c>
      <c r="D6" s="161">
        <v>8</v>
      </c>
      <c r="E6" s="161" t="s">
        <v>255</v>
      </c>
      <c r="F6" s="161">
        <v>1</v>
      </c>
      <c r="G6" s="161">
        <v>177</v>
      </c>
      <c r="H6" s="161">
        <v>2</v>
      </c>
      <c r="I6" s="161">
        <v>115</v>
      </c>
      <c r="J6" s="161" t="s">
        <v>255</v>
      </c>
      <c r="K6" s="161">
        <v>60</v>
      </c>
      <c r="L6" s="176"/>
      <c r="M6" s="176"/>
      <c r="N6" s="176"/>
      <c r="O6" s="176"/>
      <c r="P6" s="176"/>
      <c r="S6"/>
    </row>
    <row r="7" spans="1:19" ht="16.5" customHeight="1">
      <c r="A7" s="180" t="s">
        <v>621</v>
      </c>
      <c r="B7" s="161">
        <v>8</v>
      </c>
      <c r="C7" s="161">
        <v>1</v>
      </c>
      <c r="D7" s="161">
        <v>2</v>
      </c>
      <c r="E7" s="161">
        <v>2</v>
      </c>
      <c r="F7" s="161">
        <v>3</v>
      </c>
      <c r="G7" s="161">
        <v>412</v>
      </c>
      <c r="H7" s="161">
        <v>1</v>
      </c>
      <c r="I7" s="161">
        <v>56</v>
      </c>
      <c r="J7" s="161">
        <v>85</v>
      </c>
      <c r="K7" s="161">
        <v>270</v>
      </c>
      <c r="L7" s="176"/>
      <c r="M7" s="176"/>
      <c r="N7" s="176"/>
      <c r="O7" s="176"/>
      <c r="P7" s="176"/>
      <c r="S7"/>
    </row>
    <row r="8" spans="1:19" ht="16.5" customHeight="1">
      <c r="A8" s="180" t="s">
        <v>622</v>
      </c>
      <c r="B8" s="161">
        <v>22</v>
      </c>
      <c r="C8" s="161">
        <v>5</v>
      </c>
      <c r="D8" s="161">
        <v>6</v>
      </c>
      <c r="E8" s="161">
        <v>2</v>
      </c>
      <c r="F8" s="161">
        <v>9</v>
      </c>
      <c r="G8" s="161">
        <v>816</v>
      </c>
      <c r="H8" s="161">
        <v>16</v>
      </c>
      <c r="I8" s="161">
        <v>111</v>
      </c>
      <c r="J8" s="161">
        <v>65</v>
      </c>
      <c r="K8" s="161">
        <v>624</v>
      </c>
      <c r="L8" s="176"/>
      <c r="M8" s="176"/>
      <c r="N8" s="176"/>
      <c r="O8" s="176"/>
      <c r="P8" s="176"/>
      <c r="S8"/>
    </row>
    <row r="9" spans="1:19" ht="16.5" customHeight="1">
      <c r="A9" s="180" t="s">
        <v>623</v>
      </c>
      <c r="B9" s="161" t="s">
        <v>624</v>
      </c>
      <c r="C9" s="161" t="s">
        <v>255</v>
      </c>
      <c r="D9" s="161" t="s">
        <v>255</v>
      </c>
      <c r="E9" s="161" t="s">
        <v>255</v>
      </c>
      <c r="F9" s="161" t="s">
        <v>255</v>
      </c>
      <c r="G9" s="161" t="s">
        <v>255</v>
      </c>
      <c r="H9" s="161" t="s">
        <v>255</v>
      </c>
      <c r="I9" s="161" t="s">
        <v>255</v>
      </c>
      <c r="J9" s="161" t="s">
        <v>255</v>
      </c>
      <c r="K9" s="161" t="s">
        <v>255</v>
      </c>
      <c r="L9" s="176"/>
      <c r="M9" s="176"/>
      <c r="N9" s="176"/>
      <c r="O9" s="176"/>
      <c r="P9" s="176"/>
      <c r="S9"/>
    </row>
    <row r="10" spans="1:19" ht="16.5" customHeight="1">
      <c r="A10" s="180" t="s">
        <v>625</v>
      </c>
      <c r="B10" s="161" t="s">
        <v>626</v>
      </c>
      <c r="C10" s="161" t="s">
        <v>255</v>
      </c>
      <c r="D10" s="161" t="s">
        <v>255</v>
      </c>
      <c r="E10" s="161" t="s">
        <v>255</v>
      </c>
      <c r="F10" s="161" t="s">
        <v>255</v>
      </c>
      <c r="G10" s="161" t="s">
        <v>255</v>
      </c>
      <c r="H10" s="161" t="s">
        <v>255</v>
      </c>
      <c r="I10" s="161" t="s">
        <v>255</v>
      </c>
      <c r="J10" s="161" t="s">
        <v>255</v>
      </c>
      <c r="K10" s="161" t="s">
        <v>255</v>
      </c>
      <c r="L10" s="176"/>
      <c r="M10" s="176"/>
      <c r="N10" s="176"/>
      <c r="O10" s="176"/>
      <c r="P10" s="176"/>
      <c r="S10"/>
    </row>
    <row r="11" spans="1:19" ht="16.5" customHeight="1" thickBot="1">
      <c r="A11" s="181" t="s">
        <v>627</v>
      </c>
      <c r="B11" s="179">
        <v>11</v>
      </c>
      <c r="C11" s="179">
        <v>10</v>
      </c>
      <c r="D11" s="179">
        <v>1</v>
      </c>
      <c r="E11" s="179" t="s">
        <v>255</v>
      </c>
      <c r="F11" s="179" t="s">
        <v>255</v>
      </c>
      <c r="G11" s="179">
        <v>15</v>
      </c>
      <c r="H11" s="179">
        <v>10</v>
      </c>
      <c r="I11" s="179">
        <v>5</v>
      </c>
      <c r="J11" s="179" t="s">
        <v>255</v>
      </c>
      <c r="K11" s="179" t="s">
        <v>255</v>
      </c>
      <c r="L11" s="176"/>
      <c r="M11" s="176"/>
      <c r="N11" s="176"/>
      <c r="O11" s="176"/>
      <c r="P11" s="176"/>
      <c r="S11"/>
    </row>
    <row r="12" spans="1:17" ht="16.5" customHeight="1">
      <c r="A12" s="1" t="s">
        <v>123</v>
      </c>
      <c r="G12" s="2"/>
      <c r="H12" s="2"/>
      <c r="I12" s="2"/>
      <c r="J12" s="2"/>
      <c r="K12" s="2"/>
      <c r="L12" s="2"/>
      <c r="M12" s="2"/>
      <c r="N12" s="2"/>
      <c r="O12" s="2"/>
      <c r="P12" s="2"/>
      <c r="Q12" s="2"/>
    </row>
  </sheetData>
  <mergeCells count="3">
    <mergeCell ref="B3:F3"/>
    <mergeCell ref="G3:K3"/>
    <mergeCell ref="A3:A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indexed="12"/>
  </sheetPr>
  <dimension ref="A1:U25"/>
  <sheetViews>
    <sheetView workbookViewId="0" topLeftCell="A1">
      <selection activeCell="A2" sqref="A2"/>
    </sheetView>
  </sheetViews>
  <sheetFormatPr defaultColWidth="9.00390625" defaultRowHeight="16.5" customHeight="1"/>
  <cols>
    <col min="1" max="1" width="19.50390625" style="1" customWidth="1"/>
    <col min="2" max="21" width="8.00390625" style="1" customWidth="1"/>
    <col min="22" max="16384" width="8.00390625" style="160" customWidth="1"/>
  </cols>
  <sheetData>
    <row r="1" ht="16.5" customHeight="1">
      <c r="A1" s="5" t="s">
        <v>364</v>
      </c>
    </row>
    <row r="2" ht="16.5" customHeight="1" thickBot="1">
      <c r="A2" s="412" t="str">
        <f>HYPERLINK("#目次!A11","目次に戻る")</f>
        <v>目次に戻る</v>
      </c>
    </row>
    <row r="3" spans="1:21" ht="16.5" customHeight="1">
      <c r="A3" s="461"/>
      <c r="B3" s="445" t="s">
        <v>628</v>
      </c>
      <c r="C3" s="460" t="s">
        <v>659</v>
      </c>
      <c r="D3" s="460"/>
      <c r="E3" s="460"/>
      <c r="F3" s="460"/>
      <c r="G3" s="460"/>
      <c r="H3" s="460"/>
      <c r="I3" s="460"/>
      <c r="J3" s="460"/>
      <c r="K3" s="460"/>
      <c r="L3" s="460"/>
      <c r="M3" s="460"/>
      <c r="N3" s="460"/>
      <c r="O3" s="460"/>
      <c r="P3" s="460"/>
      <c r="Q3" s="460"/>
      <c r="R3" s="460"/>
      <c r="S3" s="460"/>
      <c r="T3" s="447" t="s">
        <v>656</v>
      </c>
      <c r="U3" s="478" t="s">
        <v>657</v>
      </c>
    </row>
    <row r="4" spans="1:21" ht="16.5" customHeight="1">
      <c r="A4" s="462"/>
      <c r="B4" s="446"/>
      <c r="C4" s="459" t="s">
        <v>628</v>
      </c>
      <c r="D4" s="459" t="s">
        <v>661</v>
      </c>
      <c r="E4" s="459"/>
      <c r="F4" s="459"/>
      <c r="G4" s="459"/>
      <c r="H4" s="459"/>
      <c r="I4" s="459" t="s">
        <v>658</v>
      </c>
      <c r="J4" s="459"/>
      <c r="K4" s="459"/>
      <c r="L4" s="459"/>
      <c r="M4" s="459"/>
      <c r="N4" s="459"/>
      <c r="O4" s="459"/>
      <c r="P4" s="459"/>
      <c r="Q4" s="459"/>
      <c r="R4" s="459"/>
      <c r="S4" s="459"/>
      <c r="T4" s="448"/>
      <c r="U4" s="458"/>
    </row>
    <row r="5" spans="1:21" ht="33" customHeight="1">
      <c r="A5" s="462"/>
      <c r="B5" s="446"/>
      <c r="C5" s="459"/>
      <c r="D5" s="205" t="s">
        <v>628</v>
      </c>
      <c r="E5" s="206" t="s">
        <v>639</v>
      </c>
      <c r="F5" s="206" t="s">
        <v>662</v>
      </c>
      <c r="G5" s="206" t="s">
        <v>663</v>
      </c>
      <c r="H5" s="206" t="s">
        <v>664</v>
      </c>
      <c r="I5" s="206" t="s">
        <v>628</v>
      </c>
      <c r="J5" s="206" t="s">
        <v>665</v>
      </c>
      <c r="K5" s="206" t="s">
        <v>666</v>
      </c>
      <c r="L5" s="206" t="s">
        <v>667</v>
      </c>
      <c r="M5" s="207" t="s">
        <v>640</v>
      </c>
      <c r="N5" s="208" t="s">
        <v>634</v>
      </c>
      <c r="O5" s="208" t="s">
        <v>641</v>
      </c>
      <c r="P5" s="208" t="s">
        <v>686</v>
      </c>
      <c r="Q5" s="207" t="s">
        <v>635</v>
      </c>
      <c r="R5" s="206" t="s">
        <v>636</v>
      </c>
      <c r="S5" s="206" t="s">
        <v>637</v>
      </c>
      <c r="T5" s="448"/>
      <c r="U5" s="458"/>
    </row>
    <row r="6" spans="1:21" ht="16.5" customHeight="1">
      <c r="A6" s="174" t="s">
        <v>642</v>
      </c>
      <c r="B6" s="175">
        <v>172507</v>
      </c>
      <c r="C6" s="175">
        <v>71647</v>
      </c>
      <c r="D6" s="175">
        <v>63837</v>
      </c>
      <c r="E6" s="175">
        <v>23741</v>
      </c>
      <c r="F6" s="175">
        <v>29788</v>
      </c>
      <c r="G6" s="175">
        <v>1578</v>
      </c>
      <c r="H6" s="175">
        <v>8730</v>
      </c>
      <c r="I6" s="175">
        <v>7810</v>
      </c>
      <c r="J6" s="175">
        <v>143</v>
      </c>
      <c r="K6" s="177">
        <v>912</v>
      </c>
      <c r="L6" s="177">
        <v>345</v>
      </c>
      <c r="M6" s="177">
        <v>1977</v>
      </c>
      <c r="N6" s="177">
        <v>250</v>
      </c>
      <c r="O6" s="177">
        <v>468</v>
      </c>
      <c r="P6" s="177">
        <v>90</v>
      </c>
      <c r="Q6" s="177">
        <v>180</v>
      </c>
      <c r="R6" s="177">
        <v>2197</v>
      </c>
      <c r="S6" s="177">
        <v>1248</v>
      </c>
      <c r="T6" s="183">
        <v>2243</v>
      </c>
      <c r="U6" s="196">
        <v>98617</v>
      </c>
    </row>
    <row r="7" spans="1:21" ht="16.5" customHeight="1">
      <c r="A7" s="174" t="s">
        <v>643</v>
      </c>
      <c r="B7" s="175">
        <v>308972</v>
      </c>
      <c r="C7" s="175">
        <v>205820</v>
      </c>
      <c r="D7" s="175">
        <v>178326</v>
      </c>
      <c r="E7" s="175">
        <v>47520</v>
      </c>
      <c r="F7" s="175">
        <v>106721</v>
      </c>
      <c r="G7" s="175">
        <v>3682</v>
      </c>
      <c r="H7" s="175">
        <v>20403</v>
      </c>
      <c r="I7" s="175">
        <v>27494</v>
      </c>
      <c r="J7" s="175">
        <v>572</v>
      </c>
      <c r="K7" s="177">
        <v>2737</v>
      </c>
      <c r="L7" s="177">
        <v>2048</v>
      </c>
      <c r="M7" s="177">
        <v>9287</v>
      </c>
      <c r="N7" s="177">
        <v>796</v>
      </c>
      <c r="O7" s="177">
        <v>2098</v>
      </c>
      <c r="P7" s="177">
        <v>402</v>
      </c>
      <c r="Q7" s="177">
        <v>1147</v>
      </c>
      <c r="R7" s="177">
        <v>4603</v>
      </c>
      <c r="S7" s="177">
        <v>3804</v>
      </c>
      <c r="T7" s="183">
        <v>4535</v>
      </c>
      <c r="U7" s="196">
        <v>98617</v>
      </c>
    </row>
    <row r="8" spans="1:21" ht="16.5" customHeight="1">
      <c r="A8" s="171" t="s">
        <v>644</v>
      </c>
      <c r="B8" s="176">
        <v>306421</v>
      </c>
      <c r="C8" s="176">
        <v>205561</v>
      </c>
      <c r="D8" s="176">
        <v>178121</v>
      </c>
      <c r="E8" s="176">
        <v>47482</v>
      </c>
      <c r="F8" s="176">
        <v>106682</v>
      </c>
      <c r="G8" s="176">
        <v>3642</v>
      </c>
      <c r="H8" s="176">
        <v>20315</v>
      </c>
      <c r="I8" s="176">
        <v>27440</v>
      </c>
      <c r="J8" s="176">
        <v>572</v>
      </c>
      <c r="K8" s="176">
        <v>2736</v>
      </c>
      <c r="L8" s="176">
        <v>2046</v>
      </c>
      <c r="M8" s="176">
        <v>9279</v>
      </c>
      <c r="N8" s="161">
        <v>792</v>
      </c>
      <c r="O8" s="161">
        <v>2096</v>
      </c>
      <c r="P8" s="161">
        <v>402</v>
      </c>
      <c r="Q8" s="161">
        <v>1145</v>
      </c>
      <c r="R8" s="161">
        <v>4579</v>
      </c>
      <c r="S8" s="161">
        <v>3793</v>
      </c>
      <c r="T8" s="185">
        <v>2243</v>
      </c>
      <c r="U8" s="185">
        <v>98617</v>
      </c>
    </row>
    <row r="9" spans="1:21" ht="16.5" customHeight="1">
      <c r="A9" s="171" t="s">
        <v>645</v>
      </c>
      <c r="B9" s="197">
        <v>1.78</v>
      </c>
      <c r="C9" s="197">
        <v>2.87</v>
      </c>
      <c r="D9" s="197">
        <v>2.79</v>
      </c>
      <c r="E9" s="198">
        <v>2</v>
      </c>
      <c r="F9" s="197">
        <v>3.58</v>
      </c>
      <c r="G9" s="197">
        <v>2.31</v>
      </c>
      <c r="H9" s="197">
        <v>2.33</v>
      </c>
      <c r="I9" s="197">
        <v>3.51</v>
      </c>
      <c r="J9" s="197" t="s">
        <v>646</v>
      </c>
      <c r="K9" s="199" t="s">
        <v>638</v>
      </c>
      <c r="L9" s="200">
        <v>5.93</v>
      </c>
      <c r="M9" s="200">
        <v>4.69</v>
      </c>
      <c r="N9" s="201">
        <v>3.17</v>
      </c>
      <c r="O9" s="201">
        <v>4.48</v>
      </c>
      <c r="P9" s="201">
        <v>4.47</v>
      </c>
      <c r="Q9" s="201">
        <v>6.36</v>
      </c>
      <c r="R9" s="201">
        <v>2.08</v>
      </c>
      <c r="S9" s="201">
        <v>3.04</v>
      </c>
      <c r="T9" s="202">
        <v>1</v>
      </c>
      <c r="U9" s="202">
        <v>1</v>
      </c>
    </row>
    <row r="10" spans="1:21" ht="16.5" customHeight="1">
      <c r="A10" s="171"/>
      <c r="B10" s="197"/>
      <c r="C10" s="197"/>
      <c r="D10" s="197"/>
      <c r="E10" s="198"/>
      <c r="F10" s="197"/>
      <c r="G10" s="197"/>
      <c r="H10" s="197"/>
      <c r="I10" s="197"/>
      <c r="J10" s="197"/>
      <c r="K10" s="199"/>
      <c r="L10" s="200"/>
      <c r="M10" s="200"/>
      <c r="N10" s="201"/>
      <c r="O10" s="201"/>
      <c r="P10" s="201"/>
      <c r="Q10" s="201"/>
      <c r="R10" s="201"/>
      <c r="S10" s="201"/>
      <c r="T10" s="202"/>
      <c r="U10" s="202"/>
    </row>
    <row r="11" spans="1:21" ht="16.5" customHeight="1">
      <c r="A11" s="167" t="s">
        <v>647</v>
      </c>
      <c r="C11" s="2"/>
      <c r="K11" s="186"/>
      <c r="L11" s="186"/>
      <c r="M11" s="186"/>
      <c r="N11" s="187"/>
      <c r="O11" s="187"/>
      <c r="P11" s="187"/>
      <c r="Q11" s="187"/>
      <c r="R11" s="187"/>
      <c r="S11" s="187"/>
      <c r="T11" s="187"/>
      <c r="U11" s="187"/>
    </row>
    <row r="12" spans="1:21" ht="16.5" customHeight="1">
      <c r="A12" s="171" t="s">
        <v>648</v>
      </c>
      <c r="B12" s="176"/>
      <c r="C12" s="176"/>
      <c r="D12" s="189"/>
      <c r="E12" s="189"/>
      <c r="F12" s="189"/>
      <c r="G12" s="189"/>
      <c r="H12" s="189"/>
      <c r="I12" s="189"/>
      <c r="J12" s="189"/>
      <c r="K12" s="186"/>
      <c r="L12" s="191"/>
      <c r="M12" s="191"/>
      <c r="N12" s="185"/>
      <c r="O12" s="192"/>
      <c r="P12" s="192"/>
      <c r="Q12" s="192"/>
      <c r="R12" s="192"/>
      <c r="S12" s="192"/>
      <c r="T12" s="192"/>
      <c r="U12" s="192"/>
    </row>
    <row r="13" spans="1:21" ht="16.5" customHeight="1">
      <c r="A13" s="171" t="s">
        <v>649</v>
      </c>
      <c r="B13" s="176">
        <v>8559</v>
      </c>
      <c r="C13" s="176">
        <v>8559</v>
      </c>
      <c r="D13" s="161">
        <v>7938</v>
      </c>
      <c r="E13" s="161" t="s">
        <v>650</v>
      </c>
      <c r="F13" s="161">
        <v>7459</v>
      </c>
      <c r="G13" s="161">
        <v>66</v>
      </c>
      <c r="H13" s="161">
        <v>413</v>
      </c>
      <c r="I13" s="161">
        <v>621</v>
      </c>
      <c r="J13" s="161" t="s">
        <v>650</v>
      </c>
      <c r="K13" s="176" t="s">
        <v>255</v>
      </c>
      <c r="L13" s="176">
        <v>92</v>
      </c>
      <c r="M13" s="176">
        <v>256</v>
      </c>
      <c r="N13" s="161">
        <v>5</v>
      </c>
      <c r="O13" s="161">
        <v>112</v>
      </c>
      <c r="P13" s="161">
        <v>4</v>
      </c>
      <c r="Q13" s="161">
        <v>80</v>
      </c>
      <c r="R13" s="161" t="s">
        <v>255</v>
      </c>
      <c r="S13" s="161">
        <v>72</v>
      </c>
      <c r="T13" s="161" t="s">
        <v>255</v>
      </c>
      <c r="U13" s="161" t="s">
        <v>255</v>
      </c>
    </row>
    <row r="14" spans="1:21" ht="16.5" customHeight="1">
      <c r="A14" s="171" t="s">
        <v>651</v>
      </c>
      <c r="B14" s="176">
        <v>31121</v>
      </c>
      <c r="C14" s="176">
        <v>31121</v>
      </c>
      <c r="D14" s="161">
        <v>28020</v>
      </c>
      <c r="E14" s="161" t="s">
        <v>552</v>
      </c>
      <c r="F14" s="161">
        <v>26836</v>
      </c>
      <c r="G14" s="161">
        <v>166</v>
      </c>
      <c r="H14" s="161">
        <v>1018</v>
      </c>
      <c r="I14" s="161">
        <v>3101</v>
      </c>
      <c r="J14" s="161" t="s">
        <v>552</v>
      </c>
      <c r="K14" s="176" t="s">
        <v>255</v>
      </c>
      <c r="L14" s="176">
        <v>528</v>
      </c>
      <c r="M14" s="176">
        <v>1222</v>
      </c>
      <c r="N14" s="161">
        <v>21</v>
      </c>
      <c r="O14" s="161">
        <v>515</v>
      </c>
      <c r="P14" s="161">
        <v>25</v>
      </c>
      <c r="Q14" s="161">
        <v>535</v>
      </c>
      <c r="R14" s="161" t="s">
        <v>255</v>
      </c>
      <c r="S14" s="161">
        <v>255</v>
      </c>
      <c r="T14" s="161" t="s">
        <v>255</v>
      </c>
      <c r="U14" s="161" t="s">
        <v>255</v>
      </c>
    </row>
    <row r="15" spans="1:21" ht="16.5" customHeight="1">
      <c r="A15" s="171" t="s">
        <v>652</v>
      </c>
      <c r="B15" s="176">
        <v>10496</v>
      </c>
      <c r="C15" s="176">
        <v>10496</v>
      </c>
      <c r="D15" s="161">
        <v>9751</v>
      </c>
      <c r="E15" s="161" t="s">
        <v>552</v>
      </c>
      <c r="F15" s="161">
        <v>9218</v>
      </c>
      <c r="G15" s="161">
        <v>78</v>
      </c>
      <c r="H15" s="161">
        <v>455</v>
      </c>
      <c r="I15" s="161">
        <v>745</v>
      </c>
      <c r="J15" s="161" t="s">
        <v>552</v>
      </c>
      <c r="K15" s="176" t="s">
        <v>255</v>
      </c>
      <c r="L15" s="176">
        <v>115</v>
      </c>
      <c r="M15" s="176">
        <v>316</v>
      </c>
      <c r="N15" s="161">
        <v>5</v>
      </c>
      <c r="O15" s="161">
        <v>119</v>
      </c>
      <c r="P15" s="161">
        <v>4</v>
      </c>
      <c r="Q15" s="161">
        <v>105</v>
      </c>
      <c r="R15" s="161" t="s">
        <v>255</v>
      </c>
      <c r="S15" s="161">
        <v>81</v>
      </c>
      <c r="T15" s="161" t="s">
        <v>255</v>
      </c>
      <c r="U15" s="161" t="s">
        <v>255</v>
      </c>
    </row>
    <row r="16" spans="1:21" ht="16.5" customHeight="1">
      <c r="A16" s="171"/>
      <c r="B16" s="176"/>
      <c r="C16" s="176"/>
      <c r="D16" s="161"/>
      <c r="E16" s="161"/>
      <c r="F16" s="161"/>
      <c r="G16" s="161"/>
      <c r="H16" s="161"/>
      <c r="I16" s="161"/>
      <c r="J16" s="161"/>
      <c r="K16" s="176"/>
      <c r="L16" s="176"/>
      <c r="M16" s="176"/>
      <c r="N16" s="161"/>
      <c r="O16" s="161"/>
      <c r="P16" s="161"/>
      <c r="Q16" s="161"/>
      <c r="R16" s="161"/>
      <c r="S16" s="161"/>
      <c r="T16" s="161"/>
      <c r="U16" s="161"/>
    </row>
    <row r="17" spans="1:21" ht="16.5" customHeight="1">
      <c r="A17" s="171" t="s">
        <v>653</v>
      </c>
      <c r="B17" s="176"/>
      <c r="C17" s="176"/>
      <c r="D17" s="161"/>
      <c r="E17" s="161"/>
      <c r="F17" s="161"/>
      <c r="G17" s="161"/>
      <c r="H17" s="161"/>
      <c r="I17" s="161"/>
      <c r="J17" s="161"/>
      <c r="K17" s="2"/>
      <c r="L17" s="170"/>
      <c r="M17" s="170"/>
      <c r="N17" s="161"/>
      <c r="O17" s="161"/>
      <c r="P17" s="161"/>
      <c r="Q17" s="161"/>
      <c r="R17" s="161"/>
      <c r="S17" s="161"/>
      <c r="T17" s="185"/>
      <c r="U17" s="185"/>
    </row>
    <row r="18" spans="1:21" ht="16.5" customHeight="1">
      <c r="A18" s="171" t="s">
        <v>649</v>
      </c>
      <c r="B18" s="176">
        <v>20237</v>
      </c>
      <c r="C18" s="176">
        <v>20182</v>
      </c>
      <c r="D18" s="161">
        <v>18248</v>
      </c>
      <c r="E18" s="161">
        <v>2</v>
      </c>
      <c r="F18" s="161">
        <v>15961</v>
      </c>
      <c r="G18" s="161">
        <v>329</v>
      </c>
      <c r="H18" s="161">
        <v>1956</v>
      </c>
      <c r="I18" s="161">
        <v>1934</v>
      </c>
      <c r="J18" s="161" t="s">
        <v>650</v>
      </c>
      <c r="K18" s="176">
        <v>1</v>
      </c>
      <c r="L18" s="176">
        <v>253</v>
      </c>
      <c r="M18" s="176">
        <v>864</v>
      </c>
      <c r="N18" s="161">
        <v>26</v>
      </c>
      <c r="O18" s="161">
        <v>285</v>
      </c>
      <c r="P18" s="161">
        <v>10</v>
      </c>
      <c r="Q18" s="161">
        <v>134</v>
      </c>
      <c r="R18" s="161">
        <v>16</v>
      </c>
      <c r="S18" s="161">
        <v>345</v>
      </c>
      <c r="T18" s="185">
        <v>1</v>
      </c>
      <c r="U18" s="185">
        <v>54</v>
      </c>
    </row>
    <row r="19" spans="1:21" ht="16.5" customHeight="1">
      <c r="A19" s="171" t="s">
        <v>651</v>
      </c>
      <c r="B19" s="176">
        <v>75138</v>
      </c>
      <c r="C19" s="176">
        <v>75082</v>
      </c>
      <c r="D19" s="161">
        <v>65688</v>
      </c>
      <c r="E19" s="161">
        <v>4</v>
      </c>
      <c r="F19" s="161">
        <v>59678</v>
      </c>
      <c r="G19" s="161">
        <v>854</v>
      </c>
      <c r="H19" s="161">
        <v>5152</v>
      </c>
      <c r="I19" s="161">
        <v>9394</v>
      </c>
      <c r="J19" s="161" t="s">
        <v>552</v>
      </c>
      <c r="K19" s="176">
        <v>3</v>
      </c>
      <c r="L19" s="176">
        <v>1512</v>
      </c>
      <c r="M19" s="176">
        <v>4275</v>
      </c>
      <c r="N19" s="161">
        <v>97</v>
      </c>
      <c r="O19" s="161">
        <v>1300</v>
      </c>
      <c r="P19" s="161">
        <v>52</v>
      </c>
      <c r="Q19" s="161">
        <v>879</v>
      </c>
      <c r="R19" s="161">
        <v>25</v>
      </c>
      <c r="S19" s="161">
        <v>1241</v>
      </c>
      <c r="T19" s="185">
        <v>2</v>
      </c>
      <c r="U19" s="185">
        <v>54</v>
      </c>
    </row>
    <row r="20" spans="1:21" ht="16.5" customHeight="1">
      <c r="A20" s="171" t="s">
        <v>654</v>
      </c>
      <c r="B20" s="176">
        <v>31419</v>
      </c>
      <c r="C20" s="176">
        <v>31364</v>
      </c>
      <c r="D20" s="161">
        <v>28439</v>
      </c>
      <c r="E20" s="161">
        <v>2</v>
      </c>
      <c r="F20" s="161">
        <v>25242</v>
      </c>
      <c r="G20" s="161">
        <v>450</v>
      </c>
      <c r="H20" s="161">
        <v>2745</v>
      </c>
      <c r="I20" s="161">
        <v>2925</v>
      </c>
      <c r="J20" s="161" t="s">
        <v>552</v>
      </c>
      <c r="K20" s="176">
        <v>1</v>
      </c>
      <c r="L20" s="176">
        <v>439</v>
      </c>
      <c r="M20" s="176">
        <v>1383</v>
      </c>
      <c r="N20" s="161">
        <v>34</v>
      </c>
      <c r="O20" s="161">
        <v>361</v>
      </c>
      <c r="P20" s="161">
        <v>11</v>
      </c>
      <c r="Q20" s="161">
        <v>230</v>
      </c>
      <c r="R20" s="161">
        <v>17</v>
      </c>
      <c r="S20" s="161">
        <v>449</v>
      </c>
      <c r="T20" s="185">
        <v>1</v>
      </c>
      <c r="U20" s="185">
        <v>54</v>
      </c>
    </row>
    <row r="21" spans="1:21" ht="16.5" customHeight="1">
      <c r="A21" s="171"/>
      <c r="B21" s="176"/>
      <c r="C21" s="176"/>
      <c r="D21" s="161"/>
      <c r="E21" s="161"/>
      <c r="F21" s="161"/>
      <c r="G21" s="161"/>
      <c r="H21" s="161"/>
      <c r="I21" s="161"/>
      <c r="J21" s="161"/>
      <c r="K21" s="176"/>
      <c r="L21" s="176"/>
      <c r="M21" s="176"/>
      <c r="N21" s="161"/>
      <c r="O21" s="161"/>
      <c r="P21" s="161"/>
      <c r="Q21" s="161"/>
      <c r="R21" s="161"/>
      <c r="S21" s="161"/>
      <c r="T21" s="185"/>
      <c r="U21" s="185"/>
    </row>
    <row r="22" spans="1:21" ht="16.5" customHeight="1">
      <c r="A22" s="171" t="s">
        <v>655</v>
      </c>
      <c r="B22" s="176"/>
      <c r="C22" s="176"/>
      <c r="D22" s="161"/>
      <c r="E22" s="161"/>
      <c r="F22" s="161"/>
      <c r="G22" s="161"/>
      <c r="H22" s="161"/>
      <c r="I22" s="161"/>
      <c r="J22" s="161"/>
      <c r="K22" s="2"/>
      <c r="L22" s="170"/>
      <c r="M22" s="170"/>
      <c r="N22" s="161"/>
      <c r="O22" s="161"/>
      <c r="P22" s="161"/>
      <c r="Q22" s="161"/>
      <c r="R22" s="161"/>
      <c r="S22" s="161"/>
      <c r="T22" s="185"/>
      <c r="U22" s="185"/>
    </row>
    <row r="23" spans="1:21" ht="16.5" customHeight="1">
      <c r="A23" s="171" t="s">
        <v>649</v>
      </c>
      <c r="B23" s="176">
        <v>170033</v>
      </c>
      <c r="C23" s="176">
        <v>71416</v>
      </c>
      <c r="D23" s="161">
        <v>63654</v>
      </c>
      <c r="E23" s="161">
        <v>23706</v>
      </c>
      <c r="F23" s="161">
        <v>29756</v>
      </c>
      <c r="G23" s="161">
        <v>1542</v>
      </c>
      <c r="H23" s="161">
        <v>8650</v>
      </c>
      <c r="I23" s="161">
        <v>7762</v>
      </c>
      <c r="J23" s="161">
        <v>143</v>
      </c>
      <c r="K23" s="176">
        <v>911</v>
      </c>
      <c r="L23" s="176">
        <v>343</v>
      </c>
      <c r="M23" s="176">
        <v>1971</v>
      </c>
      <c r="N23" s="161">
        <v>296</v>
      </c>
      <c r="O23" s="161">
        <v>466</v>
      </c>
      <c r="P23" s="161">
        <v>90</v>
      </c>
      <c r="Q23" s="161">
        <v>178</v>
      </c>
      <c r="R23" s="161">
        <v>2175</v>
      </c>
      <c r="S23" s="161">
        <v>1239</v>
      </c>
      <c r="T23" s="161" t="s">
        <v>255</v>
      </c>
      <c r="U23" s="185">
        <v>98617</v>
      </c>
    </row>
    <row r="24" spans="1:21" ht="16.5" customHeight="1" thickBot="1">
      <c r="A24" s="209" t="s">
        <v>651</v>
      </c>
      <c r="B24" s="179">
        <v>303578</v>
      </c>
      <c r="C24" s="179">
        <v>204961</v>
      </c>
      <c r="D24" s="179">
        <v>177678</v>
      </c>
      <c r="E24" s="179">
        <v>47412</v>
      </c>
      <c r="F24" s="179">
        <v>106577</v>
      </c>
      <c r="G24" s="179">
        <v>3556</v>
      </c>
      <c r="H24" s="179">
        <v>20133</v>
      </c>
      <c r="I24" s="179">
        <v>27283</v>
      </c>
      <c r="J24" s="179">
        <v>572</v>
      </c>
      <c r="K24" s="179">
        <v>2733</v>
      </c>
      <c r="L24" s="179">
        <v>2035</v>
      </c>
      <c r="M24" s="179">
        <v>9250</v>
      </c>
      <c r="N24" s="179">
        <v>780</v>
      </c>
      <c r="O24" s="179">
        <v>2085</v>
      </c>
      <c r="P24" s="179">
        <v>402</v>
      </c>
      <c r="Q24" s="179">
        <v>1125</v>
      </c>
      <c r="R24" s="179">
        <v>4531</v>
      </c>
      <c r="S24" s="179">
        <v>3770</v>
      </c>
      <c r="T24" s="179" t="s">
        <v>255</v>
      </c>
      <c r="U24" s="210">
        <v>98617</v>
      </c>
    </row>
    <row r="25" ht="16.5" customHeight="1">
      <c r="A25" s="1" t="s">
        <v>123</v>
      </c>
    </row>
  </sheetData>
  <mergeCells count="8">
    <mergeCell ref="A3:A5"/>
    <mergeCell ref="B3:B5"/>
    <mergeCell ref="C4:C5"/>
    <mergeCell ref="T3:T5"/>
    <mergeCell ref="U3:U5"/>
    <mergeCell ref="D4:H4"/>
    <mergeCell ref="C3:S3"/>
    <mergeCell ref="I4:S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indexed="12"/>
  </sheetPr>
  <dimension ref="A1:I18"/>
  <sheetViews>
    <sheetView workbookViewId="0" topLeftCell="A1">
      <selection activeCell="A2" sqref="A2"/>
    </sheetView>
  </sheetViews>
  <sheetFormatPr defaultColWidth="9.00390625" defaultRowHeight="16.5" customHeight="1"/>
  <cols>
    <col min="1" max="1" width="21.625" style="1" customWidth="1"/>
    <col min="2" max="9" width="8.625" style="1" customWidth="1"/>
    <col min="10" max="16384" width="4.50390625" style="0" customWidth="1"/>
  </cols>
  <sheetData>
    <row r="1" ht="16.5" customHeight="1">
      <c r="A1" s="5" t="s">
        <v>371</v>
      </c>
    </row>
    <row r="2" spans="1:9" ht="16.5" customHeight="1" thickBot="1">
      <c r="A2" s="412" t="str">
        <f>HYPERLINK("#目次!A12","目次に戻る")</f>
        <v>目次に戻る</v>
      </c>
      <c r="B2" s="211"/>
      <c r="C2" s="211"/>
      <c r="D2" s="211"/>
      <c r="E2" s="211"/>
      <c r="F2" s="212"/>
      <c r="G2" s="212"/>
      <c r="H2" s="212"/>
      <c r="I2" s="212"/>
    </row>
    <row r="3" spans="1:9" ht="33" customHeight="1">
      <c r="A3" s="6"/>
      <c r="B3" s="182" t="s">
        <v>668</v>
      </c>
      <c r="C3" s="217" t="s">
        <v>677</v>
      </c>
      <c r="D3" s="218" t="s">
        <v>678</v>
      </c>
      <c r="E3" s="218" t="s">
        <v>679</v>
      </c>
      <c r="F3" s="218" t="s">
        <v>680</v>
      </c>
      <c r="G3" s="218" t="s">
        <v>681</v>
      </c>
      <c r="H3" s="218" t="s">
        <v>682</v>
      </c>
      <c r="I3" s="219" t="s">
        <v>669</v>
      </c>
    </row>
    <row r="4" spans="1:9" ht="16.5" customHeight="1">
      <c r="A4" s="7" t="s">
        <v>670</v>
      </c>
      <c r="B4" s="222">
        <v>172507</v>
      </c>
      <c r="C4" s="183">
        <v>100860</v>
      </c>
      <c r="D4" s="183">
        <v>33620</v>
      </c>
      <c r="E4" s="183">
        <v>19537</v>
      </c>
      <c r="F4" s="183">
        <v>14028</v>
      </c>
      <c r="G4" s="183">
        <v>3457</v>
      </c>
      <c r="H4" s="183">
        <v>788</v>
      </c>
      <c r="I4" s="183">
        <v>217</v>
      </c>
    </row>
    <row r="5" spans="1:9" ht="16.5" customHeight="1">
      <c r="A5" s="7" t="s">
        <v>611</v>
      </c>
      <c r="B5" s="222">
        <v>308972</v>
      </c>
      <c r="C5" s="183">
        <v>103152</v>
      </c>
      <c r="D5" s="183">
        <v>67401</v>
      </c>
      <c r="E5" s="183">
        <v>58677</v>
      </c>
      <c r="F5" s="183">
        <v>56133</v>
      </c>
      <c r="G5" s="183">
        <v>17291</v>
      </c>
      <c r="H5" s="183">
        <v>4731</v>
      </c>
      <c r="I5" s="183">
        <v>1587</v>
      </c>
    </row>
    <row r="6" spans="1:9" ht="16.5" customHeight="1">
      <c r="A6" s="2" t="s">
        <v>671</v>
      </c>
      <c r="B6" s="223">
        <v>306421</v>
      </c>
      <c r="C6" s="199">
        <v>100860</v>
      </c>
      <c r="D6" s="199">
        <v>67240</v>
      </c>
      <c r="E6" s="199">
        <v>58611</v>
      </c>
      <c r="F6" s="185">
        <v>56112</v>
      </c>
      <c r="G6" s="185">
        <v>17285</v>
      </c>
      <c r="H6" s="185">
        <v>4728</v>
      </c>
      <c r="I6" s="185">
        <v>1585</v>
      </c>
    </row>
    <row r="7" spans="1:9" ht="16.5" customHeight="1">
      <c r="A7" s="2"/>
      <c r="B7" s="223"/>
      <c r="C7" s="199"/>
      <c r="D7" s="199"/>
      <c r="E7" s="199"/>
      <c r="F7" s="185"/>
      <c r="G7" s="185"/>
      <c r="H7" s="185"/>
      <c r="I7" s="185"/>
    </row>
    <row r="8" spans="1:9" ht="16.5" customHeight="1">
      <c r="A8" s="2" t="s">
        <v>672</v>
      </c>
      <c r="B8" s="223"/>
      <c r="C8" s="199"/>
      <c r="D8" s="199"/>
      <c r="E8" s="199"/>
      <c r="F8" s="185"/>
      <c r="G8" s="185"/>
      <c r="H8" s="185"/>
      <c r="I8" s="185"/>
    </row>
    <row r="9" spans="1:9" ht="16.5" customHeight="1">
      <c r="A9" s="2" t="s">
        <v>683</v>
      </c>
      <c r="B9" s="223"/>
      <c r="C9" s="199"/>
      <c r="D9" s="199"/>
      <c r="E9" s="199"/>
      <c r="F9" s="185"/>
      <c r="G9" s="185"/>
      <c r="H9" s="185"/>
      <c r="I9" s="185"/>
    </row>
    <row r="10" spans="1:9" ht="16.5" customHeight="1">
      <c r="A10" s="2" t="s">
        <v>673</v>
      </c>
      <c r="B10" s="223">
        <v>8559</v>
      </c>
      <c r="C10" s="199" t="s">
        <v>684</v>
      </c>
      <c r="D10" s="199">
        <v>322</v>
      </c>
      <c r="E10" s="199">
        <v>3996</v>
      </c>
      <c r="F10" s="185">
        <v>3144</v>
      </c>
      <c r="G10" s="185">
        <v>815</v>
      </c>
      <c r="H10" s="185">
        <v>199</v>
      </c>
      <c r="I10" s="185">
        <v>83</v>
      </c>
    </row>
    <row r="11" spans="1:9" ht="16.5" customHeight="1">
      <c r="A11" s="2" t="s">
        <v>674</v>
      </c>
      <c r="B11" s="223">
        <v>31121</v>
      </c>
      <c r="C11" s="199" t="s">
        <v>684</v>
      </c>
      <c r="D11" s="199">
        <v>650</v>
      </c>
      <c r="E11" s="199">
        <v>11993</v>
      </c>
      <c r="F11" s="185">
        <v>12579</v>
      </c>
      <c r="G11" s="185">
        <v>4077</v>
      </c>
      <c r="H11" s="185">
        <v>1196</v>
      </c>
      <c r="I11" s="185">
        <v>626</v>
      </c>
    </row>
    <row r="12" spans="1:9" ht="16.5" customHeight="1">
      <c r="A12" s="2" t="s">
        <v>675</v>
      </c>
      <c r="B12" s="223">
        <v>10496</v>
      </c>
      <c r="C12" s="199" t="s">
        <v>684</v>
      </c>
      <c r="D12" s="199">
        <v>322</v>
      </c>
      <c r="E12" s="199">
        <v>4033</v>
      </c>
      <c r="F12" s="185">
        <v>4506</v>
      </c>
      <c r="G12" s="185">
        <v>1217</v>
      </c>
      <c r="H12" s="185">
        <v>290</v>
      </c>
      <c r="I12" s="185">
        <v>128</v>
      </c>
    </row>
    <row r="13" spans="1:9" ht="16.5" customHeight="1">
      <c r="A13" s="2"/>
      <c r="B13" s="223"/>
      <c r="C13" s="199"/>
      <c r="D13" s="199"/>
      <c r="E13" s="199"/>
      <c r="F13" s="185"/>
      <c r="G13" s="185"/>
      <c r="H13" s="185"/>
      <c r="I13" s="185"/>
    </row>
    <row r="14" spans="1:9" ht="16.5" customHeight="1">
      <c r="A14" s="221" t="s">
        <v>685</v>
      </c>
      <c r="B14" s="223"/>
      <c r="C14" s="199"/>
      <c r="D14" s="199"/>
      <c r="E14" s="199"/>
      <c r="F14" s="185"/>
      <c r="G14" s="185"/>
      <c r="H14" s="185"/>
      <c r="I14" s="185"/>
    </row>
    <row r="15" spans="1:9" ht="16.5" customHeight="1">
      <c r="A15" s="2" t="s">
        <v>673</v>
      </c>
      <c r="B15" s="223">
        <v>20237</v>
      </c>
      <c r="C15" s="199">
        <v>55</v>
      </c>
      <c r="D15" s="199">
        <v>1233</v>
      </c>
      <c r="E15" s="199">
        <v>7503</v>
      </c>
      <c r="F15" s="185">
        <v>8229</v>
      </c>
      <c r="G15" s="185">
        <v>2422</v>
      </c>
      <c r="H15" s="185">
        <v>600</v>
      </c>
      <c r="I15" s="185">
        <v>195</v>
      </c>
    </row>
    <row r="16" spans="1:9" ht="16.5" customHeight="1">
      <c r="A16" s="2" t="s">
        <v>674</v>
      </c>
      <c r="B16" s="223">
        <v>75138</v>
      </c>
      <c r="C16" s="199">
        <v>56</v>
      </c>
      <c r="D16" s="199">
        <v>2482</v>
      </c>
      <c r="E16" s="199">
        <v>22531</v>
      </c>
      <c r="F16" s="185">
        <v>32921</v>
      </c>
      <c r="G16" s="185">
        <v>12114</v>
      </c>
      <c r="H16" s="185">
        <v>3602</v>
      </c>
      <c r="I16" s="185">
        <v>1432</v>
      </c>
    </row>
    <row r="17" spans="1:9" ht="16.5" customHeight="1" thickBot="1">
      <c r="A17" s="3" t="s">
        <v>676</v>
      </c>
      <c r="B17" s="224">
        <v>31419</v>
      </c>
      <c r="C17" s="210">
        <v>55</v>
      </c>
      <c r="D17" s="210">
        <v>1234</v>
      </c>
      <c r="E17" s="210">
        <v>8074</v>
      </c>
      <c r="F17" s="210">
        <v>14643</v>
      </c>
      <c r="G17" s="210">
        <v>5432</v>
      </c>
      <c r="H17" s="210">
        <v>1432</v>
      </c>
      <c r="I17" s="210">
        <v>549</v>
      </c>
    </row>
    <row r="18" ht="16.5" customHeight="1">
      <c r="A18" s="1" t="s">
        <v>123</v>
      </c>
    </row>
  </sheetData>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indexed="12"/>
  </sheetPr>
  <dimension ref="A1:U14"/>
  <sheetViews>
    <sheetView workbookViewId="0" topLeftCell="A1">
      <selection activeCell="A2" sqref="A2"/>
    </sheetView>
  </sheetViews>
  <sheetFormatPr defaultColWidth="9.00390625" defaultRowHeight="16.5" customHeight="1"/>
  <cols>
    <col min="1" max="1" width="13.75390625" style="1" customWidth="1"/>
    <col min="2" max="10" width="7.75390625" style="1" customWidth="1"/>
    <col min="11" max="21" width="7.75390625" style="18" customWidth="1"/>
    <col min="22" max="16384" width="3.75390625" style="1" customWidth="1"/>
  </cols>
  <sheetData>
    <row r="1" ht="16.5" customHeight="1">
      <c r="A1" s="5" t="s">
        <v>374</v>
      </c>
    </row>
    <row r="2" ht="16.5" customHeight="1" thickBot="1">
      <c r="A2" s="412" t="str">
        <f>HYPERLINK("#目次!A13","目次に戻る")</f>
        <v>目次に戻る</v>
      </c>
    </row>
    <row r="3" spans="1:21" ht="16.5" customHeight="1">
      <c r="A3" s="477" t="s">
        <v>644</v>
      </c>
      <c r="B3" s="447" t="s">
        <v>668</v>
      </c>
      <c r="C3" s="449" t="s">
        <v>703</v>
      </c>
      <c r="D3" s="450"/>
      <c r="E3" s="450"/>
      <c r="F3" s="450"/>
      <c r="G3" s="450"/>
      <c r="H3" s="450"/>
      <c r="I3" s="450"/>
      <c r="J3" s="450"/>
      <c r="K3" s="450"/>
      <c r="L3" s="450"/>
      <c r="M3" s="450"/>
      <c r="N3" s="450"/>
      <c r="O3" s="450"/>
      <c r="P3" s="450"/>
      <c r="Q3" s="450"/>
      <c r="R3" s="450"/>
      <c r="S3" s="445"/>
      <c r="T3" s="486" t="s">
        <v>656</v>
      </c>
      <c r="U3" s="493" t="s">
        <v>657</v>
      </c>
    </row>
    <row r="4" spans="1:21" ht="16.5" customHeight="1">
      <c r="A4" s="520"/>
      <c r="B4" s="448"/>
      <c r="C4" s="448" t="s">
        <v>668</v>
      </c>
      <c r="D4" s="448" t="s">
        <v>692</v>
      </c>
      <c r="E4" s="448"/>
      <c r="F4" s="448"/>
      <c r="G4" s="448"/>
      <c r="H4" s="448"/>
      <c r="I4" s="482" t="s">
        <v>633</v>
      </c>
      <c r="J4" s="482"/>
      <c r="K4" s="482"/>
      <c r="L4" s="482"/>
      <c r="M4" s="482"/>
      <c r="N4" s="482"/>
      <c r="O4" s="482"/>
      <c r="P4" s="482"/>
      <c r="Q4" s="482"/>
      <c r="R4" s="482"/>
      <c r="S4" s="482"/>
      <c r="T4" s="482"/>
      <c r="U4" s="515"/>
    </row>
    <row r="5" spans="1:21" ht="33" customHeight="1">
      <c r="A5" s="520"/>
      <c r="B5" s="448"/>
      <c r="C5" s="448"/>
      <c r="D5" s="206" t="s">
        <v>628</v>
      </c>
      <c r="E5" s="194" t="s">
        <v>687</v>
      </c>
      <c r="F5" s="194" t="s">
        <v>705</v>
      </c>
      <c r="G5" s="194" t="s">
        <v>706</v>
      </c>
      <c r="H5" s="194" t="s">
        <v>707</v>
      </c>
      <c r="I5" s="206" t="s">
        <v>628</v>
      </c>
      <c r="J5" s="194" t="s">
        <v>708</v>
      </c>
      <c r="K5" s="233" t="s">
        <v>709</v>
      </c>
      <c r="L5" s="233" t="s">
        <v>710</v>
      </c>
      <c r="M5" s="234" t="s">
        <v>693</v>
      </c>
      <c r="N5" s="235" t="s">
        <v>694</v>
      </c>
      <c r="O5" s="235" t="s">
        <v>695</v>
      </c>
      <c r="P5" s="235" t="s">
        <v>686</v>
      </c>
      <c r="Q5" s="235" t="s">
        <v>711</v>
      </c>
      <c r="R5" s="233" t="s">
        <v>636</v>
      </c>
      <c r="S5" s="233" t="s">
        <v>637</v>
      </c>
      <c r="T5" s="482"/>
      <c r="U5" s="515"/>
    </row>
    <row r="6" spans="1:21" s="172" customFormat="1" ht="16.5" customHeight="1">
      <c r="A6" s="173" t="s">
        <v>670</v>
      </c>
      <c r="B6" s="232">
        <v>172507</v>
      </c>
      <c r="C6" s="172">
        <v>71647</v>
      </c>
      <c r="D6" s="183">
        <v>63837</v>
      </c>
      <c r="E6" s="183">
        <v>23741</v>
      </c>
      <c r="F6" s="183">
        <v>29788</v>
      </c>
      <c r="G6" s="183">
        <v>1578</v>
      </c>
      <c r="H6" s="183">
        <v>8730</v>
      </c>
      <c r="I6" s="183">
        <v>7810</v>
      </c>
      <c r="J6" s="183">
        <v>143</v>
      </c>
      <c r="K6" s="229">
        <v>912</v>
      </c>
      <c r="L6" s="229">
        <v>345</v>
      </c>
      <c r="M6" s="229">
        <v>1977</v>
      </c>
      <c r="N6" s="229">
        <v>250</v>
      </c>
      <c r="O6" s="229">
        <v>468</v>
      </c>
      <c r="P6" s="229">
        <v>90</v>
      </c>
      <c r="Q6" s="229">
        <v>180</v>
      </c>
      <c r="R6" s="229">
        <v>2197</v>
      </c>
      <c r="S6" s="229">
        <v>1248</v>
      </c>
      <c r="T6" s="229">
        <v>2243</v>
      </c>
      <c r="U6" s="229">
        <v>98617</v>
      </c>
    </row>
    <row r="7" spans="1:21" ht="16.5" customHeight="1">
      <c r="A7" s="231" t="s">
        <v>702</v>
      </c>
      <c r="B7" s="230">
        <v>100860</v>
      </c>
      <c r="C7" s="185" t="s">
        <v>696</v>
      </c>
      <c r="D7" s="185" t="s">
        <v>696</v>
      </c>
      <c r="E7" s="185" t="s">
        <v>696</v>
      </c>
      <c r="F7" s="185" t="s">
        <v>696</v>
      </c>
      <c r="G7" s="185" t="s">
        <v>696</v>
      </c>
      <c r="H7" s="185" t="s">
        <v>696</v>
      </c>
      <c r="I7" s="185" t="s">
        <v>696</v>
      </c>
      <c r="J7" s="185" t="s">
        <v>696</v>
      </c>
      <c r="K7" s="228" t="s">
        <v>697</v>
      </c>
      <c r="L7" s="228" t="s">
        <v>696</v>
      </c>
      <c r="M7" s="228" t="s">
        <v>696</v>
      </c>
      <c r="N7" s="228" t="s">
        <v>696</v>
      </c>
      <c r="O7" s="228" t="s">
        <v>696</v>
      </c>
      <c r="P7" s="228" t="s">
        <v>696</v>
      </c>
      <c r="Q7" s="228" t="s">
        <v>696</v>
      </c>
      <c r="R7" s="228" t="s">
        <v>696</v>
      </c>
      <c r="S7" s="228" t="s">
        <v>696</v>
      </c>
      <c r="T7" s="228">
        <v>2243</v>
      </c>
      <c r="U7" s="228">
        <v>98617</v>
      </c>
    </row>
    <row r="8" spans="1:21" ht="16.5" customHeight="1">
      <c r="A8" s="231" t="s">
        <v>698</v>
      </c>
      <c r="B8" s="230">
        <v>33620</v>
      </c>
      <c r="C8" s="1">
        <v>33620</v>
      </c>
      <c r="D8" s="185">
        <v>31215</v>
      </c>
      <c r="E8" s="185">
        <v>23741</v>
      </c>
      <c r="F8" s="185" t="s">
        <v>696</v>
      </c>
      <c r="G8" s="185">
        <v>1157</v>
      </c>
      <c r="H8" s="185">
        <v>6317</v>
      </c>
      <c r="I8" s="185">
        <v>2405</v>
      </c>
      <c r="J8" s="185" t="s">
        <v>696</v>
      </c>
      <c r="K8" s="228" t="s">
        <v>697</v>
      </c>
      <c r="L8" s="228" t="s">
        <v>696</v>
      </c>
      <c r="M8" s="228" t="s">
        <v>696</v>
      </c>
      <c r="N8" s="228" t="s">
        <v>696</v>
      </c>
      <c r="O8" s="228" t="s">
        <v>696</v>
      </c>
      <c r="P8" s="228" t="s">
        <v>696</v>
      </c>
      <c r="Q8" s="228" t="s">
        <v>696</v>
      </c>
      <c r="R8" s="228">
        <v>2028</v>
      </c>
      <c r="S8" s="228">
        <v>377</v>
      </c>
      <c r="T8" s="228" t="s">
        <v>696</v>
      </c>
      <c r="U8" s="228" t="s">
        <v>696</v>
      </c>
    </row>
    <row r="9" spans="1:21" ht="16.5" customHeight="1">
      <c r="A9" s="231" t="s">
        <v>688</v>
      </c>
      <c r="B9" s="230">
        <v>19537</v>
      </c>
      <c r="C9" s="1">
        <v>19537</v>
      </c>
      <c r="D9" s="185">
        <v>17730</v>
      </c>
      <c r="E9" s="185" t="s">
        <v>696</v>
      </c>
      <c r="F9" s="185">
        <v>15342</v>
      </c>
      <c r="G9" s="185">
        <v>363</v>
      </c>
      <c r="H9" s="185">
        <v>2025</v>
      </c>
      <c r="I9" s="185">
        <v>1807</v>
      </c>
      <c r="J9" s="185" t="s">
        <v>696</v>
      </c>
      <c r="K9" s="228">
        <v>912</v>
      </c>
      <c r="L9" s="228" t="s">
        <v>696</v>
      </c>
      <c r="M9" s="228" t="s">
        <v>696</v>
      </c>
      <c r="N9" s="228">
        <v>215</v>
      </c>
      <c r="O9" s="228" t="s">
        <v>696</v>
      </c>
      <c r="P9" s="228" t="s">
        <v>696</v>
      </c>
      <c r="Q9" s="228" t="s">
        <v>696</v>
      </c>
      <c r="R9" s="228">
        <v>153</v>
      </c>
      <c r="S9" s="228">
        <v>527</v>
      </c>
      <c r="T9" s="228" t="s">
        <v>696</v>
      </c>
      <c r="U9" s="228" t="s">
        <v>696</v>
      </c>
    </row>
    <row r="10" spans="1:21" ht="16.5" customHeight="1">
      <c r="A10" s="231" t="s">
        <v>689</v>
      </c>
      <c r="B10" s="230">
        <v>14028</v>
      </c>
      <c r="C10" s="1">
        <v>14028</v>
      </c>
      <c r="D10" s="185">
        <v>12305</v>
      </c>
      <c r="E10" s="185" t="s">
        <v>696</v>
      </c>
      <c r="F10" s="185">
        <v>11907</v>
      </c>
      <c r="G10" s="185">
        <v>52</v>
      </c>
      <c r="H10" s="185">
        <v>346</v>
      </c>
      <c r="I10" s="185">
        <v>1723</v>
      </c>
      <c r="J10" s="185">
        <v>143</v>
      </c>
      <c r="K10" s="228" t="s">
        <v>697</v>
      </c>
      <c r="L10" s="228" t="s">
        <v>696</v>
      </c>
      <c r="M10" s="228">
        <v>907</v>
      </c>
      <c r="N10" s="228">
        <v>29</v>
      </c>
      <c r="O10" s="228">
        <v>293</v>
      </c>
      <c r="P10" s="228">
        <v>58</v>
      </c>
      <c r="Q10" s="228" t="s">
        <v>696</v>
      </c>
      <c r="R10" s="228">
        <v>16</v>
      </c>
      <c r="S10" s="228">
        <v>277</v>
      </c>
      <c r="T10" s="228" t="s">
        <v>696</v>
      </c>
      <c r="U10" s="228" t="s">
        <v>696</v>
      </c>
    </row>
    <row r="11" spans="1:21" ht="16.5" customHeight="1">
      <c r="A11" s="231" t="s">
        <v>690</v>
      </c>
      <c r="B11" s="230">
        <v>3457</v>
      </c>
      <c r="C11" s="1">
        <v>3457</v>
      </c>
      <c r="D11" s="185">
        <v>2299</v>
      </c>
      <c r="E11" s="185" t="s">
        <v>696</v>
      </c>
      <c r="F11" s="185">
        <v>2259</v>
      </c>
      <c r="G11" s="185">
        <v>5</v>
      </c>
      <c r="H11" s="185">
        <v>35</v>
      </c>
      <c r="I11" s="185">
        <v>1158</v>
      </c>
      <c r="J11" s="185" t="s">
        <v>696</v>
      </c>
      <c r="K11" s="228" t="s">
        <v>697</v>
      </c>
      <c r="L11" s="228">
        <v>108</v>
      </c>
      <c r="M11" s="228">
        <v>793</v>
      </c>
      <c r="N11" s="228">
        <v>5</v>
      </c>
      <c r="O11" s="228">
        <v>133</v>
      </c>
      <c r="P11" s="228">
        <v>25</v>
      </c>
      <c r="Q11" s="228">
        <v>37</v>
      </c>
      <c r="R11" s="228" t="s">
        <v>696</v>
      </c>
      <c r="S11" s="228">
        <v>57</v>
      </c>
      <c r="T11" s="228" t="s">
        <v>696</v>
      </c>
      <c r="U11" s="228" t="s">
        <v>696</v>
      </c>
    </row>
    <row r="12" spans="1:21" ht="16.5" customHeight="1">
      <c r="A12" s="231" t="s">
        <v>691</v>
      </c>
      <c r="B12" s="230">
        <v>788</v>
      </c>
      <c r="C12" s="1">
        <v>788</v>
      </c>
      <c r="D12" s="185">
        <v>249</v>
      </c>
      <c r="E12" s="185" t="s">
        <v>696</v>
      </c>
      <c r="F12" s="185">
        <v>243</v>
      </c>
      <c r="G12" s="185">
        <v>1</v>
      </c>
      <c r="H12" s="185">
        <v>5</v>
      </c>
      <c r="I12" s="185">
        <v>539</v>
      </c>
      <c r="J12" s="185" t="s">
        <v>696</v>
      </c>
      <c r="K12" s="228" t="s">
        <v>697</v>
      </c>
      <c r="L12" s="228">
        <v>161</v>
      </c>
      <c r="M12" s="228">
        <v>256</v>
      </c>
      <c r="N12" s="228">
        <v>1</v>
      </c>
      <c r="O12" s="228">
        <v>36</v>
      </c>
      <c r="P12" s="228">
        <v>5</v>
      </c>
      <c r="Q12" s="228">
        <v>74</v>
      </c>
      <c r="R12" s="228" t="s">
        <v>696</v>
      </c>
      <c r="S12" s="228">
        <v>6</v>
      </c>
      <c r="T12" s="228" t="s">
        <v>696</v>
      </c>
      <c r="U12" s="228" t="s">
        <v>696</v>
      </c>
    </row>
    <row r="13" spans="1:21" ht="16.5" customHeight="1" thickBot="1">
      <c r="A13" s="236" t="s">
        <v>699</v>
      </c>
      <c r="B13" s="225">
        <v>217</v>
      </c>
      <c r="C13" s="3">
        <v>217</v>
      </c>
      <c r="D13" s="210">
        <v>39</v>
      </c>
      <c r="E13" s="210" t="s">
        <v>257</v>
      </c>
      <c r="F13" s="210">
        <v>37</v>
      </c>
      <c r="G13" s="210" t="s">
        <v>257</v>
      </c>
      <c r="H13" s="210">
        <v>2</v>
      </c>
      <c r="I13" s="210">
        <v>178</v>
      </c>
      <c r="J13" s="210" t="s">
        <v>257</v>
      </c>
      <c r="K13" s="237" t="s">
        <v>700</v>
      </c>
      <c r="L13" s="237">
        <v>76</v>
      </c>
      <c r="M13" s="237">
        <v>21</v>
      </c>
      <c r="N13" s="237" t="s">
        <v>257</v>
      </c>
      <c r="O13" s="237">
        <v>6</v>
      </c>
      <c r="P13" s="237">
        <v>2</v>
      </c>
      <c r="Q13" s="237">
        <v>69</v>
      </c>
      <c r="R13" s="237" t="s">
        <v>257</v>
      </c>
      <c r="S13" s="237">
        <v>4</v>
      </c>
      <c r="T13" s="237" t="s">
        <v>257</v>
      </c>
      <c r="U13" s="237" t="s">
        <v>257</v>
      </c>
    </row>
    <row r="14" spans="1:21" ht="16.5" customHeight="1">
      <c r="A14" s="4" t="s">
        <v>701</v>
      </c>
      <c r="K14" s="47"/>
      <c r="L14" s="47"/>
      <c r="M14" s="47"/>
      <c r="N14" s="47"/>
      <c r="O14" s="47"/>
      <c r="P14" s="47"/>
      <c r="Q14" s="47"/>
      <c r="R14" s="47"/>
      <c r="S14" s="47"/>
      <c r="T14" s="47"/>
      <c r="U14" s="47"/>
    </row>
  </sheetData>
  <mergeCells count="8">
    <mergeCell ref="A3:A5"/>
    <mergeCell ref="B3:B5"/>
    <mergeCell ref="C4:C5"/>
    <mergeCell ref="D4:H4"/>
    <mergeCell ref="I4:S4"/>
    <mergeCell ref="C3:S3"/>
    <mergeCell ref="T3:T5"/>
    <mergeCell ref="U3:U5"/>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indexed="12"/>
  </sheetPr>
  <dimension ref="A1:W21"/>
  <sheetViews>
    <sheetView workbookViewId="0" topLeftCell="A1">
      <selection activeCell="C2" sqref="C2"/>
    </sheetView>
  </sheetViews>
  <sheetFormatPr defaultColWidth="9.00390625" defaultRowHeight="16.5" customHeight="1"/>
  <cols>
    <col min="1" max="2" width="1.75390625" style="1" customWidth="1"/>
    <col min="3" max="3" width="17.00390625" style="1" customWidth="1"/>
    <col min="4" max="12" width="7.75390625" style="1" customWidth="1"/>
    <col min="13" max="23" width="7.75390625" style="18" customWidth="1"/>
    <col min="24" max="16384" width="8.125" style="1" customWidth="1"/>
  </cols>
  <sheetData>
    <row r="1" ht="16.5" customHeight="1">
      <c r="A1" s="5" t="s">
        <v>375</v>
      </c>
    </row>
    <row r="2" ht="16.5" customHeight="1" thickBot="1">
      <c r="C2" s="412" t="str">
        <f>HYPERLINK("#目次!A14","目次に戻る")</f>
        <v>目次に戻る</v>
      </c>
    </row>
    <row r="3" spans="1:23" ht="16.5" customHeight="1">
      <c r="A3" s="521" t="s">
        <v>725</v>
      </c>
      <c r="B3" s="521"/>
      <c r="C3" s="522"/>
      <c r="D3" s="447" t="s">
        <v>668</v>
      </c>
      <c r="E3" s="449" t="s">
        <v>703</v>
      </c>
      <c r="F3" s="450"/>
      <c r="G3" s="450"/>
      <c r="H3" s="450"/>
      <c r="I3" s="450"/>
      <c r="J3" s="450"/>
      <c r="K3" s="450"/>
      <c r="L3" s="450"/>
      <c r="M3" s="450"/>
      <c r="N3" s="450"/>
      <c r="O3" s="450"/>
      <c r="P3" s="450"/>
      <c r="Q3" s="450"/>
      <c r="R3" s="450"/>
      <c r="S3" s="450"/>
      <c r="T3" s="450"/>
      <c r="U3" s="445"/>
      <c r="V3" s="486" t="s">
        <v>656</v>
      </c>
      <c r="W3" s="493" t="s">
        <v>657</v>
      </c>
    </row>
    <row r="4" spans="1:23" ht="16.5" customHeight="1">
      <c r="A4" s="523"/>
      <c r="B4" s="523"/>
      <c r="C4" s="524"/>
      <c r="D4" s="448"/>
      <c r="E4" s="448" t="s">
        <v>668</v>
      </c>
      <c r="F4" s="448" t="s">
        <v>692</v>
      </c>
      <c r="G4" s="448"/>
      <c r="H4" s="448"/>
      <c r="I4" s="448"/>
      <c r="J4" s="448"/>
      <c r="K4" s="482" t="s">
        <v>633</v>
      </c>
      <c r="L4" s="482"/>
      <c r="M4" s="482"/>
      <c r="N4" s="482"/>
      <c r="O4" s="482"/>
      <c r="P4" s="482"/>
      <c r="Q4" s="482"/>
      <c r="R4" s="482"/>
      <c r="S4" s="482"/>
      <c r="T4" s="482"/>
      <c r="U4" s="482"/>
      <c r="V4" s="482"/>
      <c r="W4" s="515"/>
    </row>
    <row r="5" spans="1:23" ht="33" customHeight="1">
      <c r="A5" s="523"/>
      <c r="B5" s="523"/>
      <c r="C5" s="524"/>
      <c r="D5" s="448"/>
      <c r="E5" s="448"/>
      <c r="F5" s="206" t="s">
        <v>628</v>
      </c>
      <c r="G5" s="194" t="s">
        <v>687</v>
      </c>
      <c r="H5" s="194" t="s">
        <v>705</v>
      </c>
      <c r="I5" s="194" t="s">
        <v>706</v>
      </c>
      <c r="J5" s="194" t="s">
        <v>707</v>
      </c>
      <c r="K5" s="206" t="s">
        <v>628</v>
      </c>
      <c r="L5" s="194" t="s">
        <v>708</v>
      </c>
      <c r="M5" s="233" t="s">
        <v>709</v>
      </c>
      <c r="N5" s="233" t="s">
        <v>710</v>
      </c>
      <c r="O5" s="234" t="s">
        <v>693</v>
      </c>
      <c r="P5" s="235" t="s">
        <v>694</v>
      </c>
      <c r="Q5" s="235" t="s">
        <v>695</v>
      </c>
      <c r="R5" s="235" t="s">
        <v>686</v>
      </c>
      <c r="S5" s="235" t="s">
        <v>711</v>
      </c>
      <c r="T5" s="233" t="s">
        <v>636</v>
      </c>
      <c r="U5" s="233" t="s">
        <v>637</v>
      </c>
      <c r="V5" s="482"/>
      <c r="W5" s="515"/>
    </row>
    <row r="6" spans="1:23" ht="16.5" customHeight="1">
      <c r="A6" s="529" t="s">
        <v>714</v>
      </c>
      <c r="B6" s="529"/>
      <c r="C6" s="529"/>
      <c r="D6" s="222">
        <v>171420</v>
      </c>
      <c r="E6" s="183">
        <v>71613</v>
      </c>
      <c r="F6" s="183">
        <v>63807</v>
      </c>
      <c r="G6" s="183">
        <v>23733</v>
      </c>
      <c r="H6" s="183">
        <v>29785</v>
      </c>
      <c r="I6" s="183">
        <v>1578</v>
      </c>
      <c r="J6" s="183">
        <v>8711</v>
      </c>
      <c r="K6" s="183">
        <v>7806</v>
      </c>
      <c r="L6" s="183">
        <v>143</v>
      </c>
      <c r="M6" s="229">
        <v>912</v>
      </c>
      <c r="N6" s="229">
        <v>345</v>
      </c>
      <c r="O6" s="229">
        <v>1975</v>
      </c>
      <c r="P6" s="229">
        <v>250</v>
      </c>
      <c r="Q6" s="229">
        <v>468</v>
      </c>
      <c r="R6" s="229">
        <v>90</v>
      </c>
      <c r="S6" s="229">
        <v>178</v>
      </c>
      <c r="T6" s="229">
        <v>2197</v>
      </c>
      <c r="U6" s="229">
        <v>1248</v>
      </c>
      <c r="V6" s="229">
        <v>2243</v>
      </c>
      <c r="W6" s="229">
        <v>97564</v>
      </c>
    </row>
    <row r="7" spans="2:23" ht="16.5" customHeight="1">
      <c r="B7" s="525" t="s">
        <v>715</v>
      </c>
      <c r="C7" s="526"/>
      <c r="D7" s="223">
        <v>167447</v>
      </c>
      <c r="E7" s="185">
        <v>70195</v>
      </c>
      <c r="F7" s="185">
        <v>62432</v>
      </c>
      <c r="G7" s="185">
        <v>23338</v>
      </c>
      <c r="H7" s="185">
        <v>29036</v>
      </c>
      <c r="I7" s="185">
        <v>1555</v>
      </c>
      <c r="J7" s="185">
        <v>8503</v>
      </c>
      <c r="K7" s="185">
        <v>7763</v>
      </c>
      <c r="L7" s="185">
        <v>143</v>
      </c>
      <c r="M7" s="228">
        <v>909</v>
      </c>
      <c r="N7" s="228">
        <v>343</v>
      </c>
      <c r="O7" s="228">
        <v>1973</v>
      </c>
      <c r="P7" s="228">
        <v>250</v>
      </c>
      <c r="Q7" s="228">
        <v>464</v>
      </c>
      <c r="R7" s="228">
        <v>90</v>
      </c>
      <c r="S7" s="228">
        <v>178</v>
      </c>
      <c r="T7" s="228">
        <v>2175</v>
      </c>
      <c r="U7" s="228">
        <v>1238</v>
      </c>
      <c r="V7" s="228">
        <v>2230</v>
      </c>
      <c r="W7" s="228">
        <v>95022</v>
      </c>
    </row>
    <row r="8" spans="2:23" ht="16.5" customHeight="1">
      <c r="B8" s="2"/>
      <c r="C8" s="170" t="s">
        <v>716</v>
      </c>
      <c r="D8" s="223">
        <v>58193</v>
      </c>
      <c r="E8" s="185">
        <v>43688</v>
      </c>
      <c r="F8" s="185">
        <v>38224</v>
      </c>
      <c r="G8" s="228">
        <v>13577</v>
      </c>
      <c r="H8" s="228">
        <v>18948</v>
      </c>
      <c r="I8" s="228">
        <v>872</v>
      </c>
      <c r="J8" s="228">
        <v>4827</v>
      </c>
      <c r="K8" s="228">
        <v>5464</v>
      </c>
      <c r="L8" s="228">
        <v>133</v>
      </c>
      <c r="M8" s="228">
        <v>787</v>
      </c>
      <c r="N8" s="228">
        <v>330</v>
      </c>
      <c r="O8" s="228">
        <v>1806</v>
      </c>
      <c r="P8" s="228">
        <v>204</v>
      </c>
      <c r="Q8" s="228">
        <v>385</v>
      </c>
      <c r="R8" s="228">
        <v>82</v>
      </c>
      <c r="S8" s="228">
        <v>163</v>
      </c>
      <c r="T8" s="228">
        <v>695</v>
      </c>
      <c r="U8" s="228">
        <v>879</v>
      </c>
      <c r="V8" s="228">
        <v>275</v>
      </c>
      <c r="W8" s="228">
        <v>14230</v>
      </c>
    </row>
    <row r="9" spans="2:23" ht="16.5" customHeight="1">
      <c r="B9" s="2"/>
      <c r="C9" s="238" t="s">
        <v>717</v>
      </c>
      <c r="D9" s="223">
        <v>5146</v>
      </c>
      <c r="E9" s="185">
        <v>3294</v>
      </c>
      <c r="F9" s="185">
        <v>3082</v>
      </c>
      <c r="G9" s="228">
        <v>1165</v>
      </c>
      <c r="H9" s="228">
        <v>1062</v>
      </c>
      <c r="I9" s="228">
        <v>88</v>
      </c>
      <c r="J9" s="228">
        <v>767</v>
      </c>
      <c r="K9" s="228">
        <v>212</v>
      </c>
      <c r="L9" s="228">
        <v>3</v>
      </c>
      <c r="M9" s="228">
        <v>24</v>
      </c>
      <c r="N9" s="228">
        <v>1</v>
      </c>
      <c r="O9" s="228">
        <v>27</v>
      </c>
      <c r="P9" s="228">
        <v>8</v>
      </c>
      <c r="Q9" s="228">
        <v>22</v>
      </c>
      <c r="R9" s="228">
        <v>1</v>
      </c>
      <c r="S9" s="228">
        <v>1</v>
      </c>
      <c r="T9" s="228">
        <v>73</v>
      </c>
      <c r="U9" s="228">
        <v>52</v>
      </c>
      <c r="V9" s="228">
        <v>20</v>
      </c>
      <c r="W9" s="228">
        <v>1832</v>
      </c>
    </row>
    <row r="10" spans="2:23" ht="16.5" customHeight="1">
      <c r="B10" s="2"/>
      <c r="C10" s="170" t="s">
        <v>718</v>
      </c>
      <c r="D10" s="223">
        <v>97532</v>
      </c>
      <c r="E10" s="185">
        <v>19364</v>
      </c>
      <c r="F10" s="185">
        <v>17333</v>
      </c>
      <c r="G10" s="228">
        <v>7506</v>
      </c>
      <c r="H10" s="228">
        <v>6544</v>
      </c>
      <c r="I10" s="228">
        <v>537</v>
      </c>
      <c r="J10" s="228">
        <v>2746</v>
      </c>
      <c r="K10" s="228">
        <v>2031</v>
      </c>
      <c r="L10" s="228">
        <v>7</v>
      </c>
      <c r="M10" s="228">
        <v>93</v>
      </c>
      <c r="N10" s="228">
        <v>11</v>
      </c>
      <c r="O10" s="228">
        <v>118</v>
      </c>
      <c r="P10" s="228">
        <v>37</v>
      </c>
      <c r="Q10" s="228">
        <v>53</v>
      </c>
      <c r="R10" s="228">
        <v>6</v>
      </c>
      <c r="S10" s="228">
        <v>12</v>
      </c>
      <c r="T10" s="228">
        <v>1395</v>
      </c>
      <c r="U10" s="228">
        <v>299</v>
      </c>
      <c r="V10" s="228">
        <v>1921</v>
      </c>
      <c r="W10" s="228">
        <v>76247</v>
      </c>
    </row>
    <row r="11" spans="2:23" ht="16.5" customHeight="1">
      <c r="B11" s="2"/>
      <c r="C11" s="170" t="s">
        <v>719</v>
      </c>
      <c r="D11" s="223">
        <v>6576</v>
      </c>
      <c r="E11" s="185">
        <v>3849</v>
      </c>
      <c r="F11" s="185">
        <v>3793</v>
      </c>
      <c r="G11" s="228">
        <v>1090</v>
      </c>
      <c r="H11" s="228">
        <v>2482</v>
      </c>
      <c r="I11" s="228">
        <v>58</v>
      </c>
      <c r="J11" s="228">
        <v>163</v>
      </c>
      <c r="K11" s="228">
        <v>56</v>
      </c>
      <c r="L11" s="228" t="s">
        <v>720</v>
      </c>
      <c r="M11" s="228">
        <v>5</v>
      </c>
      <c r="N11" s="228">
        <v>1</v>
      </c>
      <c r="O11" s="228">
        <v>22</v>
      </c>
      <c r="P11" s="228">
        <v>1</v>
      </c>
      <c r="Q11" s="228">
        <v>4</v>
      </c>
      <c r="R11" s="228">
        <v>1</v>
      </c>
      <c r="S11" s="228">
        <v>2</v>
      </c>
      <c r="T11" s="228">
        <v>12</v>
      </c>
      <c r="U11" s="228">
        <v>8</v>
      </c>
      <c r="V11" s="228">
        <v>14</v>
      </c>
      <c r="W11" s="228">
        <v>2713</v>
      </c>
    </row>
    <row r="12" spans="2:23" ht="16.5" customHeight="1">
      <c r="B12" s="525" t="s">
        <v>721</v>
      </c>
      <c r="C12" s="530"/>
      <c r="D12" s="223">
        <v>3973</v>
      </c>
      <c r="E12" s="185">
        <v>1418</v>
      </c>
      <c r="F12" s="185">
        <v>1375</v>
      </c>
      <c r="G12" s="228">
        <v>395</v>
      </c>
      <c r="H12" s="228">
        <v>749</v>
      </c>
      <c r="I12" s="228">
        <v>23</v>
      </c>
      <c r="J12" s="228">
        <v>208</v>
      </c>
      <c r="K12" s="228">
        <v>43</v>
      </c>
      <c r="L12" s="228" t="s">
        <v>723</v>
      </c>
      <c r="M12" s="228">
        <v>3</v>
      </c>
      <c r="N12" s="228">
        <v>2</v>
      </c>
      <c r="O12" s="228">
        <v>2</v>
      </c>
      <c r="P12" s="228" t="s">
        <v>723</v>
      </c>
      <c r="Q12" s="228">
        <v>4</v>
      </c>
      <c r="R12" s="228" t="s">
        <v>723</v>
      </c>
      <c r="S12" s="228" t="s">
        <v>724</v>
      </c>
      <c r="T12" s="228">
        <v>22</v>
      </c>
      <c r="U12" s="228">
        <v>10</v>
      </c>
      <c r="V12" s="228">
        <v>13</v>
      </c>
      <c r="W12" s="228">
        <v>2542</v>
      </c>
    </row>
    <row r="13" spans="2:23" ht="16.5" customHeight="1">
      <c r="B13" s="2"/>
      <c r="C13" s="170"/>
      <c r="D13" s="223"/>
      <c r="E13" s="185"/>
      <c r="F13" s="185"/>
      <c r="G13" s="228"/>
      <c r="H13" s="228"/>
      <c r="I13" s="228"/>
      <c r="J13" s="228"/>
      <c r="K13" s="228"/>
      <c r="L13" s="228"/>
      <c r="M13" s="228"/>
      <c r="N13" s="228"/>
      <c r="O13" s="228"/>
      <c r="P13" s="228"/>
      <c r="Q13" s="228"/>
      <c r="R13" s="228"/>
      <c r="S13" s="228"/>
      <c r="T13" s="228"/>
      <c r="U13" s="228"/>
      <c r="V13" s="228"/>
      <c r="W13" s="228"/>
    </row>
    <row r="14" spans="1:23" ht="16.5" customHeight="1">
      <c r="A14" s="529" t="s">
        <v>722</v>
      </c>
      <c r="B14" s="526"/>
      <c r="C14" s="526"/>
      <c r="D14" s="222">
        <v>307818</v>
      </c>
      <c r="E14" s="183">
        <v>205719</v>
      </c>
      <c r="F14" s="183">
        <v>178257</v>
      </c>
      <c r="G14" s="229">
        <v>47504</v>
      </c>
      <c r="H14" s="229">
        <v>106711</v>
      </c>
      <c r="I14" s="229">
        <v>3682</v>
      </c>
      <c r="J14" s="229">
        <v>20360</v>
      </c>
      <c r="K14" s="229">
        <v>27462</v>
      </c>
      <c r="L14" s="229">
        <v>572</v>
      </c>
      <c r="M14" s="229">
        <v>2737</v>
      </c>
      <c r="N14" s="229">
        <v>2048</v>
      </c>
      <c r="O14" s="229">
        <v>9277</v>
      </c>
      <c r="P14" s="229">
        <v>796</v>
      </c>
      <c r="Q14" s="229">
        <v>2098</v>
      </c>
      <c r="R14" s="229">
        <v>402</v>
      </c>
      <c r="S14" s="229">
        <v>1125</v>
      </c>
      <c r="T14" s="229">
        <v>4603</v>
      </c>
      <c r="U14" s="229">
        <v>3804</v>
      </c>
      <c r="V14" s="229">
        <v>4535</v>
      </c>
      <c r="W14" s="229">
        <v>97564</v>
      </c>
    </row>
    <row r="15" spans="2:23" ht="16.5" customHeight="1">
      <c r="B15" s="525" t="s">
        <v>715</v>
      </c>
      <c r="C15" s="526"/>
      <c r="D15" s="223">
        <v>300966</v>
      </c>
      <c r="E15" s="185">
        <v>201435</v>
      </c>
      <c r="F15" s="185">
        <v>174098</v>
      </c>
      <c r="G15" s="228">
        <v>46714</v>
      </c>
      <c r="H15" s="228">
        <v>103912</v>
      </c>
      <c r="I15" s="228">
        <v>3622</v>
      </c>
      <c r="J15" s="228">
        <v>19850</v>
      </c>
      <c r="K15" s="228">
        <v>27337</v>
      </c>
      <c r="L15" s="228">
        <v>572</v>
      </c>
      <c r="M15" s="228">
        <v>2728</v>
      </c>
      <c r="N15" s="228">
        <v>2035</v>
      </c>
      <c r="O15" s="228">
        <v>9266</v>
      </c>
      <c r="P15" s="228">
        <v>796</v>
      </c>
      <c r="Q15" s="228">
        <v>2078</v>
      </c>
      <c r="R15" s="228">
        <v>402</v>
      </c>
      <c r="S15" s="228">
        <v>1125</v>
      </c>
      <c r="T15" s="228">
        <v>4558</v>
      </c>
      <c r="U15" s="228">
        <v>3777</v>
      </c>
      <c r="V15" s="228">
        <v>4509</v>
      </c>
      <c r="W15" s="228">
        <v>95022</v>
      </c>
    </row>
    <row r="16" spans="2:23" ht="16.5" customHeight="1">
      <c r="B16" s="2"/>
      <c r="C16" s="170" t="s">
        <v>716</v>
      </c>
      <c r="D16" s="223">
        <v>144566</v>
      </c>
      <c r="E16" s="185">
        <v>129772</v>
      </c>
      <c r="F16" s="185">
        <v>108417</v>
      </c>
      <c r="G16" s="228">
        <v>27186</v>
      </c>
      <c r="H16" s="228">
        <v>67998</v>
      </c>
      <c r="I16" s="228">
        <v>2036</v>
      </c>
      <c r="J16" s="228">
        <v>11197</v>
      </c>
      <c r="K16" s="228">
        <v>21355</v>
      </c>
      <c r="L16" s="228">
        <v>532</v>
      </c>
      <c r="M16" s="228">
        <v>2361</v>
      </c>
      <c r="N16" s="228">
        <v>1963</v>
      </c>
      <c r="O16" s="228">
        <v>8499</v>
      </c>
      <c r="P16" s="228">
        <v>649</v>
      </c>
      <c r="Q16" s="228">
        <v>1727</v>
      </c>
      <c r="R16" s="228">
        <v>365</v>
      </c>
      <c r="S16" s="228">
        <v>1032</v>
      </c>
      <c r="T16" s="228">
        <v>1495</v>
      </c>
      <c r="U16" s="228">
        <v>2732</v>
      </c>
      <c r="V16" s="228">
        <v>564</v>
      </c>
      <c r="W16" s="228">
        <v>14230</v>
      </c>
    </row>
    <row r="17" spans="2:23" ht="16.5" customHeight="1">
      <c r="B17" s="2"/>
      <c r="C17" s="238" t="s">
        <v>717</v>
      </c>
      <c r="D17" s="223">
        <v>10622</v>
      </c>
      <c r="E17" s="185">
        <v>8750</v>
      </c>
      <c r="F17" s="185">
        <v>8081</v>
      </c>
      <c r="G17" s="228">
        <v>2331</v>
      </c>
      <c r="H17" s="228">
        <v>3777</v>
      </c>
      <c r="I17" s="228">
        <v>196</v>
      </c>
      <c r="J17" s="228">
        <v>1777</v>
      </c>
      <c r="K17" s="228">
        <v>669</v>
      </c>
      <c r="L17" s="228">
        <v>12</v>
      </c>
      <c r="M17" s="228">
        <v>72</v>
      </c>
      <c r="N17" s="228">
        <v>5</v>
      </c>
      <c r="O17" s="228">
        <v>122</v>
      </c>
      <c r="P17" s="228">
        <v>26</v>
      </c>
      <c r="Q17" s="228">
        <v>99</v>
      </c>
      <c r="R17" s="228">
        <v>4</v>
      </c>
      <c r="S17" s="228">
        <v>6</v>
      </c>
      <c r="T17" s="228">
        <v>151</v>
      </c>
      <c r="U17" s="228">
        <v>172</v>
      </c>
      <c r="V17" s="228">
        <v>40</v>
      </c>
      <c r="W17" s="228">
        <v>1832</v>
      </c>
    </row>
    <row r="18" spans="2:23" ht="16.5" customHeight="1">
      <c r="B18" s="2"/>
      <c r="C18" s="170" t="s">
        <v>718</v>
      </c>
      <c r="D18" s="223">
        <v>130852</v>
      </c>
      <c r="E18" s="185">
        <v>50729</v>
      </c>
      <c r="F18" s="185">
        <v>45636</v>
      </c>
      <c r="G18" s="228">
        <v>15017</v>
      </c>
      <c r="H18" s="228">
        <v>22935</v>
      </c>
      <c r="I18" s="228">
        <v>1245</v>
      </c>
      <c r="J18" s="228">
        <v>6439</v>
      </c>
      <c r="K18" s="228">
        <v>5093</v>
      </c>
      <c r="L18" s="228">
        <v>28</v>
      </c>
      <c r="M18" s="228">
        <v>280</v>
      </c>
      <c r="N18" s="228">
        <v>60</v>
      </c>
      <c r="O18" s="228">
        <v>537</v>
      </c>
      <c r="P18" s="228">
        <v>117</v>
      </c>
      <c r="Q18" s="228">
        <v>233</v>
      </c>
      <c r="R18" s="228">
        <v>27</v>
      </c>
      <c r="S18" s="228">
        <v>76</v>
      </c>
      <c r="T18" s="228">
        <v>2886</v>
      </c>
      <c r="U18" s="228">
        <v>849</v>
      </c>
      <c r="V18" s="228">
        <v>3876</v>
      </c>
      <c r="W18" s="228">
        <v>76247</v>
      </c>
    </row>
    <row r="19" spans="2:23" ht="16.5" customHeight="1">
      <c r="B19" s="2"/>
      <c r="C19" s="170" t="s">
        <v>719</v>
      </c>
      <c r="D19" s="223">
        <v>14926</v>
      </c>
      <c r="E19" s="185">
        <v>12184</v>
      </c>
      <c r="F19" s="185">
        <v>11964</v>
      </c>
      <c r="G19" s="228">
        <v>2180</v>
      </c>
      <c r="H19" s="228">
        <v>9202</v>
      </c>
      <c r="I19" s="228">
        <v>145</v>
      </c>
      <c r="J19" s="228">
        <v>437</v>
      </c>
      <c r="K19" s="228">
        <v>220</v>
      </c>
      <c r="L19" s="228" t="s">
        <v>720</v>
      </c>
      <c r="M19" s="228">
        <v>15</v>
      </c>
      <c r="N19" s="228">
        <v>7</v>
      </c>
      <c r="O19" s="228">
        <v>108</v>
      </c>
      <c r="P19" s="228">
        <v>4</v>
      </c>
      <c r="Q19" s="228">
        <v>19</v>
      </c>
      <c r="R19" s="228">
        <v>6</v>
      </c>
      <c r="S19" s="228">
        <v>11</v>
      </c>
      <c r="T19" s="228">
        <v>26</v>
      </c>
      <c r="U19" s="228">
        <v>24</v>
      </c>
      <c r="V19" s="228">
        <v>29</v>
      </c>
      <c r="W19" s="228">
        <v>2713</v>
      </c>
    </row>
    <row r="20" spans="1:23" ht="16.5" customHeight="1" thickBot="1">
      <c r="A20" s="3"/>
      <c r="B20" s="527" t="s">
        <v>721</v>
      </c>
      <c r="C20" s="528"/>
      <c r="D20" s="224">
        <v>6852</v>
      </c>
      <c r="E20" s="210">
        <v>4284</v>
      </c>
      <c r="F20" s="210">
        <v>4159</v>
      </c>
      <c r="G20" s="237">
        <v>790</v>
      </c>
      <c r="H20" s="237">
        <v>2799</v>
      </c>
      <c r="I20" s="237">
        <v>60</v>
      </c>
      <c r="J20" s="237">
        <v>510</v>
      </c>
      <c r="K20" s="237">
        <v>125</v>
      </c>
      <c r="L20" s="237" t="s">
        <v>723</v>
      </c>
      <c r="M20" s="228">
        <v>9</v>
      </c>
      <c r="N20" s="228">
        <v>13</v>
      </c>
      <c r="O20" s="228">
        <v>11</v>
      </c>
      <c r="P20" s="228" t="s">
        <v>723</v>
      </c>
      <c r="Q20" s="228">
        <v>20</v>
      </c>
      <c r="R20" s="228" t="s">
        <v>712</v>
      </c>
      <c r="S20" s="228" t="s">
        <v>713</v>
      </c>
      <c r="T20" s="228">
        <v>45</v>
      </c>
      <c r="U20" s="228">
        <v>27</v>
      </c>
      <c r="V20" s="228">
        <v>26</v>
      </c>
      <c r="W20" s="240">
        <v>2542</v>
      </c>
    </row>
    <row r="21" spans="1:23" ht="16.5" customHeight="1">
      <c r="A21" s="4" t="s">
        <v>701</v>
      </c>
      <c r="M21" s="227"/>
      <c r="N21" s="227"/>
      <c r="O21" s="227"/>
      <c r="P21" s="227"/>
      <c r="Q21" s="227"/>
      <c r="R21" s="227"/>
      <c r="S21" s="227"/>
      <c r="T21" s="227"/>
      <c r="U21" s="227"/>
      <c r="V21" s="227"/>
      <c r="W21" s="47"/>
    </row>
  </sheetData>
  <mergeCells count="14">
    <mergeCell ref="B20:C20"/>
    <mergeCell ref="A6:C6"/>
    <mergeCell ref="B7:C7"/>
    <mergeCell ref="B12:C12"/>
    <mergeCell ref="A14:C14"/>
    <mergeCell ref="A3:C5"/>
    <mergeCell ref="E3:U3"/>
    <mergeCell ref="K4:U4"/>
    <mergeCell ref="B15:C15"/>
    <mergeCell ref="W3:W5"/>
    <mergeCell ref="V3:V5"/>
    <mergeCell ref="D3:D5"/>
    <mergeCell ref="E4:E5"/>
    <mergeCell ref="F4:J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tabColor indexed="12"/>
  </sheetPr>
  <dimension ref="A1:I13"/>
  <sheetViews>
    <sheetView workbookViewId="0" topLeftCell="A1">
      <selection activeCell="D2" sqref="D2"/>
    </sheetView>
  </sheetViews>
  <sheetFormatPr defaultColWidth="9.00390625" defaultRowHeight="16.5" customHeight="1"/>
  <cols>
    <col min="1" max="3" width="1.75390625" style="1" customWidth="1"/>
    <col min="4" max="4" width="17.125" style="1" customWidth="1"/>
    <col min="5" max="9" width="16.25390625" style="1" customWidth="1"/>
    <col min="10" max="16384" width="8.875" style="1" customWidth="1"/>
  </cols>
  <sheetData>
    <row r="1" ht="16.5" customHeight="1">
      <c r="A1" s="5" t="s">
        <v>376</v>
      </c>
    </row>
    <row r="2" ht="16.5" customHeight="1" thickBot="1">
      <c r="D2" s="412" t="str">
        <f>HYPERLINK("#目次!A15","目次に戻る")</f>
        <v>目次に戻る</v>
      </c>
    </row>
    <row r="3" spans="1:9" ht="33" customHeight="1">
      <c r="A3" s="494" t="s">
        <v>737</v>
      </c>
      <c r="B3" s="486"/>
      <c r="C3" s="486"/>
      <c r="D3" s="486"/>
      <c r="E3" s="252" t="s">
        <v>727</v>
      </c>
      <c r="F3" s="249" t="s">
        <v>726</v>
      </c>
      <c r="G3" s="250" t="s">
        <v>738</v>
      </c>
      <c r="H3" s="217" t="s">
        <v>739</v>
      </c>
      <c r="I3" s="251" t="s">
        <v>740</v>
      </c>
    </row>
    <row r="4" spans="1:9" ht="16.5" customHeight="1">
      <c r="A4" s="535" t="s">
        <v>728</v>
      </c>
      <c r="B4" s="535"/>
      <c r="C4" s="535"/>
      <c r="D4" s="536"/>
      <c r="E4" s="177">
        <v>172507</v>
      </c>
      <c r="F4" s="177">
        <v>308972</v>
      </c>
      <c r="G4" s="256">
        <v>1.79</v>
      </c>
      <c r="H4" s="243" t="s">
        <v>712</v>
      </c>
      <c r="I4" s="243" t="s">
        <v>712</v>
      </c>
    </row>
    <row r="5" spans="1:9" ht="16.5" customHeight="1">
      <c r="A5" s="46"/>
      <c r="B5" s="535" t="s">
        <v>729</v>
      </c>
      <c r="C5" s="535"/>
      <c r="D5" s="536"/>
      <c r="E5" s="177">
        <v>171420</v>
      </c>
      <c r="F5" s="177">
        <v>307818</v>
      </c>
      <c r="G5" s="256">
        <v>1.8</v>
      </c>
      <c r="H5" s="257">
        <v>51.1</v>
      </c>
      <c r="I5" s="258">
        <v>28.4</v>
      </c>
    </row>
    <row r="6" spans="1:9" ht="16.5" customHeight="1">
      <c r="A6" s="46"/>
      <c r="B6" s="46"/>
      <c r="C6" s="531" t="s">
        <v>730</v>
      </c>
      <c r="D6" s="532"/>
      <c r="E6" s="161">
        <v>167447</v>
      </c>
      <c r="F6" s="161">
        <v>300966</v>
      </c>
      <c r="G6" s="202">
        <v>1.8</v>
      </c>
      <c r="H6" s="259">
        <v>51.4</v>
      </c>
      <c r="I6" s="260">
        <v>28.6</v>
      </c>
    </row>
    <row r="7" spans="1:9" ht="16.5" customHeight="1">
      <c r="A7" s="46"/>
      <c r="B7" s="46"/>
      <c r="C7" s="46"/>
      <c r="D7" s="43" t="s">
        <v>731</v>
      </c>
      <c r="E7" s="161">
        <v>58193</v>
      </c>
      <c r="F7" s="161">
        <v>144566</v>
      </c>
      <c r="G7" s="202">
        <v>2.48</v>
      </c>
      <c r="H7" s="259">
        <v>88.9</v>
      </c>
      <c r="I7" s="260">
        <v>35.8</v>
      </c>
    </row>
    <row r="8" spans="1:9" ht="16.5" customHeight="1">
      <c r="A8" s="46"/>
      <c r="B8" s="46"/>
      <c r="C8" s="46"/>
      <c r="D8" s="253" t="s">
        <v>732</v>
      </c>
      <c r="E8" s="161">
        <v>5146</v>
      </c>
      <c r="F8" s="161">
        <v>10622</v>
      </c>
      <c r="G8" s="202">
        <v>2.06</v>
      </c>
      <c r="H8" s="259">
        <v>44.8</v>
      </c>
      <c r="I8" s="260">
        <v>21.7</v>
      </c>
    </row>
    <row r="9" spans="1:9" ht="16.5" customHeight="1">
      <c r="A9" s="46"/>
      <c r="B9" s="46"/>
      <c r="C9" s="46"/>
      <c r="D9" s="43" t="s">
        <v>733</v>
      </c>
      <c r="E9" s="161">
        <v>97532</v>
      </c>
      <c r="F9" s="161">
        <v>130852</v>
      </c>
      <c r="G9" s="202">
        <v>1.34</v>
      </c>
      <c r="H9" s="259">
        <v>29.4</v>
      </c>
      <c r="I9" s="260">
        <v>21.9</v>
      </c>
    </row>
    <row r="10" spans="1:9" ht="16.5" customHeight="1">
      <c r="A10" s="46"/>
      <c r="B10" s="46"/>
      <c r="C10" s="46"/>
      <c r="D10" s="43" t="s">
        <v>734</v>
      </c>
      <c r="E10" s="161">
        <v>6576</v>
      </c>
      <c r="F10" s="161">
        <v>14926</v>
      </c>
      <c r="G10" s="202">
        <v>2.27</v>
      </c>
      <c r="H10" s="259">
        <v>49.3</v>
      </c>
      <c r="I10" s="260">
        <v>21.7</v>
      </c>
    </row>
    <row r="11" spans="1:9" ht="16.5" customHeight="1">
      <c r="A11" s="46"/>
      <c r="B11" s="46"/>
      <c r="C11" s="531" t="s">
        <v>735</v>
      </c>
      <c r="D11" s="532"/>
      <c r="E11" s="161">
        <v>3973</v>
      </c>
      <c r="F11" s="161">
        <v>6852</v>
      </c>
      <c r="G11" s="202">
        <v>1.72</v>
      </c>
      <c r="H11" s="259">
        <v>38.9</v>
      </c>
      <c r="I11" s="260">
        <v>22.6</v>
      </c>
    </row>
    <row r="12" spans="1:9" ht="16.5" customHeight="1" thickBot="1">
      <c r="A12" s="254"/>
      <c r="B12" s="533" t="s">
        <v>736</v>
      </c>
      <c r="C12" s="533"/>
      <c r="D12" s="534"/>
      <c r="E12" s="179">
        <v>1087</v>
      </c>
      <c r="F12" s="179">
        <v>1154</v>
      </c>
      <c r="G12" s="261">
        <v>1.06</v>
      </c>
      <c r="H12" s="262" t="s">
        <v>712</v>
      </c>
      <c r="I12" s="179" t="s">
        <v>712</v>
      </c>
    </row>
    <row r="13" spans="1:4" ht="16.5" customHeight="1">
      <c r="A13" s="4" t="s">
        <v>701</v>
      </c>
      <c r="D13" s="244"/>
    </row>
  </sheetData>
  <mergeCells count="6">
    <mergeCell ref="C11:D11"/>
    <mergeCell ref="B12:D12"/>
    <mergeCell ref="A4:D4"/>
    <mergeCell ref="A3:D3"/>
    <mergeCell ref="B5:D5"/>
    <mergeCell ref="C6:D6"/>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tabColor indexed="12"/>
  </sheetPr>
  <dimension ref="A1:L22"/>
  <sheetViews>
    <sheetView workbookViewId="0" topLeftCell="A1">
      <selection activeCell="D2" sqref="D2"/>
    </sheetView>
  </sheetViews>
  <sheetFormatPr defaultColWidth="9.00390625" defaultRowHeight="16.5" customHeight="1"/>
  <cols>
    <col min="1" max="3" width="2.625" style="1" customWidth="1"/>
    <col min="4" max="4" width="25.00390625" style="1" customWidth="1"/>
    <col min="5" max="12" width="8.00390625" style="1" customWidth="1"/>
    <col min="13" max="16384" width="8.875" style="1" customWidth="1"/>
  </cols>
  <sheetData>
    <row r="1" ht="16.5" customHeight="1">
      <c r="A1" s="5" t="s">
        <v>377</v>
      </c>
    </row>
    <row r="2" spans="1:12" ht="16.5" customHeight="1" thickBot="1">
      <c r="A2" s="18"/>
      <c r="B2" s="18"/>
      <c r="C2" s="18"/>
      <c r="D2" s="412" t="str">
        <f>HYPERLINK("#目次!A16","目次に戻る")</f>
        <v>目次に戻る</v>
      </c>
      <c r="E2" s="18"/>
      <c r="F2" s="18"/>
      <c r="G2" s="18"/>
      <c r="H2" s="18"/>
      <c r="I2" s="18"/>
      <c r="J2" s="18"/>
      <c r="K2" s="18"/>
      <c r="L2" s="18"/>
    </row>
    <row r="3" spans="1:12" ht="16.5" customHeight="1">
      <c r="A3" s="540" t="s">
        <v>725</v>
      </c>
      <c r="B3" s="541"/>
      <c r="C3" s="541"/>
      <c r="D3" s="541"/>
      <c r="E3" s="540" t="s">
        <v>750</v>
      </c>
      <c r="F3" s="537" t="s">
        <v>751</v>
      </c>
      <c r="G3" s="537" t="s">
        <v>752</v>
      </c>
      <c r="H3" s="537" t="s">
        <v>753</v>
      </c>
      <c r="I3" s="537"/>
      <c r="J3" s="537"/>
      <c r="K3" s="537"/>
      <c r="L3" s="538" t="s">
        <v>627</v>
      </c>
    </row>
    <row r="4" spans="1:12" ht="16.5" customHeight="1">
      <c r="A4" s="542"/>
      <c r="B4" s="543"/>
      <c r="C4" s="543"/>
      <c r="D4" s="543"/>
      <c r="E4" s="544"/>
      <c r="F4" s="545"/>
      <c r="G4" s="545"/>
      <c r="H4" s="267" t="s">
        <v>755</v>
      </c>
      <c r="I4" s="267" t="s">
        <v>744</v>
      </c>
      <c r="J4" s="267" t="s">
        <v>756</v>
      </c>
      <c r="K4" s="267" t="s">
        <v>746</v>
      </c>
      <c r="L4" s="539"/>
    </row>
    <row r="5" spans="1:12" ht="16.5" customHeight="1">
      <c r="A5" s="535" t="s">
        <v>642</v>
      </c>
      <c r="B5" s="535"/>
      <c r="C5" s="535"/>
      <c r="D5" s="536"/>
      <c r="E5" s="263"/>
      <c r="F5" s="264"/>
      <c r="G5" s="264"/>
      <c r="H5" s="264"/>
      <c r="I5" s="264"/>
      <c r="J5" s="264"/>
      <c r="K5" s="264"/>
      <c r="L5" s="264"/>
    </row>
    <row r="6" spans="1:12" ht="16.5" customHeight="1">
      <c r="A6" s="47"/>
      <c r="B6" s="535" t="s">
        <v>747</v>
      </c>
      <c r="C6" s="535"/>
      <c r="D6" s="536"/>
      <c r="E6" s="265">
        <v>171420</v>
      </c>
      <c r="F6" s="266">
        <v>41331</v>
      </c>
      <c r="G6" s="266">
        <v>1836</v>
      </c>
      <c r="H6" s="266">
        <v>128169</v>
      </c>
      <c r="I6" s="266">
        <v>49400</v>
      </c>
      <c r="J6" s="266">
        <v>54336</v>
      </c>
      <c r="K6" s="266">
        <v>24433</v>
      </c>
      <c r="L6" s="266">
        <v>84</v>
      </c>
    </row>
    <row r="7" spans="1:12" ht="16.5" customHeight="1">
      <c r="A7" s="47"/>
      <c r="B7" s="47"/>
      <c r="C7" s="531" t="s">
        <v>715</v>
      </c>
      <c r="D7" s="532"/>
      <c r="E7" s="20">
        <v>167447</v>
      </c>
      <c r="F7" s="19">
        <v>39027</v>
      </c>
      <c r="G7" s="19">
        <v>1806</v>
      </c>
      <c r="H7" s="19">
        <v>126541</v>
      </c>
      <c r="I7" s="19">
        <v>48748</v>
      </c>
      <c r="J7" s="19">
        <v>53651</v>
      </c>
      <c r="K7" s="19">
        <v>24142</v>
      </c>
      <c r="L7" s="19">
        <v>73</v>
      </c>
    </row>
    <row r="8" spans="1:12" ht="16.5" customHeight="1">
      <c r="A8" s="47"/>
      <c r="B8" s="47"/>
      <c r="C8" s="47"/>
      <c r="D8" s="43" t="s">
        <v>716</v>
      </c>
      <c r="E8" s="20">
        <v>58193</v>
      </c>
      <c r="F8" s="19">
        <v>35947</v>
      </c>
      <c r="G8" s="19">
        <v>826</v>
      </c>
      <c r="H8" s="19">
        <v>21388</v>
      </c>
      <c r="I8" s="19">
        <v>3944</v>
      </c>
      <c r="J8" s="19">
        <v>7413</v>
      </c>
      <c r="K8" s="19">
        <v>10031</v>
      </c>
      <c r="L8" s="19">
        <v>32</v>
      </c>
    </row>
    <row r="9" spans="1:12" ht="16.5" customHeight="1">
      <c r="A9" s="47"/>
      <c r="B9" s="47"/>
      <c r="C9" s="47"/>
      <c r="D9" s="43" t="s">
        <v>717</v>
      </c>
      <c r="E9" s="20">
        <v>5146</v>
      </c>
      <c r="F9" s="19" t="s">
        <v>748</v>
      </c>
      <c r="G9" s="19">
        <v>1</v>
      </c>
      <c r="H9" s="19">
        <v>5145</v>
      </c>
      <c r="I9" s="19">
        <v>46</v>
      </c>
      <c r="J9" s="19">
        <v>4201</v>
      </c>
      <c r="K9" s="19">
        <v>898</v>
      </c>
      <c r="L9" s="19" t="s">
        <v>749</v>
      </c>
    </row>
    <row r="10" spans="1:12" ht="16.5" customHeight="1">
      <c r="A10" s="47"/>
      <c r="B10" s="47"/>
      <c r="C10" s="47"/>
      <c r="D10" s="43" t="s">
        <v>718</v>
      </c>
      <c r="E10" s="20">
        <v>97532</v>
      </c>
      <c r="F10" s="19">
        <v>2822</v>
      </c>
      <c r="G10" s="19">
        <v>881</v>
      </c>
      <c r="H10" s="19">
        <v>93801</v>
      </c>
      <c r="I10" s="19">
        <v>44094</v>
      </c>
      <c r="J10" s="19">
        <v>37746</v>
      </c>
      <c r="K10" s="19">
        <v>11961</v>
      </c>
      <c r="L10" s="19">
        <v>28</v>
      </c>
    </row>
    <row r="11" spans="1:12" ht="16.5" customHeight="1">
      <c r="A11" s="47"/>
      <c r="B11" s="47"/>
      <c r="C11" s="47"/>
      <c r="D11" s="43" t="s">
        <v>719</v>
      </c>
      <c r="E11" s="20">
        <v>6576</v>
      </c>
      <c r="F11" s="19">
        <v>258</v>
      </c>
      <c r="G11" s="19">
        <v>98</v>
      </c>
      <c r="H11" s="19">
        <v>6207</v>
      </c>
      <c r="I11" s="19">
        <v>664</v>
      </c>
      <c r="J11" s="19">
        <v>4291</v>
      </c>
      <c r="K11" s="19">
        <v>1252</v>
      </c>
      <c r="L11" s="19">
        <v>13</v>
      </c>
    </row>
    <row r="12" spans="1:12" ht="16.5" customHeight="1">
      <c r="A12" s="47"/>
      <c r="B12" s="47"/>
      <c r="C12" s="531" t="s">
        <v>721</v>
      </c>
      <c r="D12" s="532"/>
      <c r="E12" s="20">
        <v>3973</v>
      </c>
      <c r="F12" s="19">
        <v>2304</v>
      </c>
      <c r="G12" s="19">
        <v>30</v>
      </c>
      <c r="H12" s="19">
        <v>1628</v>
      </c>
      <c r="I12" s="19">
        <v>652</v>
      </c>
      <c r="J12" s="19">
        <v>685</v>
      </c>
      <c r="K12" s="19">
        <v>291</v>
      </c>
      <c r="L12" s="19">
        <v>11</v>
      </c>
    </row>
    <row r="13" spans="1:12" ht="16.5" customHeight="1">
      <c r="A13" s="46"/>
      <c r="B13" s="46"/>
      <c r="C13" s="20"/>
      <c r="D13" s="268"/>
      <c r="E13" s="20"/>
      <c r="F13" s="19"/>
      <c r="G13" s="19"/>
      <c r="H13" s="19"/>
      <c r="I13" s="19"/>
      <c r="J13" s="19"/>
      <c r="K13" s="18"/>
      <c r="L13" s="18"/>
    </row>
    <row r="14" spans="1:12" ht="16.5" customHeight="1">
      <c r="A14" s="535" t="s">
        <v>643</v>
      </c>
      <c r="B14" s="535"/>
      <c r="C14" s="535"/>
      <c r="D14" s="536"/>
      <c r="E14" s="20"/>
      <c r="F14" s="19"/>
      <c r="G14" s="19"/>
      <c r="H14" s="19"/>
      <c r="I14" s="19"/>
      <c r="J14" s="19"/>
      <c r="K14" s="19"/>
      <c r="L14" s="19"/>
    </row>
    <row r="15" spans="1:12" ht="16.5" customHeight="1">
      <c r="A15" s="47"/>
      <c r="B15" s="535" t="s">
        <v>747</v>
      </c>
      <c r="C15" s="535"/>
      <c r="D15" s="536"/>
      <c r="E15" s="265">
        <v>307818</v>
      </c>
      <c r="F15" s="266">
        <v>107414</v>
      </c>
      <c r="G15" s="266">
        <v>4007</v>
      </c>
      <c r="H15" s="266">
        <v>196210</v>
      </c>
      <c r="I15" s="266">
        <v>63423</v>
      </c>
      <c r="J15" s="266">
        <v>88649</v>
      </c>
      <c r="K15" s="266">
        <v>44138</v>
      </c>
      <c r="L15" s="266">
        <v>187</v>
      </c>
    </row>
    <row r="16" spans="1:12" ht="16.5" customHeight="1">
      <c r="A16" s="47"/>
      <c r="B16" s="47"/>
      <c r="C16" s="531" t="s">
        <v>715</v>
      </c>
      <c r="D16" s="532"/>
      <c r="E16" s="20">
        <v>300966</v>
      </c>
      <c r="F16" s="19">
        <v>102584</v>
      </c>
      <c r="G16" s="19">
        <v>3966</v>
      </c>
      <c r="H16" s="19">
        <v>194249</v>
      </c>
      <c r="I16" s="19">
        <v>62602</v>
      </c>
      <c r="J16" s="19">
        <v>87826</v>
      </c>
      <c r="K16" s="19">
        <v>43821</v>
      </c>
      <c r="L16" s="19">
        <v>167</v>
      </c>
    </row>
    <row r="17" spans="1:12" ht="16.5" customHeight="1">
      <c r="A17" s="47"/>
      <c r="B17" s="47"/>
      <c r="C17" s="47"/>
      <c r="D17" s="43" t="s">
        <v>716</v>
      </c>
      <c r="E17" s="20">
        <v>144566</v>
      </c>
      <c r="F17" s="19">
        <v>95255</v>
      </c>
      <c r="G17" s="19">
        <v>2000</v>
      </c>
      <c r="H17" s="19">
        <v>47225</v>
      </c>
      <c r="I17" s="19">
        <v>8961</v>
      </c>
      <c r="J17" s="19">
        <v>17572</v>
      </c>
      <c r="K17" s="19">
        <v>20692</v>
      </c>
      <c r="L17" s="19">
        <v>86</v>
      </c>
    </row>
    <row r="18" spans="1:12" ht="16.5" customHeight="1">
      <c r="A18" s="47"/>
      <c r="B18" s="47"/>
      <c r="C18" s="47"/>
      <c r="D18" s="43" t="s">
        <v>717</v>
      </c>
      <c r="E18" s="20">
        <v>10622</v>
      </c>
      <c r="F18" s="19" t="s">
        <v>748</v>
      </c>
      <c r="G18" s="19">
        <v>2</v>
      </c>
      <c r="H18" s="19">
        <v>10620</v>
      </c>
      <c r="I18" s="19">
        <v>46</v>
      </c>
      <c r="J18" s="19">
        <v>8461</v>
      </c>
      <c r="K18" s="19">
        <v>2113</v>
      </c>
      <c r="L18" s="19" t="s">
        <v>741</v>
      </c>
    </row>
    <row r="19" spans="1:12" ht="16.5" customHeight="1">
      <c r="A19" s="47"/>
      <c r="B19" s="47"/>
      <c r="C19" s="47"/>
      <c r="D19" s="43" t="s">
        <v>718</v>
      </c>
      <c r="E19" s="20">
        <v>130852</v>
      </c>
      <c r="F19" s="19">
        <v>6531</v>
      </c>
      <c r="G19" s="19">
        <v>1674</v>
      </c>
      <c r="H19" s="19">
        <v>122599</v>
      </c>
      <c r="I19" s="19">
        <v>52522</v>
      </c>
      <c r="J19" s="19">
        <v>52084</v>
      </c>
      <c r="K19" s="19">
        <v>17993</v>
      </c>
      <c r="L19" s="19">
        <v>48</v>
      </c>
    </row>
    <row r="20" spans="1:12" ht="16.5" customHeight="1">
      <c r="A20" s="47"/>
      <c r="B20" s="47"/>
      <c r="C20" s="47"/>
      <c r="D20" s="43" t="s">
        <v>719</v>
      </c>
      <c r="E20" s="20">
        <v>14926</v>
      </c>
      <c r="F20" s="19">
        <v>798</v>
      </c>
      <c r="G20" s="19">
        <v>290</v>
      </c>
      <c r="H20" s="19">
        <v>13805</v>
      </c>
      <c r="I20" s="19">
        <v>1073</v>
      </c>
      <c r="J20" s="19">
        <v>9709</v>
      </c>
      <c r="K20" s="19">
        <v>3023</v>
      </c>
      <c r="L20" s="19">
        <v>33</v>
      </c>
    </row>
    <row r="21" spans="1:12" ht="16.5" customHeight="1" thickBot="1">
      <c r="A21" s="226"/>
      <c r="B21" s="226"/>
      <c r="C21" s="533" t="s">
        <v>721</v>
      </c>
      <c r="D21" s="534"/>
      <c r="E21" s="269">
        <v>6852</v>
      </c>
      <c r="F21" s="269">
        <v>4830</v>
      </c>
      <c r="G21" s="269">
        <v>41</v>
      </c>
      <c r="H21" s="269">
        <v>1961</v>
      </c>
      <c r="I21" s="269">
        <v>821</v>
      </c>
      <c r="J21" s="269">
        <v>823</v>
      </c>
      <c r="K21" s="269">
        <v>317</v>
      </c>
      <c r="L21" s="269">
        <v>20</v>
      </c>
    </row>
    <row r="22" spans="1:12" ht="16.5" customHeight="1">
      <c r="A22" s="4" t="s">
        <v>701</v>
      </c>
      <c r="B22" s="18"/>
      <c r="C22" s="18"/>
      <c r="D22" s="18"/>
      <c r="E22" s="18"/>
      <c r="F22" s="18"/>
      <c r="G22" s="18"/>
      <c r="H22" s="18"/>
      <c r="I22" s="18"/>
      <c r="J22" s="18"/>
      <c r="K22" s="18"/>
      <c r="L22" s="18"/>
    </row>
  </sheetData>
  <mergeCells count="14">
    <mergeCell ref="C16:D16"/>
    <mergeCell ref="C21:D21"/>
    <mergeCell ref="C7:D7"/>
    <mergeCell ref="C12:D12"/>
    <mergeCell ref="A14:D14"/>
    <mergeCell ref="B15:D15"/>
    <mergeCell ref="H3:K3"/>
    <mergeCell ref="L3:L4"/>
    <mergeCell ref="A5:D5"/>
    <mergeCell ref="B6:D6"/>
    <mergeCell ref="A3:D4"/>
    <mergeCell ref="E3:E4"/>
    <mergeCell ref="F3:F4"/>
    <mergeCell ref="G3:G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indexed="12"/>
  </sheetPr>
  <dimension ref="A1:H14"/>
  <sheetViews>
    <sheetView workbookViewId="0" topLeftCell="A1">
      <selection activeCell="C2" sqref="C2"/>
    </sheetView>
  </sheetViews>
  <sheetFormatPr defaultColWidth="9.00390625" defaultRowHeight="16.5" customHeight="1"/>
  <cols>
    <col min="1" max="1" width="1.625" style="1" customWidth="1"/>
    <col min="2" max="2" width="2.125" style="1" customWidth="1"/>
    <col min="3" max="3" width="16.625" style="1" customWidth="1"/>
    <col min="4" max="8" width="12.125" style="1" customWidth="1"/>
    <col min="9" max="16384" width="8.875" style="1" customWidth="1"/>
  </cols>
  <sheetData>
    <row r="1" ht="16.5" customHeight="1">
      <c r="A1" s="5" t="s">
        <v>378</v>
      </c>
    </row>
    <row r="2" spans="1:6" ht="16.5" customHeight="1" thickBot="1">
      <c r="A2" s="2"/>
      <c r="B2" s="2"/>
      <c r="C2" s="412" t="str">
        <f>HYPERLINK("#目次!A17","目次に戻る")</f>
        <v>目次に戻る</v>
      </c>
      <c r="D2" s="2"/>
      <c r="E2" s="2"/>
      <c r="F2" s="2"/>
    </row>
    <row r="3" spans="1:8" ht="33" customHeight="1">
      <c r="A3" s="477" t="s">
        <v>725</v>
      </c>
      <c r="B3" s="447"/>
      <c r="C3" s="447"/>
      <c r="D3" s="277" t="s">
        <v>766</v>
      </c>
      <c r="E3" s="182" t="s">
        <v>767</v>
      </c>
      <c r="F3" s="275" t="s">
        <v>768</v>
      </c>
      <c r="G3" s="275" t="s">
        <v>769</v>
      </c>
      <c r="H3" s="276" t="s">
        <v>770</v>
      </c>
    </row>
    <row r="4" spans="1:8" s="172" customFormat="1" ht="16.5" customHeight="1">
      <c r="A4" s="529" t="s">
        <v>619</v>
      </c>
      <c r="B4" s="529"/>
      <c r="C4" s="547"/>
      <c r="D4" s="239">
        <v>167447</v>
      </c>
      <c r="E4" s="183">
        <v>300966</v>
      </c>
      <c r="F4" s="273">
        <v>1.8</v>
      </c>
      <c r="G4" s="270">
        <v>51.4</v>
      </c>
      <c r="H4" s="270">
        <v>28.6</v>
      </c>
    </row>
    <row r="5" spans="1:8" ht="16.5" customHeight="1">
      <c r="A5" s="2"/>
      <c r="B5" s="525" t="s">
        <v>758</v>
      </c>
      <c r="C5" s="548"/>
      <c r="D5" s="240">
        <v>39027</v>
      </c>
      <c r="E5" s="228">
        <v>102584</v>
      </c>
      <c r="F5" s="272">
        <v>2.63</v>
      </c>
      <c r="G5" s="271">
        <v>99.4</v>
      </c>
      <c r="H5" s="271">
        <v>37.8</v>
      </c>
    </row>
    <row r="6" spans="1:8" ht="16.5" customHeight="1">
      <c r="A6" s="2"/>
      <c r="B6" s="525" t="s">
        <v>759</v>
      </c>
      <c r="C6" s="548"/>
      <c r="D6" s="240">
        <v>1806</v>
      </c>
      <c r="E6" s="228">
        <v>3966</v>
      </c>
      <c r="F6" s="274">
        <v>2.2</v>
      </c>
      <c r="G6" s="271">
        <v>61.9</v>
      </c>
      <c r="H6" s="271">
        <v>28.2</v>
      </c>
    </row>
    <row r="7" spans="1:8" ht="16.5" customHeight="1">
      <c r="A7" s="2"/>
      <c r="B7" s="525" t="s">
        <v>760</v>
      </c>
      <c r="C7" s="548"/>
      <c r="D7" s="240">
        <v>126541</v>
      </c>
      <c r="E7" s="228">
        <v>194249</v>
      </c>
      <c r="F7" s="271">
        <v>1.54</v>
      </c>
      <c r="G7" s="271">
        <v>36.4</v>
      </c>
      <c r="H7" s="271">
        <v>23.7</v>
      </c>
    </row>
    <row r="8" spans="1:8" ht="16.5" customHeight="1">
      <c r="A8" s="2"/>
      <c r="B8" s="2"/>
      <c r="C8" s="171" t="s">
        <v>744</v>
      </c>
      <c r="D8" s="240">
        <v>48748</v>
      </c>
      <c r="E8" s="228">
        <v>62602</v>
      </c>
      <c r="F8" s="271">
        <v>1.28</v>
      </c>
      <c r="G8" s="271">
        <v>27.8</v>
      </c>
      <c r="H8" s="271">
        <v>21.7</v>
      </c>
    </row>
    <row r="9" spans="1:8" ht="16.5" customHeight="1">
      <c r="A9" s="2"/>
      <c r="B9" s="2"/>
      <c r="C9" s="171" t="s">
        <v>761</v>
      </c>
      <c r="D9" s="240">
        <v>53651</v>
      </c>
      <c r="E9" s="228">
        <v>87826</v>
      </c>
      <c r="F9" s="271">
        <v>1.64</v>
      </c>
      <c r="G9" s="274">
        <v>39</v>
      </c>
      <c r="H9" s="271">
        <v>23.8</v>
      </c>
    </row>
    <row r="10" spans="1:8" ht="16.5" customHeight="1">
      <c r="A10" s="2"/>
      <c r="B10" s="2"/>
      <c r="C10" s="171" t="s">
        <v>762</v>
      </c>
      <c r="D10" s="240">
        <v>18775</v>
      </c>
      <c r="E10" s="228">
        <v>33579</v>
      </c>
      <c r="F10" s="272">
        <v>1.79</v>
      </c>
      <c r="G10" s="271">
        <v>46.7</v>
      </c>
      <c r="H10" s="271">
        <v>26.1</v>
      </c>
    </row>
    <row r="11" spans="1:8" ht="16.5" customHeight="1">
      <c r="A11" s="2"/>
      <c r="B11" s="2"/>
      <c r="C11" s="171" t="s">
        <v>763</v>
      </c>
      <c r="D11" s="240">
        <v>4882</v>
      </c>
      <c r="E11" s="228">
        <v>9231</v>
      </c>
      <c r="F11" s="272">
        <v>1.89</v>
      </c>
      <c r="G11" s="271">
        <v>50.3</v>
      </c>
      <c r="H11" s="271">
        <v>26.6</v>
      </c>
    </row>
    <row r="12" spans="1:8" ht="16.5" customHeight="1">
      <c r="A12" s="2"/>
      <c r="B12" s="2"/>
      <c r="C12" s="171" t="s">
        <v>764</v>
      </c>
      <c r="D12" s="240">
        <v>485</v>
      </c>
      <c r="E12" s="228">
        <v>1011</v>
      </c>
      <c r="F12" s="272">
        <v>2.08</v>
      </c>
      <c r="G12" s="271">
        <v>68.9</v>
      </c>
      <c r="H12" s="272">
        <v>33</v>
      </c>
    </row>
    <row r="13" spans="1:8" ht="16.5" customHeight="1" thickBot="1">
      <c r="A13" s="2"/>
      <c r="B13" s="527" t="s">
        <v>627</v>
      </c>
      <c r="C13" s="546"/>
      <c r="D13" s="237">
        <v>73</v>
      </c>
      <c r="E13" s="237">
        <v>167</v>
      </c>
      <c r="F13" s="278">
        <v>2.29</v>
      </c>
      <c r="G13" s="278">
        <v>72.1</v>
      </c>
      <c r="H13" s="278">
        <v>31.5</v>
      </c>
    </row>
    <row r="14" ht="16.5" customHeight="1">
      <c r="A14" s="1" t="s">
        <v>765</v>
      </c>
    </row>
  </sheetData>
  <mergeCells count="6">
    <mergeCell ref="B13:C13"/>
    <mergeCell ref="A3:C3"/>
    <mergeCell ref="A4:C4"/>
    <mergeCell ref="B5:C5"/>
    <mergeCell ref="B6:C6"/>
    <mergeCell ref="B7:C7"/>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tabColor indexed="12"/>
  </sheetPr>
  <dimension ref="A1:I41"/>
  <sheetViews>
    <sheetView workbookViewId="0" topLeftCell="A1">
      <selection activeCell="B2" sqref="B2"/>
    </sheetView>
  </sheetViews>
  <sheetFormatPr defaultColWidth="9.00390625" defaultRowHeight="16.5" customHeight="1"/>
  <cols>
    <col min="1" max="1" width="4.125" style="1" customWidth="1"/>
    <col min="2" max="2" width="17.125" style="1" customWidth="1"/>
    <col min="3" max="9" width="10.00390625" style="1" customWidth="1"/>
    <col min="10" max="16384" width="8.875" style="1" customWidth="1"/>
  </cols>
  <sheetData>
    <row r="1" ht="16.5" customHeight="1">
      <c r="A1" s="5" t="s">
        <v>379</v>
      </c>
    </row>
    <row r="2" ht="16.5" customHeight="1" thickBot="1">
      <c r="B2" s="412" t="str">
        <f>HYPERLINK("#目次!A18","目次に戻る")</f>
        <v>目次に戻る</v>
      </c>
    </row>
    <row r="3" spans="1:9" ht="16.5" customHeight="1">
      <c r="A3" s="549" t="s">
        <v>781</v>
      </c>
      <c r="B3" s="495"/>
      <c r="C3" s="549" t="s">
        <v>742</v>
      </c>
      <c r="D3" s="447" t="s">
        <v>771</v>
      </c>
      <c r="E3" s="447"/>
      <c r="F3" s="447"/>
      <c r="G3" s="447"/>
      <c r="H3" s="447"/>
      <c r="I3" s="549" t="s">
        <v>772</v>
      </c>
    </row>
    <row r="4" spans="1:9" ht="16.5" customHeight="1">
      <c r="A4" s="550"/>
      <c r="B4" s="554"/>
      <c r="C4" s="550"/>
      <c r="D4" s="448"/>
      <c r="E4" s="448"/>
      <c r="F4" s="448"/>
      <c r="G4" s="448"/>
      <c r="H4" s="448"/>
      <c r="I4" s="550"/>
    </row>
    <row r="5" spans="1:9" ht="16.5" customHeight="1">
      <c r="A5" s="550"/>
      <c r="B5" s="554"/>
      <c r="C5" s="550"/>
      <c r="D5" s="448" t="s">
        <v>742</v>
      </c>
      <c r="E5" s="448" t="s">
        <v>773</v>
      </c>
      <c r="F5" s="552" t="s">
        <v>780</v>
      </c>
      <c r="G5" s="459" t="s">
        <v>718</v>
      </c>
      <c r="H5" s="459" t="s">
        <v>774</v>
      </c>
      <c r="I5" s="550"/>
    </row>
    <row r="6" spans="1:9" ht="16.5" customHeight="1">
      <c r="A6" s="551"/>
      <c r="B6" s="475"/>
      <c r="C6" s="551"/>
      <c r="D6" s="448"/>
      <c r="E6" s="448"/>
      <c r="F6" s="553"/>
      <c r="G6" s="459"/>
      <c r="H6" s="459"/>
      <c r="I6" s="551"/>
    </row>
    <row r="7" spans="1:9" s="172" customFormat="1" ht="16.5" customHeight="1">
      <c r="A7" s="529" t="s">
        <v>775</v>
      </c>
      <c r="B7" s="547"/>
      <c r="C7" s="183">
        <v>171420</v>
      </c>
      <c r="D7" s="183">
        <v>167447</v>
      </c>
      <c r="E7" s="172">
        <v>58193</v>
      </c>
      <c r="F7" s="172">
        <v>5146</v>
      </c>
      <c r="G7" s="172">
        <v>97532</v>
      </c>
      <c r="H7" s="172">
        <v>6576</v>
      </c>
      <c r="I7" s="172">
        <v>3973</v>
      </c>
    </row>
    <row r="8" spans="1:9" ht="16.5" customHeight="1">
      <c r="A8" s="2"/>
      <c r="B8" s="69" t="s">
        <v>782</v>
      </c>
      <c r="C8" s="185">
        <v>25928</v>
      </c>
      <c r="D8" s="228">
        <v>24842</v>
      </c>
      <c r="E8" s="228">
        <v>136</v>
      </c>
      <c r="F8" s="228">
        <v>86</v>
      </c>
      <c r="G8" s="228">
        <v>23852</v>
      </c>
      <c r="H8" s="228">
        <v>768</v>
      </c>
      <c r="I8" s="228">
        <v>1086</v>
      </c>
    </row>
    <row r="9" spans="1:9" ht="16.5" customHeight="1">
      <c r="A9" s="2"/>
      <c r="B9" s="69" t="s">
        <v>783</v>
      </c>
      <c r="C9" s="185">
        <v>41352</v>
      </c>
      <c r="D9" s="228">
        <v>40560</v>
      </c>
      <c r="E9" s="228">
        <v>1107</v>
      </c>
      <c r="F9" s="228">
        <v>524</v>
      </c>
      <c r="G9" s="228">
        <v>37844</v>
      </c>
      <c r="H9" s="228">
        <v>1085</v>
      </c>
      <c r="I9" s="228">
        <v>792</v>
      </c>
    </row>
    <row r="10" spans="1:9" ht="16.5" customHeight="1">
      <c r="A10" s="2"/>
      <c r="B10" s="69" t="s">
        <v>784</v>
      </c>
      <c r="C10" s="185">
        <v>21549</v>
      </c>
      <c r="D10" s="228">
        <v>20993</v>
      </c>
      <c r="E10" s="228">
        <v>2986</v>
      </c>
      <c r="F10" s="228">
        <v>1380</v>
      </c>
      <c r="G10" s="228">
        <v>15871</v>
      </c>
      <c r="H10" s="228">
        <v>756</v>
      </c>
      <c r="I10" s="228">
        <v>556</v>
      </c>
    </row>
    <row r="11" spans="1:9" ht="16.5" customHeight="1">
      <c r="A11" s="2"/>
      <c r="B11" s="69" t="s">
        <v>785</v>
      </c>
      <c r="C11" s="185">
        <v>15033</v>
      </c>
      <c r="D11" s="228">
        <v>14663</v>
      </c>
      <c r="E11" s="228">
        <v>4523</v>
      </c>
      <c r="F11" s="228">
        <v>1227</v>
      </c>
      <c r="G11" s="228">
        <v>8444</v>
      </c>
      <c r="H11" s="228">
        <v>469</v>
      </c>
      <c r="I11" s="228">
        <v>370</v>
      </c>
    </row>
    <row r="12" spans="1:9" ht="16.5" customHeight="1">
      <c r="A12" s="2" t="s">
        <v>776</v>
      </c>
      <c r="B12" s="69" t="s">
        <v>786</v>
      </c>
      <c r="C12" s="185">
        <v>13652</v>
      </c>
      <c r="D12" s="228">
        <v>13333</v>
      </c>
      <c r="E12" s="228">
        <v>6181</v>
      </c>
      <c r="F12" s="228">
        <v>915</v>
      </c>
      <c r="G12" s="228">
        <v>5101</v>
      </c>
      <c r="H12" s="228">
        <v>1136</v>
      </c>
      <c r="I12" s="228">
        <v>319</v>
      </c>
    </row>
    <row r="13" spans="1:9" ht="16.5" customHeight="1">
      <c r="A13" s="2"/>
      <c r="B13" s="69" t="s">
        <v>787</v>
      </c>
      <c r="C13" s="185">
        <v>12486</v>
      </c>
      <c r="D13" s="228">
        <v>12192</v>
      </c>
      <c r="E13" s="228">
        <v>7289</v>
      </c>
      <c r="F13" s="228">
        <v>787</v>
      </c>
      <c r="G13" s="228">
        <v>2922</v>
      </c>
      <c r="H13" s="228">
        <v>1194</v>
      </c>
      <c r="I13" s="228">
        <v>294</v>
      </c>
    </row>
    <row r="14" spans="1:9" ht="16.5" customHeight="1">
      <c r="A14" s="2"/>
      <c r="B14" s="69" t="s">
        <v>788</v>
      </c>
      <c r="C14" s="185">
        <v>8754</v>
      </c>
      <c r="D14" s="228">
        <v>8605</v>
      </c>
      <c r="E14" s="228">
        <v>6532</v>
      </c>
      <c r="F14" s="228">
        <v>204</v>
      </c>
      <c r="G14" s="228">
        <v>1363</v>
      </c>
      <c r="H14" s="228">
        <v>506</v>
      </c>
      <c r="I14" s="228">
        <v>149</v>
      </c>
    </row>
    <row r="15" spans="1:9" ht="16.5" customHeight="1">
      <c r="A15" s="2"/>
      <c r="B15" s="69" t="s">
        <v>789</v>
      </c>
      <c r="C15" s="185">
        <v>6720</v>
      </c>
      <c r="D15" s="228">
        <v>6585</v>
      </c>
      <c r="E15" s="228">
        <v>5534</v>
      </c>
      <c r="F15" s="228">
        <v>15</v>
      </c>
      <c r="G15" s="228">
        <v>789</v>
      </c>
      <c r="H15" s="228">
        <v>247</v>
      </c>
      <c r="I15" s="228">
        <v>135</v>
      </c>
    </row>
    <row r="16" spans="1:9" ht="16.5" customHeight="1">
      <c r="A16" s="2"/>
      <c r="B16" s="69" t="s">
        <v>790</v>
      </c>
      <c r="C16" s="185">
        <v>6369</v>
      </c>
      <c r="D16" s="228">
        <v>6250</v>
      </c>
      <c r="E16" s="228">
        <v>5580</v>
      </c>
      <c r="F16" s="228">
        <v>3</v>
      </c>
      <c r="G16" s="228">
        <v>516</v>
      </c>
      <c r="H16" s="228">
        <v>151</v>
      </c>
      <c r="I16" s="228">
        <v>119</v>
      </c>
    </row>
    <row r="17" spans="1:9" ht="16.5" customHeight="1">
      <c r="A17" s="2"/>
      <c r="B17" s="69" t="s">
        <v>791</v>
      </c>
      <c r="C17" s="185">
        <v>7543</v>
      </c>
      <c r="D17" s="228">
        <v>7465</v>
      </c>
      <c r="E17" s="228">
        <v>6879</v>
      </c>
      <c r="F17" s="228">
        <v>4</v>
      </c>
      <c r="G17" s="228">
        <v>428</v>
      </c>
      <c r="H17" s="228">
        <v>154</v>
      </c>
      <c r="I17" s="228">
        <v>78</v>
      </c>
    </row>
    <row r="18" spans="1:9" ht="16.5" customHeight="1">
      <c r="A18" s="2"/>
      <c r="B18" s="69" t="s">
        <v>792</v>
      </c>
      <c r="C18" s="185">
        <v>6514</v>
      </c>
      <c r="D18" s="228">
        <v>6475</v>
      </c>
      <c r="E18" s="228">
        <v>6162</v>
      </c>
      <c r="F18" s="228" t="s">
        <v>777</v>
      </c>
      <c r="G18" s="228">
        <v>248</v>
      </c>
      <c r="H18" s="228">
        <v>65</v>
      </c>
      <c r="I18" s="228">
        <v>39</v>
      </c>
    </row>
    <row r="19" spans="1:9" ht="16.5" customHeight="1">
      <c r="A19" s="2"/>
      <c r="B19" s="69" t="s">
        <v>793</v>
      </c>
      <c r="C19" s="185">
        <v>4022</v>
      </c>
      <c r="D19" s="228">
        <v>3994</v>
      </c>
      <c r="E19" s="228">
        <v>3823</v>
      </c>
      <c r="F19" s="228">
        <v>1</v>
      </c>
      <c r="G19" s="228">
        <v>137</v>
      </c>
      <c r="H19" s="228">
        <v>33</v>
      </c>
      <c r="I19" s="228">
        <v>28</v>
      </c>
    </row>
    <row r="20" spans="1:9" ht="16.5" customHeight="1">
      <c r="A20" s="2"/>
      <c r="B20" s="69" t="s">
        <v>794</v>
      </c>
      <c r="C20" s="185">
        <v>952</v>
      </c>
      <c r="D20" s="228">
        <v>944</v>
      </c>
      <c r="E20" s="228">
        <v>923</v>
      </c>
      <c r="F20" s="228" t="s">
        <v>777</v>
      </c>
      <c r="G20" s="228">
        <v>13</v>
      </c>
      <c r="H20" s="228">
        <v>8</v>
      </c>
      <c r="I20" s="228">
        <v>8</v>
      </c>
    </row>
    <row r="21" spans="1:9" ht="16.5" customHeight="1">
      <c r="A21" s="2"/>
      <c r="B21" s="69" t="s">
        <v>778</v>
      </c>
      <c r="C21" s="185">
        <v>546</v>
      </c>
      <c r="D21" s="228">
        <v>546</v>
      </c>
      <c r="E21" s="228">
        <v>538</v>
      </c>
      <c r="F21" s="228" t="s">
        <v>684</v>
      </c>
      <c r="G21" s="228">
        <v>4</v>
      </c>
      <c r="H21" s="228">
        <v>4</v>
      </c>
      <c r="I21" s="228" t="s">
        <v>684</v>
      </c>
    </row>
    <row r="22" spans="1:9" ht="16.5" customHeight="1">
      <c r="A22" s="2"/>
      <c r="B22" s="167"/>
      <c r="C22" s="187"/>
      <c r="D22" s="187"/>
      <c r="E22" s="279"/>
      <c r="F22" s="279"/>
      <c r="G22" s="279"/>
      <c r="H22" s="279"/>
      <c r="I22" s="279"/>
    </row>
    <row r="23" spans="1:9" ht="16.5" customHeight="1">
      <c r="A23" s="529" t="s">
        <v>779</v>
      </c>
      <c r="B23" s="547"/>
      <c r="C23" s="183">
        <v>307818</v>
      </c>
      <c r="D23" s="229">
        <v>300966</v>
      </c>
      <c r="E23" s="229">
        <v>144566</v>
      </c>
      <c r="F23" s="229">
        <v>10622</v>
      </c>
      <c r="G23" s="229">
        <v>130852</v>
      </c>
      <c r="H23" s="229">
        <v>14926</v>
      </c>
      <c r="I23" s="229">
        <v>6852</v>
      </c>
    </row>
    <row r="24" spans="1:9" ht="16.5" customHeight="1">
      <c r="A24" s="2"/>
      <c r="B24" s="69" t="s">
        <v>782</v>
      </c>
      <c r="C24" s="185">
        <v>27167</v>
      </c>
      <c r="D24" s="228">
        <v>26017</v>
      </c>
      <c r="E24" s="228">
        <v>186</v>
      </c>
      <c r="F24" s="228">
        <v>95</v>
      </c>
      <c r="G24" s="228">
        <v>24956</v>
      </c>
      <c r="H24" s="228">
        <v>780</v>
      </c>
      <c r="I24" s="228">
        <v>1150</v>
      </c>
    </row>
    <row r="25" spans="1:9" ht="16.5" customHeight="1">
      <c r="A25" s="2"/>
      <c r="B25" s="69" t="s">
        <v>783</v>
      </c>
      <c r="C25" s="185">
        <v>46758</v>
      </c>
      <c r="D25" s="228">
        <v>45809</v>
      </c>
      <c r="E25" s="228">
        <v>1735</v>
      </c>
      <c r="F25" s="228">
        <v>817</v>
      </c>
      <c r="G25" s="228">
        <v>42046</v>
      </c>
      <c r="H25" s="228">
        <v>1211</v>
      </c>
      <c r="I25" s="228">
        <v>949</v>
      </c>
    </row>
    <row r="26" spans="1:9" ht="16.5" customHeight="1">
      <c r="A26" s="2"/>
      <c r="B26" s="69" t="s">
        <v>784</v>
      </c>
      <c r="C26" s="185">
        <v>32637</v>
      </c>
      <c r="D26" s="228">
        <v>31723</v>
      </c>
      <c r="E26" s="228">
        <v>5170</v>
      </c>
      <c r="F26" s="228">
        <v>2456</v>
      </c>
      <c r="G26" s="228">
        <v>22785</v>
      </c>
      <c r="H26" s="228">
        <v>1312</v>
      </c>
      <c r="I26" s="228">
        <v>914</v>
      </c>
    </row>
    <row r="27" spans="1:9" ht="16.5" customHeight="1">
      <c r="A27" s="2"/>
      <c r="B27" s="69" t="s">
        <v>785</v>
      </c>
      <c r="C27" s="185">
        <v>28082</v>
      </c>
      <c r="D27" s="228">
        <v>27268</v>
      </c>
      <c r="E27" s="228">
        <v>8901</v>
      </c>
      <c r="F27" s="228">
        <v>2366</v>
      </c>
      <c r="G27" s="228">
        <v>14960</v>
      </c>
      <c r="H27" s="228">
        <v>1041</v>
      </c>
      <c r="I27" s="228">
        <v>814</v>
      </c>
    </row>
    <row r="28" spans="1:9" ht="16.5" customHeight="1">
      <c r="A28" s="2" t="s">
        <v>776</v>
      </c>
      <c r="B28" s="69" t="s">
        <v>786</v>
      </c>
      <c r="C28" s="185">
        <v>29641</v>
      </c>
      <c r="D28" s="228">
        <v>28885</v>
      </c>
      <c r="E28" s="228">
        <v>13297</v>
      </c>
      <c r="F28" s="228">
        <v>1989</v>
      </c>
      <c r="G28" s="228">
        <v>10532</v>
      </c>
      <c r="H28" s="228">
        <v>3067</v>
      </c>
      <c r="I28" s="228">
        <v>756</v>
      </c>
    </row>
    <row r="29" spans="1:9" ht="16.5" customHeight="1">
      <c r="A29" s="2"/>
      <c r="B29" s="69" t="s">
        <v>787</v>
      </c>
      <c r="C29" s="185">
        <v>30418</v>
      </c>
      <c r="D29" s="228">
        <v>29675</v>
      </c>
      <c r="E29" s="228">
        <v>17016</v>
      </c>
      <c r="F29" s="228">
        <v>2238</v>
      </c>
      <c r="G29" s="228">
        <v>6716</v>
      </c>
      <c r="H29" s="228">
        <v>3705</v>
      </c>
      <c r="I29" s="228">
        <v>743</v>
      </c>
    </row>
    <row r="30" spans="1:9" ht="16.5" customHeight="1">
      <c r="A30" s="2"/>
      <c r="B30" s="69" t="s">
        <v>788</v>
      </c>
      <c r="C30" s="185">
        <v>22381</v>
      </c>
      <c r="D30" s="228">
        <v>21992</v>
      </c>
      <c r="E30" s="228">
        <v>16342</v>
      </c>
      <c r="F30" s="228">
        <v>597</v>
      </c>
      <c r="G30" s="228">
        <v>3384</v>
      </c>
      <c r="H30" s="228">
        <v>1669</v>
      </c>
      <c r="I30" s="228">
        <v>389</v>
      </c>
    </row>
    <row r="31" spans="1:9" ht="16.5" customHeight="1">
      <c r="A31" s="2"/>
      <c r="B31" s="69" t="s">
        <v>789</v>
      </c>
      <c r="C31" s="185">
        <v>17632</v>
      </c>
      <c r="D31" s="228">
        <v>17261</v>
      </c>
      <c r="E31" s="228">
        <v>14483</v>
      </c>
      <c r="F31" s="228">
        <v>40</v>
      </c>
      <c r="G31" s="228">
        <v>1920</v>
      </c>
      <c r="H31" s="228">
        <v>818</v>
      </c>
      <c r="I31" s="228">
        <v>371</v>
      </c>
    </row>
    <row r="32" spans="1:9" ht="16.5" customHeight="1">
      <c r="A32" s="2"/>
      <c r="B32" s="69" t="s">
        <v>790</v>
      </c>
      <c r="C32" s="185">
        <v>17269</v>
      </c>
      <c r="D32" s="228">
        <v>16934</v>
      </c>
      <c r="E32" s="228">
        <v>15142</v>
      </c>
      <c r="F32" s="228">
        <v>9</v>
      </c>
      <c r="G32" s="228">
        <v>1311</v>
      </c>
      <c r="H32" s="228">
        <v>472</v>
      </c>
      <c r="I32" s="228">
        <v>335</v>
      </c>
    </row>
    <row r="33" spans="1:9" ht="16.5" customHeight="1">
      <c r="A33" s="2"/>
      <c r="B33" s="69" t="s">
        <v>791</v>
      </c>
      <c r="C33" s="185">
        <v>21033</v>
      </c>
      <c r="D33" s="228">
        <v>20802</v>
      </c>
      <c r="E33" s="228">
        <v>19102</v>
      </c>
      <c r="F33" s="228">
        <v>11</v>
      </c>
      <c r="G33" s="228">
        <v>1155</v>
      </c>
      <c r="H33" s="228">
        <v>534</v>
      </c>
      <c r="I33" s="228">
        <v>231</v>
      </c>
    </row>
    <row r="34" spans="1:9" ht="16.5" customHeight="1">
      <c r="A34" s="2"/>
      <c r="B34" s="69" t="s">
        <v>792</v>
      </c>
      <c r="C34" s="185">
        <v>18542</v>
      </c>
      <c r="D34" s="228">
        <v>18438</v>
      </c>
      <c r="E34" s="228">
        <v>17552</v>
      </c>
      <c r="F34" s="228" t="s">
        <v>712</v>
      </c>
      <c r="G34" s="228">
        <v>707</v>
      </c>
      <c r="H34" s="228">
        <v>179</v>
      </c>
      <c r="I34" s="228">
        <v>104</v>
      </c>
    </row>
    <row r="35" spans="1:9" ht="16.5" customHeight="1">
      <c r="A35" s="2"/>
      <c r="B35" s="69" t="s">
        <v>793</v>
      </c>
      <c r="C35" s="185">
        <v>11641</v>
      </c>
      <c r="D35" s="228">
        <v>11570</v>
      </c>
      <c r="E35" s="228">
        <v>11124</v>
      </c>
      <c r="F35" s="228">
        <v>4</v>
      </c>
      <c r="G35" s="228">
        <v>340</v>
      </c>
      <c r="H35" s="228">
        <v>102</v>
      </c>
      <c r="I35" s="228">
        <v>71</v>
      </c>
    </row>
    <row r="36" spans="1:9" ht="16.5" customHeight="1">
      <c r="A36" s="2"/>
      <c r="B36" s="69" t="s">
        <v>794</v>
      </c>
      <c r="C36" s="185">
        <v>2927</v>
      </c>
      <c r="D36" s="228">
        <v>2902</v>
      </c>
      <c r="E36" s="228">
        <v>2845</v>
      </c>
      <c r="F36" s="228" t="s">
        <v>712</v>
      </c>
      <c r="G36" s="228">
        <v>32</v>
      </c>
      <c r="H36" s="228">
        <v>25</v>
      </c>
      <c r="I36" s="228">
        <v>25</v>
      </c>
    </row>
    <row r="37" spans="1:9" ht="16.5" customHeight="1" thickBot="1">
      <c r="A37" s="3"/>
      <c r="B37" s="280" t="s">
        <v>778</v>
      </c>
      <c r="C37" s="210">
        <v>1690</v>
      </c>
      <c r="D37" s="237">
        <v>1690</v>
      </c>
      <c r="E37" s="237">
        <v>1671</v>
      </c>
      <c r="F37" s="237" t="s">
        <v>712</v>
      </c>
      <c r="G37" s="237">
        <v>8</v>
      </c>
      <c r="H37" s="237">
        <v>11</v>
      </c>
      <c r="I37" s="237" t="s">
        <v>712</v>
      </c>
    </row>
    <row r="38" spans="1:9" ht="16.5" customHeight="1">
      <c r="A38" s="4" t="s">
        <v>765</v>
      </c>
      <c r="E38" s="18"/>
      <c r="F38" s="18"/>
      <c r="G38" s="18"/>
      <c r="H38" s="18"/>
      <c r="I38" s="18"/>
    </row>
    <row r="39" spans="5:9" ht="16.5" customHeight="1">
      <c r="E39" s="18"/>
      <c r="F39" s="18"/>
      <c r="G39" s="18"/>
      <c r="H39" s="18"/>
      <c r="I39" s="18"/>
    </row>
    <row r="40" spans="5:9" ht="16.5" customHeight="1">
      <c r="E40" s="18"/>
      <c r="F40" s="18"/>
      <c r="G40" s="18"/>
      <c r="H40" s="18"/>
      <c r="I40" s="18"/>
    </row>
    <row r="41" spans="5:9" ht="16.5" customHeight="1">
      <c r="E41" s="18"/>
      <c r="F41" s="18"/>
      <c r="G41" s="18"/>
      <c r="H41" s="18"/>
      <c r="I41" s="18"/>
    </row>
  </sheetData>
  <mergeCells count="11">
    <mergeCell ref="A7:B7"/>
    <mergeCell ref="F5:F6"/>
    <mergeCell ref="A23:B23"/>
    <mergeCell ref="A3:B6"/>
    <mergeCell ref="C3:C6"/>
    <mergeCell ref="D3:H4"/>
    <mergeCell ref="I3:I6"/>
    <mergeCell ref="D5:D6"/>
    <mergeCell ref="E5:E6"/>
    <mergeCell ref="G5:G6"/>
    <mergeCell ref="H5:H6"/>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tabColor indexed="12"/>
  </sheetPr>
  <dimension ref="A1:J38"/>
  <sheetViews>
    <sheetView workbookViewId="0" topLeftCell="A1">
      <selection activeCell="B2" sqref="B2"/>
    </sheetView>
  </sheetViews>
  <sheetFormatPr defaultColWidth="9.00390625" defaultRowHeight="16.5" customHeight="1"/>
  <cols>
    <col min="1" max="1" width="4.125" style="1" customWidth="1"/>
    <col min="2" max="2" width="17.125" style="1" customWidth="1"/>
    <col min="3" max="10" width="10.00390625" style="1" customWidth="1"/>
    <col min="11" max="11" width="5.25390625" style="1" customWidth="1"/>
    <col min="12" max="12" width="4.00390625" style="1" customWidth="1"/>
    <col min="13" max="13" width="4.375" style="1" customWidth="1"/>
    <col min="14" max="14" width="8.00390625" style="1" customWidth="1"/>
    <col min="15" max="15" width="6.25390625" style="1" customWidth="1"/>
    <col min="16" max="16" width="5.375" style="1" customWidth="1"/>
    <col min="17" max="17" width="4.625" style="1" customWidth="1"/>
    <col min="18" max="16384" width="8.875" style="1" customWidth="1"/>
  </cols>
  <sheetData>
    <row r="1" ht="16.5" customHeight="1">
      <c r="A1" s="5" t="s">
        <v>380</v>
      </c>
    </row>
    <row r="2" ht="16.5" customHeight="1" thickBot="1">
      <c r="B2" s="412" t="str">
        <f>HYPERLINK("#目次!A19","目次に戻る")</f>
        <v>目次に戻る</v>
      </c>
    </row>
    <row r="3" spans="1:10" ht="16.5" customHeight="1">
      <c r="A3" s="477" t="s">
        <v>796</v>
      </c>
      <c r="B3" s="447"/>
      <c r="C3" s="477" t="s">
        <v>668</v>
      </c>
      <c r="D3" s="447" t="s">
        <v>797</v>
      </c>
      <c r="E3" s="447" t="s">
        <v>798</v>
      </c>
      <c r="F3" s="447" t="s">
        <v>799</v>
      </c>
      <c r="G3" s="447"/>
      <c r="H3" s="447"/>
      <c r="I3" s="447"/>
      <c r="J3" s="447" t="s">
        <v>743</v>
      </c>
    </row>
    <row r="4" spans="1:10" ht="16.5" customHeight="1">
      <c r="A4" s="520"/>
      <c r="B4" s="448"/>
      <c r="C4" s="520"/>
      <c r="D4" s="448"/>
      <c r="E4" s="448"/>
      <c r="F4" s="448"/>
      <c r="G4" s="448"/>
      <c r="H4" s="448"/>
      <c r="I4" s="448"/>
      <c r="J4" s="448"/>
    </row>
    <row r="5" spans="1:10" ht="16.5" customHeight="1">
      <c r="A5" s="520"/>
      <c r="B5" s="448"/>
      <c r="C5" s="520"/>
      <c r="D5" s="448"/>
      <c r="E5" s="448"/>
      <c r="F5" s="448" t="s">
        <v>742</v>
      </c>
      <c r="G5" s="448" t="s">
        <v>800</v>
      </c>
      <c r="H5" s="448" t="s">
        <v>745</v>
      </c>
      <c r="I5" s="448" t="s">
        <v>807</v>
      </c>
      <c r="J5" s="448"/>
    </row>
    <row r="6" spans="1:10" ht="16.5" customHeight="1">
      <c r="A6" s="520"/>
      <c r="B6" s="448"/>
      <c r="C6" s="520"/>
      <c r="D6" s="448"/>
      <c r="E6" s="448"/>
      <c r="F6" s="448"/>
      <c r="G6" s="448"/>
      <c r="H6" s="448"/>
      <c r="I6" s="448"/>
      <c r="J6" s="448"/>
    </row>
    <row r="7" spans="1:10" s="281" customFormat="1" ht="16.5" customHeight="1">
      <c r="A7" s="555" t="s">
        <v>808</v>
      </c>
      <c r="B7" s="556"/>
      <c r="C7" s="183">
        <v>167447</v>
      </c>
      <c r="D7" s="183">
        <v>39027</v>
      </c>
      <c r="E7" s="183">
        <v>1806</v>
      </c>
      <c r="F7" s="183">
        <v>126541</v>
      </c>
      <c r="G7" s="183">
        <v>48748</v>
      </c>
      <c r="H7" s="183">
        <v>53651</v>
      </c>
      <c r="I7" s="183">
        <v>24142</v>
      </c>
      <c r="J7" s="183">
        <v>73</v>
      </c>
    </row>
    <row r="8" spans="1:10" ht="16.5" customHeight="1">
      <c r="A8" s="2"/>
      <c r="B8" s="69" t="s">
        <v>782</v>
      </c>
      <c r="C8" s="228">
        <v>24842</v>
      </c>
      <c r="D8" s="228">
        <v>120</v>
      </c>
      <c r="E8" s="228">
        <v>103</v>
      </c>
      <c r="F8" s="228">
        <v>24614</v>
      </c>
      <c r="G8" s="228">
        <v>15974</v>
      </c>
      <c r="H8" s="228">
        <v>7671</v>
      </c>
      <c r="I8" s="228">
        <v>969</v>
      </c>
      <c r="J8" s="228">
        <v>5</v>
      </c>
    </row>
    <row r="9" spans="1:10" ht="16.5" customHeight="1">
      <c r="A9" s="2"/>
      <c r="B9" s="69" t="s">
        <v>783</v>
      </c>
      <c r="C9" s="228">
        <v>40560</v>
      </c>
      <c r="D9" s="228">
        <v>486</v>
      </c>
      <c r="E9" s="228">
        <v>184</v>
      </c>
      <c r="F9" s="228">
        <v>39877</v>
      </c>
      <c r="G9" s="228">
        <v>20407</v>
      </c>
      <c r="H9" s="228">
        <v>15637</v>
      </c>
      <c r="I9" s="228">
        <v>3833</v>
      </c>
      <c r="J9" s="228">
        <v>13</v>
      </c>
    </row>
    <row r="10" spans="1:10" ht="16.5" customHeight="1">
      <c r="A10" s="2"/>
      <c r="B10" s="69" t="s">
        <v>784</v>
      </c>
      <c r="C10" s="228">
        <v>20993</v>
      </c>
      <c r="D10" s="228">
        <v>1361</v>
      </c>
      <c r="E10" s="228">
        <v>237</v>
      </c>
      <c r="F10" s="228">
        <v>19388</v>
      </c>
      <c r="G10" s="228">
        <v>5515</v>
      </c>
      <c r="H10" s="228">
        <v>9697</v>
      </c>
      <c r="I10" s="228">
        <v>4176</v>
      </c>
      <c r="J10" s="228">
        <v>7</v>
      </c>
    </row>
    <row r="11" spans="1:10" ht="16.5" customHeight="1">
      <c r="A11" s="2"/>
      <c r="B11" s="69" t="s">
        <v>785</v>
      </c>
      <c r="C11" s="228">
        <v>14663</v>
      </c>
      <c r="D11" s="228">
        <v>2225</v>
      </c>
      <c r="E11" s="228">
        <v>221</v>
      </c>
      <c r="F11" s="228">
        <v>12209</v>
      </c>
      <c r="G11" s="228">
        <v>2234</v>
      </c>
      <c r="H11" s="228">
        <v>6146</v>
      </c>
      <c r="I11" s="228">
        <v>3829</v>
      </c>
      <c r="J11" s="228">
        <v>8</v>
      </c>
    </row>
    <row r="12" spans="1:10" ht="16.5" customHeight="1">
      <c r="A12" s="2" t="s">
        <v>795</v>
      </c>
      <c r="B12" s="69" t="s">
        <v>786</v>
      </c>
      <c r="C12" s="228">
        <v>13333</v>
      </c>
      <c r="D12" s="228">
        <v>2623</v>
      </c>
      <c r="E12" s="228">
        <v>205</v>
      </c>
      <c r="F12" s="228">
        <v>10504</v>
      </c>
      <c r="G12" s="228">
        <v>1117</v>
      </c>
      <c r="H12" s="228">
        <v>4971</v>
      </c>
      <c r="I12" s="228">
        <v>4416</v>
      </c>
      <c r="J12" s="228">
        <v>1</v>
      </c>
    </row>
    <row r="13" spans="1:10" ht="16.5" customHeight="1">
      <c r="A13" s="2"/>
      <c r="B13" s="69" t="s">
        <v>787</v>
      </c>
      <c r="C13" s="228">
        <v>12192</v>
      </c>
      <c r="D13" s="228">
        <v>3853</v>
      </c>
      <c r="E13" s="228">
        <v>222</v>
      </c>
      <c r="F13" s="228">
        <v>8111</v>
      </c>
      <c r="G13" s="228">
        <v>984</v>
      </c>
      <c r="H13" s="228">
        <v>3722</v>
      </c>
      <c r="I13" s="228">
        <v>3405</v>
      </c>
      <c r="J13" s="228">
        <v>6</v>
      </c>
    </row>
    <row r="14" spans="1:10" ht="16.5" customHeight="1">
      <c r="A14" s="2"/>
      <c r="B14" s="69" t="s">
        <v>788</v>
      </c>
      <c r="C14" s="228">
        <v>8605</v>
      </c>
      <c r="D14" s="228">
        <v>3437</v>
      </c>
      <c r="E14" s="228">
        <v>131</v>
      </c>
      <c r="F14" s="228">
        <v>5035</v>
      </c>
      <c r="G14" s="228">
        <v>605</v>
      </c>
      <c r="H14" s="228">
        <v>2418</v>
      </c>
      <c r="I14" s="228">
        <v>2012</v>
      </c>
      <c r="J14" s="228">
        <v>2</v>
      </c>
    </row>
    <row r="15" spans="1:10" ht="16.5" customHeight="1">
      <c r="A15" s="2"/>
      <c r="B15" s="69" t="s">
        <v>789</v>
      </c>
      <c r="C15" s="228">
        <v>6585</v>
      </c>
      <c r="D15" s="228">
        <v>4011</v>
      </c>
      <c r="E15" s="228">
        <v>135</v>
      </c>
      <c r="F15" s="228">
        <v>2430</v>
      </c>
      <c r="G15" s="228">
        <v>487</v>
      </c>
      <c r="H15" s="228">
        <v>1260</v>
      </c>
      <c r="I15" s="228">
        <v>683</v>
      </c>
      <c r="J15" s="228">
        <v>9</v>
      </c>
    </row>
    <row r="16" spans="1:10" ht="16.5" customHeight="1">
      <c r="A16" s="2"/>
      <c r="B16" s="69" t="s">
        <v>790</v>
      </c>
      <c r="C16" s="228">
        <v>6250</v>
      </c>
      <c r="D16" s="228">
        <v>4691</v>
      </c>
      <c r="E16" s="228">
        <v>117</v>
      </c>
      <c r="F16" s="228">
        <v>1438</v>
      </c>
      <c r="G16" s="228">
        <v>383</v>
      </c>
      <c r="H16" s="228">
        <v>731</v>
      </c>
      <c r="I16" s="228">
        <v>324</v>
      </c>
      <c r="J16" s="228">
        <v>4</v>
      </c>
    </row>
    <row r="17" spans="1:10" ht="16.5" customHeight="1">
      <c r="A17" s="2"/>
      <c r="B17" s="69" t="s">
        <v>791</v>
      </c>
      <c r="C17" s="228">
        <v>7465</v>
      </c>
      <c r="D17" s="228">
        <v>5918</v>
      </c>
      <c r="E17" s="228">
        <v>133</v>
      </c>
      <c r="F17" s="228">
        <v>1407</v>
      </c>
      <c r="G17" s="228">
        <v>463</v>
      </c>
      <c r="H17" s="228">
        <v>650</v>
      </c>
      <c r="I17" s="228">
        <v>294</v>
      </c>
      <c r="J17" s="228">
        <v>7</v>
      </c>
    </row>
    <row r="18" spans="1:10" ht="16.5" customHeight="1">
      <c r="A18" s="2"/>
      <c r="B18" s="69" t="s">
        <v>792</v>
      </c>
      <c r="C18" s="228">
        <v>6475</v>
      </c>
      <c r="D18" s="228">
        <v>5487</v>
      </c>
      <c r="E18" s="228">
        <v>79</v>
      </c>
      <c r="F18" s="228">
        <v>903</v>
      </c>
      <c r="G18" s="228">
        <v>341</v>
      </c>
      <c r="H18" s="228">
        <v>433</v>
      </c>
      <c r="I18" s="228">
        <v>129</v>
      </c>
      <c r="J18" s="228">
        <v>6</v>
      </c>
    </row>
    <row r="19" spans="1:10" ht="16.5" customHeight="1">
      <c r="A19" s="2"/>
      <c r="B19" s="69" t="s">
        <v>793</v>
      </c>
      <c r="C19" s="228">
        <v>3994</v>
      </c>
      <c r="D19" s="228">
        <v>3420</v>
      </c>
      <c r="E19" s="228">
        <v>37</v>
      </c>
      <c r="F19" s="228">
        <v>535</v>
      </c>
      <c r="G19" s="228">
        <v>216</v>
      </c>
      <c r="H19" s="228">
        <v>254</v>
      </c>
      <c r="I19" s="228">
        <v>65</v>
      </c>
      <c r="J19" s="228">
        <v>2</v>
      </c>
    </row>
    <row r="20" spans="1:10" ht="16.5" customHeight="1">
      <c r="A20" s="2"/>
      <c r="B20" s="69" t="s">
        <v>794</v>
      </c>
      <c r="C20" s="228">
        <v>944</v>
      </c>
      <c r="D20" s="228">
        <v>878</v>
      </c>
      <c r="E20" s="228">
        <v>2</v>
      </c>
      <c r="F20" s="228">
        <v>62</v>
      </c>
      <c r="G20" s="228">
        <v>16</v>
      </c>
      <c r="H20" s="228">
        <v>40</v>
      </c>
      <c r="I20" s="228">
        <v>6</v>
      </c>
      <c r="J20" s="228">
        <v>2</v>
      </c>
    </row>
    <row r="21" spans="1:10" ht="16.5" customHeight="1">
      <c r="A21" s="2"/>
      <c r="B21" s="69" t="s">
        <v>778</v>
      </c>
      <c r="C21" s="228">
        <v>546</v>
      </c>
      <c r="D21" s="228">
        <v>517</v>
      </c>
      <c r="E21" s="185" t="s">
        <v>809</v>
      </c>
      <c r="F21" s="228">
        <v>28</v>
      </c>
      <c r="G21" s="228">
        <v>6</v>
      </c>
      <c r="H21" s="228">
        <v>21</v>
      </c>
      <c r="I21" s="228">
        <v>1</v>
      </c>
      <c r="J21" s="228">
        <v>1</v>
      </c>
    </row>
    <row r="22" spans="1:10" ht="16.5" customHeight="1">
      <c r="A22" s="2"/>
      <c r="B22" s="167"/>
      <c r="C22" s="192"/>
      <c r="D22" s="192"/>
      <c r="E22" s="192"/>
      <c r="F22" s="192"/>
      <c r="G22" s="192"/>
      <c r="H22" s="192"/>
      <c r="I22" s="192"/>
      <c r="J22" s="192"/>
    </row>
    <row r="23" spans="1:10" s="281" customFormat="1" ht="16.5" customHeight="1">
      <c r="A23" s="555" t="s">
        <v>822</v>
      </c>
      <c r="B23" s="556"/>
      <c r="C23" s="183">
        <v>300966</v>
      </c>
      <c r="D23" s="183">
        <v>102584</v>
      </c>
      <c r="E23" s="183">
        <v>3966</v>
      </c>
      <c r="F23" s="183">
        <v>194249</v>
      </c>
      <c r="G23" s="183">
        <v>62602</v>
      </c>
      <c r="H23" s="183">
        <v>87826</v>
      </c>
      <c r="I23" s="183">
        <v>43821</v>
      </c>
      <c r="J23" s="183">
        <v>167</v>
      </c>
    </row>
    <row r="24" spans="1:10" ht="16.5" customHeight="1">
      <c r="A24" s="2"/>
      <c r="B24" s="69" t="s">
        <v>782</v>
      </c>
      <c r="C24" s="228">
        <v>26017</v>
      </c>
      <c r="D24" s="228">
        <v>164</v>
      </c>
      <c r="E24" s="228">
        <v>122</v>
      </c>
      <c r="F24" s="228">
        <v>25726</v>
      </c>
      <c r="G24" s="228">
        <v>16737</v>
      </c>
      <c r="H24" s="228">
        <v>7969</v>
      </c>
      <c r="I24" s="228">
        <v>1020</v>
      </c>
      <c r="J24" s="228">
        <v>5</v>
      </c>
    </row>
    <row r="25" spans="1:10" ht="16.5" customHeight="1">
      <c r="A25" s="2"/>
      <c r="B25" s="69" t="s">
        <v>783</v>
      </c>
      <c r="C25" s="228">
        <v>45809</v>
      </c>
      <c r="D25" s="228">
        <v>842</v>
      </c>
      <c r="E25" s="228">
        <v>248</v>
      </c>
      <c r="F25" s="228">
        <v>44702</v>
      </c>
      <c r="G25" s="228">
        <v>22696</v>
      </c>
      <c r="H25" s="228">
        <v>17646</v>
      </c>
      <c r="I25" s="228">
        <v>4360</v>
      </c>
      <c r="J25" s="228">
        <v>17</v>
      </c>
    </row>
    <row r="26" spans="1:10" ht="16.5" customHeight="1">
      <c r="A26" s="2"/>
      <c r="B26" s="69" t="s">
        <v>784</v>
      </c>
      <c r="C26" s="228">
        <v>31723</v>
      </c>
      <c r="D26" s="228">
        <v>2747</v>
      </c>
      <c r="E26" s="228">
        <v>433</v>
      </c>
      <c r="F26" s="228">
        <v>28528</v>
      </c>
      <c r="G26" s="228">
        <v>8089</v>
      </c>
      <c r="H26" s="228">
        <v>14481</v>
      </c>
      <c r="I26" s="228">
        <v>5958</v>
      </c>
      <c r="J26" s="228">
        <v>15</v>
      </c>
    </row>
    <row r="27" spans="1:10" ht="16.5" customHeight="1">
      <c r="A27" s="2"/>
      <c r="B27" s="69" t="s">
        <v>785</v>
      </c>
      <c r="C27" s="228">
        <v>27268</v>
      </c>
      <c r="D27" s="228">
        <v>4801</v>
      </c>
      <c r="E27" s="228">
        <v>475</v>
      </c>
      <c r="F27" s="228">
        <v>21975</v>
      </c>
      <c r="G27" s="228">
        <v>4160</v>
      </c>
      <c r="H27" s="228">
        <v>11240</v>
      </c>
      <c r="I27" s="228">
        <v>6575</v>
      </c>
      <c r="J27" s="228">
        <v>17</v>
      </c>
    </row>
    <row r="28" spans="1:10" ht="16.5" customHeight="1">
      <c r="A28" s="2" t="s">
        <v>795</v>
      </c>
      <c r="B28" s="69" t="s">
        <v>786</v>
      </c>
      <c r="C28" s="228">
        <v>28885</v>
      </c>
      <c r="D28" s="228">
        <v>5997</v>
      </c>
      <c r="E28" s="228">
        <v>428</v>
      </c>
      <c r="F28" s="228">
        <v>22456</v>
      </c>
      <c r="G28" s="228">
        <v>2378</v>
      </c>
      <c r="H28" s="228">
        <v>11156</v>
      </c>
      <c r="I28" s="228">
        <v>8922</v>
      </c>
      <c r="J28" s="228">
        <v>4</v>
      </c>
    </row>
    <row r="29" spans="1:10" ht="16.5" customHeight="1">
      <c r="A29" s="2"/>
      <c r="B29" s="69" t="s">
        <v>787</v>
      </c>
      <c r="C29" s="228">
        <v>29675</v>
      </c>
      <c r="D29" s="228">
        <v>9251</v>
      </c>
      <c r="E29" s="228">
        <v>530</v>
      </c>
      <c r="F29" s="228">
        <v>19876</v>
      </c>
      <c r="G29" s="228">
        <v>2170</v>
      </c>
      <c r="H29" s="228">
        <v>9464</v>
      </c>
      <c r="I29" s="228">
        <v>8242</v>
      </c>
      <c r="J29" s="228">
        <v>18</v>
      </c>
    </row>
    <row r="30" spans="1:10" ht="16.5" customHeight="1">
      <c r="A30" s="2"/>
      <c r="B30" s="69" t="s">
        <v>788</v>
      </c>
      <c r="C30" s="228">
        <v>21992</v>
      </c>
      <c r="D30" s="228">
        <v>8730</v>
      </c>
      <c r="E30" s="228">
        <v>354</v>
      </c>
      <c r="F30" s="228">
        <v>12904</v>
      </c>
      <c r="G30" s="228">
        <v>1466</v>
      </c>
      <c r="H30" s="228">
        <v>6544</v>
      </c>
      <c r="I30" s="228">
        <v>4894</v>
      </c>
      <c r="J30" s="228">
        <v>4</v>
      </c>
    </row>
    <row r="31" spans="1:10" ht="16.5" customHeight="1">
      <c r="A31" s="2"/>
      <c r="B31" s="69" t="s">
        <v>789</v>
      </c>
      <c r="C31" s="228">
        <v>17261</v>
      </c>
      <c r="D31" s="228">
        <v>10664</v>
      </c>
      <c r="E31" s="228">
        <v>362</v>
      </c>
      <c r="F31" s="228">
        <v>6213</v>
      </c>
      <c r="G31" s="228">
        <v>1183</v>
      </c>
      <c r="H31" s="228">
        <v>3344</v>
      </c>
      <c r="I31" s="228">
        <v>1686</v>
      </c>
      <c r="J31" s="228">
        <v>22</v>
      </c>
    </row>
    <row r="32" spans="1:10" ht="16.5" customHeight="1">
      <c r="A32" s="2"/>
      <c r="B32" s="69" t="s">
        <v>790</v>
      </c>
      <c r="C32" s="228">
        <v>16934</v>
      </c>
      <c r="D32" s="228">
        <v>12849</v>
      </c>
      <c r="E32" s="228">
        <v>317</v>
      </c>
      <c r="F32" s="228">
        <v>3756</v>
      </c>
      <c r="G32" s="228">
        <v>989</v>
      </c>
      <c r="H32" s="228">
        <v>1948</v>
      </c>
      <c r="I32" s="228">
        <v>819</v>
      </c>
      <c r="J32" s="228">
        <v>12</v>
      </c>
    </row>
    <row r="33" spans="1:10" ht="16.5" customHeight="1">
      <c r="A33" s="2"/>
      <c r="B33" s="69" t="s">
        <v>791</v>
      </c>
      <c r="C33" s="228">
        <v>20802</v>
      </c>
      <c r="D33" s="228">
        <v>16591</v>
      </c>
      <c r="E33" s="228">
        <v>367</v>
      </c>
      <c r="F33" s="228">
        <v>3826</v>
      </c>
      <c r="G33" s="228">
        <v>1187</v>
      </c>
      <c r="H33" s="228">
        <v>1877</v>
      </c>
      <c r="I33" s="228">
        <v>762</v>
      </c>
      <c r="J33" s="228">
        <v>18</v>
      </c>
    </row>
    <row r="34" spans="1:10" ht="16.5" customHeight="1">
      <c r="A34" s="2"/>
      <c r="B34" s="69" t="s">
        <v>792</v>
      </c>
      <c r="C34" s="228">
        <v>18438</v>
      </c>
      <c r="D34" s="228">
        <v>15677</v>
      </c>
      <c r="E34" s="228">
        <v>210</v>
      </c>
      <c r="F34" s="228">
        <v>2527</v>
      </c>
      <c r="G34" s="228">
        <v>926</v>
      </c>
      <c r="H34" s="228">
        <v>1226</v>
      </c>
      <c r="I34" s="228">
        <v>375</v>
      </c>
      <c r="J34" s="228">
        <v>24</v>
      </c>
    </row>
    <row r="35" spans="1:10" ht="16.5" customHeight="1">
      <c r="A35" s="2"/>
      <c r="B35" s="69" t="s">
        <v>793</v>
      </c>
      <c r="C35" s="228">
        <v>11570</v>
      </c>
      <c r="D35" s="228">
        <v>9961</v>
      </c>
      <c r="E35" s="228">
        <v>114</v>
      </c>
      <c r="F35" s="228">
        <v>1491</v>
      </c>
      <c r="G35" s="228">
        <v>562</v>
      </c>
      <c r="H35" s="228">
        <v>747</v>
      </c>
      <c r="I35" s="228">
        <v>182</v>
      </c>
      <c r="J35" s="228">
        <v>4</v>
      </c>
    </row>
    <row r="36" spans="1:10" ht="16.5" customHeight="1">
      <c r="A36" s="2"/>
      <c r="B36" s="69" t="s">
        <v>794</v>
      </c>
      <c r="C36" s="228">
        <v>2902</v>
      </c>
      <c r="D36" s="228">
        <v>2709</v>
      </c>
      <c r="E36" s="228">
        <v>6</v>
      </c>
      <c r="F36" s="228">
        <v>184</v>
      </c>
      <c r="G36" s="228">
        <v>46</v>
      </c>
      <c r="H36" s="228">
        <v>114</v>
      </c>
      <c r="I36" s="228">
        <v>24</v>
      </c>
      <c r="J36" s="228">
        <v>3</v>
      </c>
    </row>
    <row r="37" spans="1:10" ht="16.5" customHeight="1" thickBot="1">
      <c r="A37" s="3"/>
      <c r="B37" s="280" t="s">
        <v>778</v>
      </c>
      <c r="C37" s="228">
        <v>1690</v>
      </c>
      <c r="D37" s="228">
        <v>1601</v>
      </c>
      <c r="E37" s="185" t="s">
        <v>809</v>
      </c>
      <c r="F37" s="228">
        <v>85</v>
      </c>
      <c r="G37" s="228">
        <v>13</v>
      </c>
      <c r="H37" s="228">
        <v>70</v>
      </c>
      <c r="I37" s="228">
        <v>2</v>
      </c>
      <c r="J37" s="228">
        <v>4</v>
      </c>
    </row>
    <row r="38" spans="1:10" ht="16.5" customHeight="1">
      <c r="A38" s="282" t="s">
        <v>823</v>
      </c>
      <c r="B38" s="168"/>
      <c r="C38" s="168"/>
      <c r="D38" s="168"/>
      <c r="E38" s="168"/>
      <c r="F38" s="168"/>
      <c r="G38" s="168"/>
      <c r="H38" s="168"/>
      <c r="I38" s="168"/>
      <c r="J38" s="168"/>
    </row>
  </sheetData>
  <mergeCells count="12">
    <mergeCell ref="F3:I4"/>
    <mergeCell ref="J3:J6"/>
    <mergeCell ref="F5:F6"/>
    <mergeCell ref="G5:G6"/>
    <mergeCell ref="H5:H6"/>
    <mergeCell ref="I5:I6"/>
    <mergeCell ref="D3:D6"/>
    <mergeCell ref="E3:E6"/>
    <mergeCell ref="A7:B7"/>
    <mergeCell ref="A23:B23"/>
    <mergeCell ref="A3:B6"/>
    <mergeCell ref="C3:C6"/>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A115"/>
  <sheetViews>
    <sheetView showGridLines="0" workbookViewId="0" topLeftCell="A1">
      <selection activeCell="A1" sqref="A1"/>
    </sheetView>
  </sheetViews>
  <sheetFormatPr defaultColWidth="9.00390625" defaultRowHeight="13.5"/>
  <cols>
    <col min="1" max="1" width="84.125" style="0" customWidth="1"/>
  </cols>
  <sheetData>
    <row r="1" ht="18">
      <c r="A1" s="429" t="s">
        <v>947</v>
      </c>
    </row>
    <row r="2" ht="13.5">
      <c r="A2" s="430" t="s">
        <v>946</v>
      </c>
    </row>
    <row r="3" ht="15">
      <c r="A3" s="430" t="s">
        <v>948</v>
      </c>
    </row>
    <row r="4" ht="22.5">
      <c r="A4" s="433" t="s">
        <v>964</v>
      </c>
    </row>
    <row r="5" ht="22.5">
      <c r="A5" s="433" t="s">
        <v>965</v>
      </c>
    </row>
    <row r="6" ht="13.5">
      <c r="A6" s="433"/>
    </row>
    <row r="7" ht="15">
      <c r="A7" s="430" t="s">
        <v>968</v>
      </c>
    </row>
    <row r="8" ht="15">
      <c r="A8" s="431"/>
    </row>
    <row r="9" ht="15">
      <c r="A9" s="430" t="s">
        <v>969</v>
      </c>
    </row>
    <row r="10" ht="15">
      <c r="A10" s="431"/>
    </row>
    <row r="11" ht="15">
      <c r="A11" s="430" t="s">
        <v>970</v>
      </c>
    </row>
    <row r="12" ht="15">
      <c r="A12" s="431"/>
    </row>
    <row r="13" ht="15">
      <c r="A13" s="430" t="s">
        <v>971</v>
      </c>
    </row>
    <row r="14" ht="45">
      <c r="A14" s="432" t="s">
        <v>966</v>
      </c>
    </row>
    <row r="15" ht="15">
      <c r="A15" s="431" t="s">
        <v>967</v>
      </c>
    </row>
    <row r="16" ht="24.75">
      <c r="A16" s="431" t="s">
        <v>972</v>
      </c>
    </row>
    <row r="17" ht="15">
      <c r="A17" s="431" t="s">
        <v>973</v>
      </c>
    </row>
    <row r="18" ht="15">
      <c r="A18" s="431" t="s">
        <v>974</v>
      </c>
    </row>
    <row r="19" ht="24.75">
      <c r="A19" s="431" t="s">
        <v>975</v>
      </c>
    </row>
    <row r="20" ht="24.75">
      <c r="A20" s="431" t="s">
        <v>976</v>
      </c>
    </row>
    <row r="21" ht="15">
      <c r="A21" s="431" t="s">
        <v>977</v>
      </c>
    </row>
    <row r="22" ht="24.75">
      <c r="A22" s="431" t="s">
        <v>978</v>
      </c>
    </row>
    <row r="23" ht="15">
      <c r="A23" s="431"/>
    </row>
    <row r="24" ht="13.5">
      <c r="A24" s="430" t="s">
        <v>402</v>
      </c>
    </row>
    <row r="25" ht="15">
      <c r="A25" s="431" t="s">
        <v>979</v>
      </c>
    </row>
    <row r="26" ht="27">
      <c r="A26" s="431" t="s">
        <v>980</v>
      </c>
    </row>
    <row r="27" ht="15">
      <c r="A27" s="431" t="s">
        <v>981</v>
      </c>
    </row>
    <row r="28" ht="15">
      <c r="A28" s="431" t="s">
        <v>982</v>
      </c>
    </row>
    <row r="29" ht="15">
      <c r="A29" s="431"/>
    </row>
    <row r="30" ht="13.5">
      <c r="A30" s="430" t="s">
        <v>403</v>
      </c>
    </row>
    <row r="31" ht="13.5">
      <c r="A31" s="432" t="s">
        <v>983</v>
      </c>
    </row>
    <row r="32" ht="13.5">
      <c r="A32" s="433" t="s">
        <v>986</v>
      </c>
    </row>
    <row r="33" ht="13.5">
      <c r="A33" s="433"/>
    </row>
    <row r="34" ht="15">
      <c r="A34" s="431" t="s">
        <v>984</v>
      </c>
    </row>
    <row r="35" ht="13.5">
      <c r="A35" s="433" t="s">
        <v>987</v>
      </c>
    </row>
    <row r="36" ht="13.5">
      <c r="A36" s="433"/>
    </row>
    <row r="37" ht="15">
      <c r="A37" s="431" t="s">
        <v>985</v>
      </c>
    </row>
    <row r="38" ht="13.5">
      <c r="A38" s="433" t="s">
        <v>988</v>
      </c>
    </row>
    <row r="39" ht="24.75">
      <c r="A39" s="433" t="s">
        <v>989</v>
      </c>
    </row>
    <row r="40" ht="13.5">
      <c r="A40" s="433"/>
    </row>
    <row r="41" ht="13.5">
      <c r="A41" s="433" t="s">
        <v>990</v>
      </c>
    </row>
    <row r="42" ht="22.5">
      <c r="A42" s="433" t="s">
        <v>991</v>
      </c>
    </row>
    <row r="43" ht="15">
      <c r="A43" s="431" t="s">
        <v>949</v>
      </c>
    </row>
    <row r="44" ht="15">
      <c r="A44" s="431" t="s">
        <v>950</v>
      </c>
    </row>
    <row r="45" ht="15">
      <c r="A45" s="431" t="s">
        <v>951</v>
      </c>
    </row>
    <row r="46" ht="15">
      <c r="A46" s="431" t="s">
        <v>952</v>
      </c>
    </row>
    <row r="47" ht="15">
      <c r="A47" s="431" t="s">
        <v>953</v>
      </c>
    </row>
    <row r="48" ht="15">
      <c r="A48" s="431" t="s">
        <v>954</v>
      </c>
    </row>
    <row r="49" ht="15">
      <c r="A49" s="431" t="s">
        <v>955</v>
      </c>
    </row>
    <row r="50" ht="15">
      <c r="A50" s="431" t="s">
        <v>992</v>
      </c>
    </row>
    <row r="51" ht="13.5">
      <c r="A51" s="433" t="s">
        <v>994</v>
      </c>
    </row>
    <row r="52" ht="15">
      <c r="A52" s="431" t="s">
        <v>993</v>
      </c>
    </row>
    <row r="53" ht="15">
      <c r="A53" s="431"/>
    </row>
    <row r="54" ht="13.5">
      <c r="A54" s="432" t="s">
        <v>956</v>
      </c>
    </row>
    <row r="55" ht="13.5">
      <c r="A55" s="433" t="s">
        <v>995</v>
      </c>
    </row>
    <row r="56" ht="22.5">
      <c r="A56" s="433" t="s">
        <v>997</v>
      </c>
    </row>
    <row r="57" ht="13.5">
      <c r="A57" s="433" t="s">
        <v>998</v>
      </c>
    </row>
    <row r="58" ht="13.5">
      <c r="A58" s="433" t="s">
        <v>999</v>
      </c>
    </row>
    <row r="59" ht="22.5">
      <c r="A59" s="433" t="s">
        <v>1000</v>
      </c>
    </row>
    <row r="60" ht="13.5">
      <c r="A60" s="433" t="s">
        <v>1001</v>
      </c>
    </row>
    <row r="61" ht="13.5">
      <c r="A61" s="433" t="s">
        <v>1002</v>
      </c>
    </row>
    <row r="62" ht="13.5">
      <c r="A62" s="433"/>
    </row>
    <row r="63" ht="13.5">
      <c r="A63" s="433" t="s">
        <v>996</v>
      </c>
    </row>
    <row r="64" ht="13.5">
      <c r="A64" s="433" t="s">
        <v>1003</v>
      </c>
    </row>
    <row r="65" ht="15">
      <c r="A65" s="431" t="s">
        <v>957</v>
      </c>
    </row>
    <row r="66" ht="24.75">
      <c r="A66" s="431" t="s">
        <v>958</v>
      </c>
    </row>
    <row r="67" ht="15">
      <c r="A67" s="431" t="s">
        <v>959</v>
      </c>
    </row>
    <row r="68" ht="15">
      <c r="A68" s="431" t="s">
        <v>960</v>
      </c>
    </row>
    <row r="69" ht="15">
      <c r="A69" s="431" t="s">
        <v>961</v>
      </c>
    </row>
    <row r="70" ht="13.5">
      <c r="A70" s="433" t="s">
        <v>1004</v>
      </c>
    </row>
    <row r="71" ht="15">
      <c r="A71" s="433" t="s">
        <v>1005</v>
      </c>
    </row>
    <row r="72" ht="13.5">
      <c r="A72" s="433" t="s">
        <v>1006</v>
      </c>
    </row>
    <row r="73" ht="13.5">
      <c r="A73" s="433" t="s">
        <v>1007</v>
      </c>
    </row>
    <row r="74" ht="13.5">
      <c r="A74" s="433" t="s">
        <v>1008</v>
      </c>
    </row>
    <row r="75" ht="13.5">
      <c r="A75" s="433" t="s">
        <v>1009</v>
      </c>
    </row>
    <row r="76" ht="13.5">
      <c r="A76" s="433"/>
    </row>
    <row r="77" ht="13.5">
      <c r="A77" s="432" t="s">
        <v>1010</v>
      </c>
    </row>
    <row r="78" ht="13.5">
      <c r="A78" s="433" t="s">
        <v>1011</v>
      </c>
    </row>
    <row r="79" ht="22.5">
      <c r="A79" s="433" t="s">
        <v>1012</v>
      </c>
    </row>
    <row r="80" ht="13.5">
      <c r="A80" s="433"/>
    </row>
    <row r="81" ht="15">
      <c r="A81" s="431" t="s">
        <v>1013</v>
      </c>
    </row>
    <row r="82" ht="13.5">
      <c r="A82" s="433" t="s">
        <v>1015</v>
      </c>
    </row>
    <row r="83" ht="13.5">
      <c r="A83" s="433" t="s">
        <v>1016</v>
      </c>
    </row>
    <row r="84" ht="13.5">
      <c r="A84" s="433" t="s">
        <v>1017</v>
      </c>
    </row>
    <row r="85" ht="13.5">
      <c r="A85" s="433" t="s">
        <v>1018</v>
      </c>
    </row>
    <row r="86" ht="13.5">
      <c r="A86" s="433" t="s">
        <v>1019</v>
      </c>
    </row>
    <row r="87" ht="15">
      <c r="A87" s="431"/>
    </row>
    <row r="88" ht="13.5">
      <c r="A88" s="432" t="s">
        <v>962</v>
      </c>
    </row>
    <row r="89" ht="13.5">
      <c r="A89" s="433" t="s">
        <v>1020</v>
      </c>
    </row>
    <row r="90" ht="13.5">
      <c r="A90" s="433" t="s">
        <v>810</v>
      </c>
    </row>
    <row r="91" ht="13.5">
      <c r="A91" s="432"/>
    </row>
    <row r="92" ht="15">
      <c r="A92" s="431" t="s">
        <v>1014</v>
      </c>
    </row>
    <row r="93" ht="13.5">
      <c r="A93" s="433" t="s">
        <v>811</v>
      </c>
    </row>
    <row r="94" ht="13.5">
      <c r="A94" s="433" t="s">
        <v>812</v>
      </c>
    </row>
    <row r="95" ht="15">
      <c r="A95" s="431"/>
    </row>
    <row r="96" ht="15">
      <c r="A96" s="431" t="s">
        <v>813</v>
      </c>
    </row>
    <row r="97" ht="22.5">
      <c r="A97" s="433" t="s">
        <v>814</v>
      </c>
    </row>
    <row r="98" ht="22.5">
      <c r="A98" s="433" t="s">
        <v>815</v>
      </c>
    </row>
    <row r="99" ht="13.5">
      <c r="A99" s="433"/>
    </row>
    <row r="100" ht="15">
      <c r="A100" s="431" t="s">
        <v>963</v>
      </c>
    </row>
    <row r="101" ht="22.5">
      <c r="A101" s="432" t="s">
        <v>816</v>
      </c>
    </row>
    <row r="102" ht="24.75">
      <c r="A102" s="432" t="s">
        <v>817</v>
      </c>
    </row>
    <row r="103" ht="15">
      <c r="A103" s="431"/>
    </row>
    <row r="104" ht="15">
      <c r="A104" s="431" t="s">
        <v>818</v>
      </c>
    </row>
    <row r="105" ht="22.5">
      <c r="A105" s="433" t="s">
        <v>819</v>
      </c>
    </row>
    <row r="106" ht="13.5">
      <c r="A106" s="433"/>
    </row>
    <row r="107" ht="13.5">
      <c r="A107" s="433" t="s">
        <v>820</v>
      </c>
    </row>
    <row r="108" ht="33.75">
      <c r="A108" s="433" t="s">
        <v>821</v>
      </c>
    </row>
    <row r="109" ht="15">
      <c r="A109" s="431"/>
    </row>
    <row r="110" ht="13.5">
      <c r="A110" s="430"/>
    </row>
    <row r="111" ht="13.5">
      <c r="A111" s="433"/>
    </row>
    <row r="112" ht="13.5">
      <c r="A112" s="433"/>
    </row>
    <row r="113" ht="13.5">
      <c r="A113" s="433"/>
    </row>
    <row r="114" ht="13.5">
      <c r="A114" s="433"/>
    </row>
    <row r="115" ht="13.5">
      <c r="A115" s="433"/>
    </row>
  </sheetData>
  <printOptions/>
  <pageMargins left="0.7874015748031497" right="0.7874015748031497" top="0.5905511811023623" bottom="0.5905511811023623" header="0.5118110236220472" footer="0.5118110236220472"/>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indexed="12"/>
  </sheetPr>
  <dimension ref="A1:J18"/>
  <sheetViews>
    <sheetView workbookViewId="0" topLeftCell="A1">
      <selection activeCell="D3" sqref="D3"/>
    </sheetView>
  </sheetViews>
  <sheetFormatPr defaultColWidth="9.00390625" defaultRowHeight="16.5" customHeight="1"/>
  <cols>
    <col min="1" max="3" width="1.75390625" style="1" customWidth="1"/>
    <col min="4" max="4" width="22.75390625" style="1" customWidth="1"/>
    <col min="5" max="10" width="13.50390625" style="1" customWidth="1"/>
    <col min="11" max="11" width="5.25390625" style="1" customWidth="1"/>
    <col min="12" max="12" width="4.00390625" style="1" customWidth="1"/>
    <col min="13" max="13" width="4.375" style="1" customWidth="1"/>
    <col min="14" max="14" width="8.00390625" style="1" customWidth="1"/>
    <col min="15" max="15" width="6.25390625" style="1" customWidth="1"/>
    <col min="16" max="16" width="5.375" style="1" customWidth="1"/>
    <col min="17" max="17" width="4.625" style="1" customWidth="1"/>
    <col min="18" max="16384" width="8.875" style="1" customWidth="1"/>
  </cols>
  <sheetData>
    <row r="1" spans="1:10" ht="16.5" customHeight="1">
      <c r="A1" s="557" t="s">
        <v>381</v>
      </c>
      <c r="B1" s="558"/>
      <c r="C1" s="558"/>
      <c r="D1" s="558"/>
      <c r="E1" s="558"/>
      <c r="F1" s="558"/>
      <c r="G1" s="558"/>
      <c r="H1" s="558"/>
      <c r="I1" s="558"/>
      <c r="J1" s="558"/>
    </row>
    <row r="2" spans="1:10" ht="16.5" customHeight="1">
      <c r="A2" s="558"/>
      <c r="B2" s="558"/>
      <c r="C2" s="558"/>
      <c r="D2" s="558"/>
      <c r="E2" s="558"/>
      <c r="F2" s="558"/>
      <c r="G2" s="558"/>
      <c r="H2" s="558"/>
      <c r="I2" s="558"/>
      <c r="J2" s="558"/>
    </row>
    <row r="3" ht="16.5" customHeight="1" thickBot="1">
      <c r="D3" s="412" t="str">
        <f>HYPERLINK("#目次!A20","目次に戻る")</f>
        <v>目次に戻る</v>
      </c>
    </row>
    <row r="4" spans="1:10" ht="33" customHeight="1">
      <c r="A4" s="450" t="s">
        <v>827</v>
      </c>
      <c r="B4" s="559"/>
      <c r="C4" s="559"/>
      <c r="D4" s="560"/>
      <c r="E4" s="204" t="s">
        <v>828</v>
      </c>
      <c r="F4" s="204" t="s">
        <v>829</v>
      </c>
      <c r="G4" s="288" t="s">
        <v>834</v>
      </c>
      <c r="H4" s="286" t="s">
        <v>833</v>
      </c>
      <c r="I4" s="286" t="s">
        <v>831</v>
      </c>
      <c r="J4" s="287" t="s">
        <v>832</v>
      </c>
    </row>
    <row r="5" spans="1:10" ht="16.5" customHeight="1">
      <c r="A5" s="561" t="s">
        <v>824</v>
      </c>
      <c r="B5" s="562"/>
      <c r="C5" s="562"/>
      <c r="D5" s="563"/>
      <c r="E5" s="193">
        <v>41067</v>
      </c>
      <c r="F5" s="177">
        <v>84981</v>
      </c>
      <c r="G5" s="172">
        <v>55348</v>
      </c>
      <c r="H5" s="245">
        <v>2.07</v>
      </c>
      <c r="I5" s="283" t="s">
        <v>255</v>
      </c>
      <c r="J5" s="283" t="s">
        <v>255</v>
      </c>
    </row>
    <row r="6" spans="1:10" ht="16.5" customHeight="1">
      <c r="A6" s="2"/>
      <c r="B6" s="525" t="s">
        <v>825</v>
      </c>
      <c r="C6" s="525"/>
      <c r="D6" s="525"/>
      <c r="E6" s="188">
        <v>41019</v>
      </c>
      <c r="F6" s="161">
        <v>84899</v>
      </c>
      <c r="G6" s="1">
        <v>55294</v>
      </c>
      <c r="H6" s="246">
        <v>2.07</v>
      </c>
      <c r="I6" s="247">
        <v>78.1</v>
      </c>
      <c r="J6" s="247">
        <v>37.8</v>
      </c>
    </row>
    <row r="7" spans="1:10" ht="16.5" customHeight="1">
      <c r="A7" s="2"/>
      <c r="B7" s="2"/>
      <c r="C7" s="525" t="s">
        <v>715</v>
      </c>
      <c r="D7" s="525"/>
      <c r="E7" s="188">
        <v>40083</v>
      </c>
      <c r="F7" s="161">
        <v>83627</v>
      </c>
      <c r="G7" s="1">
        <v>54193</v>
      </c>
      <c r="H7" s="246">
        <v>2.09</v>
      </c>
      <c r="I7" s="247">
        <v>79</v>
      </c>
      <c r="J7" s="247">
        <v>37.8</v>
      </c>
    </row>
    <row r="8" spans="1:10" ht="16.5" customHeight="1">
      <c r="A8" s="2"/>
      <c r="B8" s="2"/>
      <c r="C8" s="2"/>
      <c r="D8" s="170" t="s">
        <v>716</v>
      </c>
      <c r="E8" s="188">
        <v>28657</v>
      </c>
      <c r="F8" s="161">
        <v>65250</v>
      </c>
      <c r="G8" s="1">
        <v>40488</v>
      </c>
      <c r="H8" s="246">
        <v>2.28</v>
      </c>
      <c r="I8" s="247">
        <v>95.4</v>
      </c>
      <c r="J8" s="247">
        <v>41.9</v>
      </c>
    </row>
    <row r="9" spans="1:10" ht="16.5" customHeight="1">
      <c r="A9" s="2"/>
      <c r="B9" s="2"/>
      <c r="C9" s="2"/>
      <c r="D9" s="170" t="s">
        <v>717</v>
      </c>
      <c r="E9" s="188">
        <v>2774</v>
      </c>
      <c r="F9" s="161">
        <v>4843</v>
      </c>
      <c r="G9" s="1">
        <v>3657</v>
      </c>
      <c r="H9" s="246">
        <v>1.75</v>
      </c>
      <c r="I9" s="247">
        <v>42</v>
      </c>
      <c r="J9" s="247">
        <v>24.1</v>
      </c>
    </row>
    <row r="10" spans="1:10" ht="16.5" customHeight="1">
      <c r="A10" s="2"/>
      <c r="B10" s="2"/>
      <c r="C10" s="2"/>
      <c r="D10" s="170" t="s">
        <v>718</v>
      </c>
      <c r="E10" s="188">
        <v>8486</v>
      </c>
      <c r="F10" s="161">
        <v>13158</v>
      </c>
      <c r="G10" s="1">
        <v>9843</v>
      </c>
      <c r="H10" s="246">
        <v>1.55</v>
      </c>
      <c r="I10" s="247">
        <v>35.8</v>
      </c>
      <c r="J10" s="247">
        <v>23.1</v>
      </c>
    </row>
    <row r="11" spans="1:10" ht="16.5" customHeight="1">
      <c r="A11" s="2"/>
      <c r="B11" s="2"/>
      <c r="C11" s="2"/>
      <c r="D11" s="170" t="s">
        <v>719</v>
      </c>
      <c r="E11" s="188">
        <v>166</v>
      </c>
      <c r="F11" s="161">
        <v>376</v>
      </c>
      <c r="G11" s="1">
        <v>205</v>
      </c>
      <c r="H11" s="246">
        <v>2.27</v>
      </c>
      <c r="I11" s="247">
        <v>70.8</v>
      </c>
      <c r="J11" s="247">
        <v>31.3</v>
      </c>
    </row>
    <row r="12" spans="1:10" ht="16.5" customHeight="1">
      <c r="A12" s="2"/>
      <c r="B12" s="2"/>
      <c r="C12" s="525" t="s">
        <v>721</v>
      </c>
      <c r="D12" s="525"/>
      <c r="E12" s="188">
        <v>936</v>
      </c>
      <c r="F12" s="161">
        <v>1272</v>
      </c>
      <c r="G12" s="1">
        <v>1101</v>
      </c>
      <c r="H12" s="246">
        <v>1.36</v>
      </c>
      <c r="I12" s="247">
        <v>43.3</v>
      </c>
      <c r="J12" s="247">
        <v>31.9</v>
      </c>
    </row>
    <row r="13" spans="1:10" ht="16.5" customHeight="1" thickBot="1">
      <c r="A13" s="3"/>
      <c r="B13" s="527" t="s">
        <v>826</v>
      </c>
      <c r="C13" s="527"/>
      <c r="D13" s="527"/>
      <c r="E13" s="284">
        <v>48</v>
      </c>
      <c r="F13" s="179">
        <v>82</v>
      </c>
      <c r="G13" s="3">
        <v>54</v>
      </c>
      <c r="H13" s="255">
        <v>1.71</v>
      </c>
      <c r="I13" s="285" t="s">
        <v>255</v>
      </c>
      <c r="J13" s="285" t="s">
        <v>255</v>
      </c>
    </row>
    <row r="14" spans="1:10" ht="16.5" customHeight="1">
      <c r="A14" s="221" t="s">
        <v>823</v>
      </c>
      <c r="C14" s="2"/>
      <c r="D14" s="2"/>
      <c r="E14" s="2"/>
      <c r="F14" s="2"/>
      <c r="G14" s="2"/>
      <c r="H14" s="2"/>
      <c r="I14" s="2"/>
      <c r="J14" s="2"/>
    </row>
    <row r="15" ht="16.5" customHeight="1">
      <c r="J15" s="2"/>
    </row>
    <row r="16" ht="16.5" customHeight="1">
      <c r="J16" s="241"/>
    </row>
    <row r="17" ht="16.5" customHeight="1">
      <c r="J17" s="241"/>
    </row>
    <row r="18" ht="16.5" customHeight="1">
      <c r="J18" s="241"/>
    </row>
  </sheetData>
  <mergeCells count="7">
    <mergeCell ref="C7:D7"/>
    <mergeCell ref="C12:D12"/>
    <mergeCell ref="B13:D13"/>
    <mergeCell ref="A1:J2"/>
    <mergeCell ref="A4:D4"/>
    <mergeCell ref="A5:D5"/>
    <mergeCell ref="B6:D6"/>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tabColor indexed="12"/>
  </sheetPr>
  <dimension ref="A1:K11"/>
  <sheetViews>
    <sheetView workbookViewId="0" topLeftCell="A1">
      <selection activeCell="C2" sqref="C2"/>
    </sheetView>
  </sheetViews>
  <sheetFormatPr defaultColWidth="9.00390625" defaultRowHeight="16.5" customHeight="1"/>
  <cols>
    <col min="1" max="2" width="1.75390625" style="1" customWidth="1"/>
    <col min="3" max="3" width="19.75390625" style="1" customWidth="1"/>
    <col min="4" max="11" width="11.25390625" style="1" customWidth="1"/>
    <col min="12" max="16384" width="8.875" style="1" customWidth="1"/>
  </cols>
  <sheetData>
    <row r="1" ht="16.5" customHeight="1">
      <c r="A1" s="5" t="s">
        <v>382</v>
      </c>
    </row>
    <row r="2" ht="16.5" customHeight="1" thickBot="1">
      <c r="C2" s="412" t="str">
        <f>HYPERLINK("#目次!A21","目次に戻る")</f>
        <v>目次に戻る</v>
      </c>
    </row>
    <row r="3" spans="1:11" ht="33" customHeight="1">
      <c r="A3" s="445" t="s">
        <v>725</v>
      </c>
      <c r="B3" s="564"/>
      <c r="C3" s="564"/>
      <c r="D3" s="204" t="s">
        <v>750</v>
      </c>
      <c r="E3" s="289" t="s">
        <v>16</v>
      </c>
      <c r="F3" s="289" t="s">
        <v>10</v>
      </c>
      <c r="G3" s="289" t="s">
        <v>11</v>
      </c>
      <c r="H3" s="289" t="s">
        <v>12</v>
      </c>
      <c r="I3" s="289" t="s">
        <v>13</v>
      </c>
      <c r="J3" s="289" t="s">
        <v>14</v>
      </c>
      <c r="K3" s="290" t="s">
        <v>699</v>
      </c>
    </row>
    <row r="4" spans="1:11" ht="33" customHeight="1">
      <c r="A4" s="565" t="s">
        <v>15</v>
      </c>
      <c r="B4" s="529"/>
      <c r="C4" s="529"/>
      <c r="D4" s="232">
        <v>41019</v>
      </c>
      <c r="E4" s="7">
        <v>14865</v>
      </c>
      <c r="F4" s="7">
        <v>15405</v>
      </c>
      <c r="G4" s="7">
        <v>6389</v>
      </c>
      <c r="H4" s="7">
        <v>2575</v>
      </c>
      <c r="I4" s="7">
        <v>1137</v>
      </c>
      <c r="J4" s="177">
        <v>495</v>
      </c>
      <c r="K4" s="177">
        <v>153</v>
      </c>
    </row>
    <row r="5" spans="1:11" ht="16.5" customHeight="1">
      <c r="A5" s="2"/>
      <c r="B5" s="525" t="s">
        <v>715</v>
      </c>
      <c r="C5" s="525"/>
      <c r="D5" s="230">
        <v>40083</v>
      </c>
      <c r="E5" s="1">
        <v>14191</v>
      </c>
      <c r="F5" s="1">
        <v>15194</v>
      </c>
      <c r="G5" s="1">
        <v>6350</v>
      </c>
      <c r="H5" s="1">
        <v>2568</v>
      </c>
      <c r="I5" s="1">
        <v>1136</v>
      </c>
      <c r="J5" s="1">
        <v>493</v>
      </c>
      <c r="K5" s="1">
        <v>151</v>
      </c>
    </row>
    <row r="6" spans="1:11" ht="16.5" customHeight="1">
      <c r="A6" s="2"/>
      <c r="B6" s="2"/>
      <c r="C6" s="170" t="s">
        <v>716</v>
      </c>
      <c r="D6" s="230">
        <v>28657</v>
      </c>
      <c r="E6" s="1">
        <v>7682</v>
      </c>
      <c r="F6" s="1">
        <v>11723</v>
      </c>
      <c r="G6" s="1">
        <v>5342</v>
      </c>
      <c r="H6" s="1">
        <v>2251</v>
      </c>
      <c r="I6" s="1">
        <v>1042</v>
      </c>
      <c r="J6" s="1">
        <v>468</v>
      </c>
      <c r="K6" s="1">
        <v>149</v>
      </c>
    </row>
    <row r="7" spans="1:11" ht="16.5" customHeight="1">
      <c r="A7" s="2"/>
      <c r="B7" s="2"/>
      <c r="C7" s="170" t="s">
        <v>717</v>
      </c>
      <c r="D7" s="230">
        <v>2774</v>
      </c>
      <c r="E7" s="1">
        <v>1195</v>
      </c>
      <c r="F7" s="1">
        <v>1202</v>
      </c>
      <c r="G7" s="1">
        <v>290</v>
      </c>
      <c r="H7" s="1">
        <v>63</v>
      </c>
      <c r="I7" s="1">
        <v>22</v>
      </c>
      <c r="J7" s="1">
        <v>2</v>
      </c>
      <c r="K7" s="161" t="s">
        <v>255</v>
      </c>
    </row>
    <row r="8" spans="1:11" ht="16.5" customHeight="1">
      <c r="A8" s="2"/>
      <c r="B8" s="2"/>
      <c r="C8" s="170" t="s">
        <v>718</v>
      </c>
      <c r="D8" s="230">
        <v>8486</v>
      </c>
      <c r="E8" s="1">
        <v>5259</v>
      </c>
      <c r="F8" s="1">
        <v>2208</v>
      </c>
      <c r="G8" s="1">
        <v>695</v>
      </c>
      <c r="H8" s="1">
        <v>243</v>
      </c>
      <c r="I8" s="1">
        <v>61</v>
      </c>
      <c r="J8" s="1">
        <v>19</v>
      </c>
      <c r="K8" s="1">
        <v>1</v>
      </c>
    </row>
    <row r="9" spans="1:11" ht="16.5" customHeight="1">
      <c r="A9" s="2"/>
      <c r="B9" s="2"/>
      <c r="C9" s="170" t="s">
        <v>719</v>
      </c>
      <c r="D9" s="230">
        <v>166</v>
      </c>
      <c r="E9" s="1">
        <v>55</v>
      </c>
      <c r="F9" s="1">
        <v>61</v>
      </c>
      <c r="G9" s="1">
        <v>23</v>
      </c>
      <c r="H9" s="1">
        <v>11</v>
      </c>
      <c r="I9" s="1">
        <v>11</v>
      </c>
      <c r="J9" s="1">
        <v>4</v>
      </c>
      <c r="K9" s="1">
        <v>1</v>
      </c>
    </row>
    <row r="10" spans="1:11" ht="16.5" customHeight="1" thickBot="1">
      <c r="A10" s="2"/>
      <c r="B10" s="525" t="s">
        <v>721</v>
      </c>
      <c r="C10" s="525"/>
      <c r="D10" s="230">
        <v>936</v>
      </c>
      <c r="E10" s="1">
        <v>674</v>
      </c>
      <c r="F10" s="1">
        <v>211</v>
      </c>
      <c r="G10" s="1">
        <v>39</v>
      </c>
      <c r="H10" s="1">
        <v>7</v>
      </c>
      <c r="I10" s="1">
        <v>1</v>
      </c>
      <c r="J10" s="1">
        <v>2</v>
      </c>
      <c r="K10" s="1">
        <v>2</v>
      </c>
    </row>
    <row r="11" spans="1:11" ht="16.5" customHeight="1">
      <c r="A11" s="282" t="s">
        <v>823</v>
      </c>
      <c r="B11" s="168"/>
      <c r="C11" s="168"/>
      <c r="D11" s="168"/>
      <c r="E11" s="168"/>
      <c r="F11" s="168"/>
      <c r="G11" s="168"/>
      <c r="H11" s="168"/>
      <c r="I11" s="168"/>
      <c r="J11" s="168"/>
      <c r="K11" s="168"/>
    </row>
  </sheetData>
  <mergeCells count="4">
    <mergeCell ref="A3:C3"/>
    <mergeCell ref="A4:C4"/>
    <mergeCell ref="B5:C5"/>
    <mergeCell ref="B10:C10"/>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tabColor indexed="12"/>
  </sheetPr>
  <dimension ref="A1:I20"/>
  <sheetViews>
    <sheetView workbookViewId="0" topLeftCell="A1">
      <selection activeCell="B2" sqref="B2"/>
    </sheetView>
  </sheetViews>
  <sheetFormatPr defaultColWidth="9.00390625" defaultRowHeight="16.5" customHeight="1"/>
  <cols>
    <col min="1" max="1" width="1.37890625" style="1" customWidth="1"/>
    <col min="2" max="2" width="22.75390625" style="1" customWidth="1"/>
    <col min="3" max="9" width="11.875" style="1" customWidth="1"/>
    <col min="10" max="16384" width="8.875" style="1" customWidth="1"/>
  </cols>
  <sheetData>
    <row r="1" ht="16.5" customHeight="1">
      <c r="A1" s="5" t="s">
        <v>383</v>
      </c>
    </row>
    <row r="2" ht="16.5" customHeight="1" thickBot="1">
      <c r="B2" s="412" t="str">
        <f>HYPERLINK("#目次!A22","目次に戻る")</f>
        <v>目次に戻る</v>
      </c>
    </row>
    <row r="3" spans="1:9" ht="16.5" customHeight="1">
      <c r="A3" s="477" t="s">
        <v>17</v>
      </c>
      <c r="B3" s="447"/>
      <c r="C3" s="447" t="s">
        <v>742</v>
      </c>
      <c r="D3" s="447" t="s">
        <v>771</v>
      </c>
      <c r="E3" s="447"/>
      <c r="F3" s="447"/>
      <c r="G3" s="447"/>
      <c r="H3" s="447"/>
      <c r="I3" s="478" t="s">
        <v>772</v>
      </c>
    </row>
    <row r="4" spans="1:9" ht="33" customHeight="1">
      <c r="A4" s="520"/>
      <c r="B4" s="448"/>
      <c r="C4" s="448"/>
      <c r="D4" s="163" t="s">
        <v>742</v>
      </c>
      <c r="E4" s="163" t="s">
        <v>18</v>
      </c>
      <c r="F4" s="194" t="s">
        <v>717</v>
      </c>
      <c r="G4" s="163" t="s">
        <v>718</v>
      </c>
      <c r="H4" s="163" t="s">
        <v>774</v>
      </c>
      <c r="I4" s="458"/>
    </row>
    <row r="5" spans="1:9" ht="33" customHeight="1">
      <c r="A5" s="565" t="s">
        <v>15</v>
      </c>
      <c r="B5" s="566"/>
      <c r="C5" s="232">
        <v>41019</v>
      </c>
      <c r="D5" s="172">
        <v>40083</v>
      </c>
      <c r="E5" s="172">
        <v>28657</v>
      </c>
      <c r="F5" s="172">
        <v>2774</v>
      </c>
      <c r="G5" s="172">
        <v>8486</v>
      </c>
      <c r="H5" s="172">
        <v>166</v>
      </c>
      <c r="I5" s="177">
        <v>936</v>
      </c>
    </row>
    <row r="6" spans="1:9" ht="16.5" customHeight="1">
      <c r="A6" s="2"/>
      <c r="B6" s="69" t="s">
        <v>782</v>
      </c>
      <c r="C6" s="1">
        <v>2183</v>
      </c>
      <c r="D6" s="1">
        <v>2028</v>
      </c>
      <c r="E6" s="1">
        <v>72</v>
      </c>
      <c r="F6" s="1">
        <v>68</v>
      </c>
      <c r="G6" s="1">
        <v>1875</v>
      </c>
      <c r="H6" s="1">
        <v>13</v>
      </c>
      <c r="I6" s="1">
        <v>155</v>
      </c>
    </row>
    <row r="7" spans="1:9" ht="16.5" customHeight="1">
      <c r="A7" s="2"/>
      <c r="B7" s="69" t="s">
        <v>783</v>
      </c>
      <c r="C7" s="1">
        <v>3438</v>
      </c>
      <c r="D7" s="1">
        <v>3249</v>
      </c>
      <c r="E7" s="1">
        <v>547</v>
      </c>
      <c r="F7" s="1">
        <v>256</v>
      </c>
      <c r="G7" s="1">
        <v>2430</v>
      </c>
      <c r="H7" s="1">
        <v>16</v>
      </c>
      <c r="I7" s="1">
        <v>189</v>
      </c>
    </row>
    <row r="8" spans="1:9" ht="16.5" customHeight="1">
      <c r="A8" s="2"/>
      <c r="B8" s="69" t="s">
        <v>784</v>
      </c>
      <c r="C8" s="1">
        <v>4070</v>
      </c>
      <c r="D8" s="1">
        <v>3919</v>
      </c>
      <c r="E8" s="1">
        <v>1387</v>
      </c>
      <c r="F8" s="1">
        <v>898</v>
      </c>
      <c r="G8" s="1">
        <v>1620</v>
      </c>
      <c r="H8" s="1">
        <v>14</v>
      </c>
      <c r="I8" s="1">
        <v>151</v>
      </c>
    </row>
    <row r="9" spans="1:9" ht="16.5" customHeight="1">
      <c r="A9" s="2"/>
      <c r="B9" s="69" t="s">
        <v>785</v>
      </c>
      <c r="C9" s="1">
        <v>3819</v>
      </c>
      <c r="D9" s="1">
        <v>3704</v>
      </c>
      <c r="E9" s="1">
        <v>2053</v>
      </c>
      <c r="F9" s="1">
        <v>791</v>
      </c>
      <c r="G9" s="1">
        <v>838</v>
      </c>
      <c r="H9" s="1">
        <v>22</v>
      </c>
      <c r="I9" s="1">
        <v>115</v>
      </c>
    </row>
    <row r="10" spans="1:9" ht="16.5" customHeight="1">
      <c r="A10" s="2" t="s">
        <v>795</v>
      </c>
      <c r="B10" s="69" t="s">
        <v>786</v>
      </c>
      <c r="C10" s="1">
        <v>3834</v>
      </c>
      <c r="D10" s="1">
        <v>3744</v>
      </c>
      <c r="E10" s="1">
        <v>2630</v>
      </c>
      <c r="F10" s="1">
        <v>485</v>
      </c>
      <c r="G10" s="1">
        <v>610</v>
      </c>
      <c r="H10" s="1">
        <v>19</v>
      </c>
      <c r="I10" s="1">
        <v>90</v>
      </c>
    </row>
    <row r="11" spans="1:9" ht="16.5" customHeight="1">
      <c r="A11" s="2"/>
      <c r="B11" s="69" t="s">
        <v>787</v>
      </c>
      <c r="C11" s="1">
        <v>3875</v>
      </c>
      <c r="D11" s="1">
        <v>3785</v>
      </c>
      <c r="E11" s="1">
        <v>3134</v>
      </c>
      <c r="F11" s="1">
        <v>219</v>
      </c>
      <c r="G11" s="1">
        <v>411</v>
      </c>
      <c r="H11" s="1">
        <v>21</v>
      </c>
      <c r="I11" s="1">
        <v>90</v>
      </c>
    </row>
    <row r="12" spans="1:9" ht="16.5" customHeight="1">
      <c r="A12" s="2"/>
      <c r="B12" s="69" t="s">
        <v>788</v>
      </c>
      <c r="C12" s="1">
        <v>2945</v>
      </c>
      <c r="D12" s="1">
        <v>2902</v>
      </c>
      <c r="E12" s="1">
        <v>2635</v>
      </c>
      <c r="F12" s="1">
        <v>46</v>
      </c>
      <c r="G12" s="1">
        <v>210</v>
      </c>
      <c r="H12" s="1">
        <v>11</v>
      </c>
      <c r="I12" s="1">
        <v>43</v>
      </c>
    </row>
    <row r="13" spans="1:9" ht="16.5" customHeight="1">
      <c r="A13" s="2"/>
      <c r="B13" s="69" t="s">
        <v>789</v>
      </c>
      <c r="C13" s="1">
        <v>2719</v>
      </c>
      <c r="D13" s="1">
        <v>2688</v>
      </c>
      <c r="E13" s="1">
        <v>2539</v>
      </c>
      <c r="F13" s="1">
        <v>7</v>
      </c>
      <c r="G13" s="1">
        <v>136</v>
      </c>
      <c r="H13" s="1">
        <v>6</v>
      </c>
      <c r="I13" s="1">
        <v>31</v>
      </c>
    </row>
    <row r="14" spans="1:9" ht="16.5" customHeight="1">
      <c r="A14" s="2"/>
      <c r="B14" s="69" t="s">
        <v>790</v>
      </c>
      <c r="C14" s="1">
        <v>2958</v>
      </c>
      <c r="D14" s="1">
        <v>2923</v>
      </c>
      <c r="E14" s="1">
        <v>2785</v>
      </c>
      <c r="F14" s="1">
        <v>2</v>
      </c>
      <c r="G14" s="1">
        <v>123</v>
      </c>
      <c r="H14" s="1">
        <v>13</v>
      </c>
      <c r="I14" s="1">
        <v>35</v>
      </c>
    </row>
    <row r="15" spans="1:9" ht="16.5" customHeight="1">
      <c r="A15" s="2"/>
      <c r="B15" s="69" t="s">
        <v>791</v>
      </c>
      <c r="C15" s="1">
        <v>3830</v>
      </c>
      <c r="D15" s="1">
        <v>3809</v>
      </c>
      <c r="E15" s="1">
        <v>3676</v>
      </c>
      <c r="F15" s="1">
        <v>2</v>
      </c>
      <c r="G15" s="1">
        <v>120</v>
      </c>
      <c r="H15" s="1">
        <v>11</v>
      </c>
      <c r="I15" s="1">
        <v>21</v>
      </c>
    </row>
    <row r="16" spans="1:9" ht="16.5" customHeight="1">
      <c r="A16" s="2"/>
      <c r="B16" s="69" t="s">
        <v>792</v>
      </c>
      <c r="C16" s="1">
        <v>3830</v>
      </c>
      <c r="D16" s="1">
        <v>3815</v>
      </c>
      <c r="E16" s="1">
        <v>3737</v>
      </c>
      <c r="F16" s="161" t="s">
        <v>255</v>
      </c>
      <c r="G16" s="1">
        <v>67</v>
      </c>
      <c r="H16" s="1">
        <v>11</v>
      </c>
      <c r="I16" s="1">
        <v>9</v>
      </c>
    </row>
    <row r="17" spans="1:9" ht="16.5" customHeight="1">
      <c r="A17" s="2"/>
      <c r="B17" s="69" t="s">
        <v>793</v>
      </c>
      <c r="C17" s="1">
        <v>2552</v>
      </c>
      <c r="D17" s="1">
        <v>2546</v>
      </c>
      <c r="E17" s="1">
        <v>2502</v>
      </c>
      <c r="F17" s="161" t="s">
        <v>255</v>
      </c>
      <c r="G17" s="1">
        <v>40</v>
      </c>
      <c r="H17" s="1">
        <v>4</v>
      </c>
      <c r="I17" s="1">
        <v>6</v>
      </c>
    </row>
    <row r="18" spans="1:9" ht="16.5" customHeight="1">
      <c r="A18" s="2"/>
      <c r="B18" s="69" t="s">
        <v>794</v>
      </c>
      <c r="C18" s="1">
        <v>607</v>
      </c>
      <c r="D18" s="1">
        <v>606</v>
      </c>
      <c r="E18" s="1">
        <v>601</v>
      </c>
      <c r="F18" s="161" t="s">
        <v>255</v>
      </c>
      <c r="G18" s="1">
        <v>4</v>
      </c>
      <c r="H18" s="1">
        <v>1</v>
      </c>
      <c r="I18" s="1">
        <v>1</v>
      </c>
    </row>
    <row r="19" spans="1:9" ht="16.5" customHeight="1" thickBot="1">
      <c r="A19" s="2"/>
      <c r="B19" s="69" t="s">
        <v>778</v>
      </c>
      <c r="C19" s="1">
        <v>365</v>
      </c>
      <c r="D19" s="1">
        <v>365</v>
      </c>
      <c r="E19" s="1">
        <v>359</v>
      </c>
      <c r="F19" s="161" t="s">
        <v>255</v>
      </c>
      <c r="G19" s="1">
        <v>2</v>
      </c>
      <c r="H19" s="1">
        <v>4</v>
      </c>
      <c r="I19" s="161" t="s">
        <v>255</v>
      </c>
    </row>
    <row r="20" spans="1:9" ht="16.5" customHeight="1">
      <c r="A20" s="282" t="s">
        <v>823</v>
      </c>
      <c r="B20" s="168"/>
      <c r="C20" s="168"/>
      <c r="D20" s="168"/>
      <c r="E20" s="168"/>
      <c r="F20" s="168"/>
      <c r="G20" s="162"/>
      <c r="H20" s="162"/>
      <c r="I20" s="162"/>
    </row>
  </sheetData>
  <mergeCells count="5">
    <mergeCell ref="I3:I4"/>
    <mergeCell ref="A5:B5"/>
    <mergeCell ref="A3:B4"/>
    <mergeCell ref="C3:C4"/>
    <mergeCell ref="D3:H3"/>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sheetPr>
    <tabColor indexed="12"/>
  </sheetPr>
  <dimension ref="A1:J13"/>
  <sheetViews>
    <sheetView workbookViewId="0" topLeftCell="A1">
      <selection activeCell="D3" sqref="D3"/>
    </sheetView>
  </sheetViews>
  <sheetFormatPr defaultColWidth="9.00390625" defaultRowHeight="16.5" customHeight="1"/>
  <cols>
    <col min="1" max="1" width="1.37890625" style="1" customWidth="1"/>
    <col min="2" max="3" width="1.75390625" style="1" customWidth="1"/>
    <col min="4" max="4" width="15.375" style="1" customWidth="1"/>
    <col min="5" max="10" width="13.375" style="1" customWidth="1"/>
    <col min="11" max="16384" width="8.875" style="1" customWidth="1"/>
  </cols>
  <sheetData>
    <row r="1" spans="1:10" ht="16.5" customHeight="1">
      <c r="A1" s="557" t="s">
        <v>384</v>
      </c>
      <c r="B1" s="558"/>
      <c r="C1" s="558"/>
      <c r="D1" s="558"/>
      <c r="E1" s="558"/>
      <c r="F1" s="558"/>
      <c r="G1" s="558"/>
      <c r="H1" s="558"/>
      <c r="I1" s="558"/>
      <c r="J1" s="558"/>
    </row>
    <row r="2" spans="1:10" ht="16.5" customHeight="1">
      <c r="A2" s="558"/>
      <c r="B2" s="558"/>
      <c r="C2" s="558"/>
      <c r="D2" s="558"/>
      <c r="E2" s="558"/>
      <c r="F2" s="558"/>
      <c r="G2" s="558"/>
      <c r="H2" s="558"/>
      <c r="I2" s="558"/>
      <c r="J2" s="558"/>
    </row>
    <row r="3" spans="1:10" ht="16.5" customHeight="1" thickBot="1">
      <c r="A3" s="189"/>
      <c r="B3" s="189"/>
      <c r="C3" s="189"/>
      <c r="D3" s="412" t="str">
        <f>HYPERLINK("#目次!A23","目次に戻る")</f>
        <v>目次に戻る</v>
      </c>
      <c r="E3" s="189"/>
      <c r="F3" s="189"/>
      <c r="G3" s="189"/>
      <c r="H3" s="189"/>
      <c r="I3" s="189"/>
      <c r="J3" s="189"/>
    </row>
    <row r="4" spans="1:10" ht="33" customHeight="1">
      <c r="A4" s="450" t="s">
        <v>20</v>
      </c>
      <c r="B4" s="450"/>
      <c r="C4" s="450"/>
      <c r="D4" s="445"/>
      <c r="E4" s="203" t="s">
        <v>766</v>
      </c>
      <c r="F4" s="204" t="s">
        <v>757</v>
      </c>
      <c r="G4" s="288" t="s">
        <v>24</v>
      </c>
      <c r="H4" s="286" t="s">
        <v>21</v>
      </c>
      <c r="I4" s="286" t="s">
        <v>22</v>
      </c>
      <c r="J4" s="287" t="s">
        <v>23</v>
      </c>
    </row>
    <row r="5" spans="1:10" s="172" customFormat="1" ht="16.5" customHeight="1">
      <c r="A5" s="7"/>
      <c r="B5" s="529" t="s">
        <v>619</v>
      </c>
      <c r="C5" s="529"/>
      <c r="D5" s="547"/>
      <c r="E5" s="177">
        <v>40083</v>
      </c>
      <c r="F5" s="177">
        <v>83627</v>
      </c>
      <c r="G5" s="177">
        <v>54193</v>
      </c>
      <c r="H5" s="256">
        <v>2.09</v>
      </c>
      <c r="I5" s="258">
        <v>79</v>
      </c>
      <c r="J5" s="258">
        <v>37.8</v>
      </c>
    </row>
    <row r="6" spans="1:10" ht="16.5" customHeight="1">
      <c r="A6" s="2"/>
      <c r="B6" s="95"/>
      <c r="C6" s="525" t="s">
        <v>758</v>
      </c>
      <c r="D6" s="548"/>
      <c r="E6" s="161">
        <v>21114</v>
      </c>
      <c r="F6" s="161">
        <v>50591</v>
      </c>
      <c r="G6" s="161">
        <v>30225</v>
      </c>
      <c r="H6" s="202">
        <v>2.4</v>
      </c>
      <c r="I6" s="260">
        <v>103.4</v>
      </c>
      <c r="J6" s="260">
        <v>43.2</v>
      </c>
    </row>
    <row r="7" spans="1:10" ht="16.5" customHeight="1">
      <c r="A7" s="2"/>
      <c r="B7" s="95"/>
      <c r="C7" s="525" t="s">
        <v>759</v>
      </c>
      <c r="D7" s="548"/>
      <c r="E7" s="161">
        <v>583</v>
      </c>
      <c r="F7" s="161">
        <v>1146</v>
      </c>
      <c r="G7" s="161">
        <v>768</v>
      </c>
      <c r="H7" s="202">
        <v>1.97</v>
      </c>
      <c r="I7" s="260">
        <v>65.9</v>
      </c>
      <c r="J7" s="260">
        <v>33.5</v>
      </c>
    </row>
    <row r="8" spans="1:10" ht="16.5" customHeight="1">
      <c r="A8" s="2"/>
      <c r="B8" s="95"/>
      <c r="C8" s="525" t="s">
        <v>760</v>
      </c>
      <c r="D8" s="548"/>
      <c r="E8" s="161">
        <v>18355</v>
      </c>
      <c r="F8" s="161">
        <v>31817</v>
      </c>
      <c r="G8" s="161">
        <v>23157</v>
      </c>
      <c r="H8" s="202">
        <v>1.73</v>
      </c>
      <c r="I8" s="260">
        <v>51.2</v>
      </c>
      <c r="J8" s="260">
        <v>29.5</v>
      </c>
    </row>
    <row r="9" spans="1:10" ht="16.5" customHeight="1">
      <c r="A9" s="2"/>
      <c r="B9" s="95"/>
      <c r="C9" s="95"/>
      <c r="D9" s="171" t="s">
        <v>744</v>
      </c>
      <c r="E9" s="161">
        <v>6742</v>
      </c>
      <c r="F9" s="161">
        <v>10403</v>
      </c>
      <c r="G9" s="161">
        <v>8112</v>
      </c>
      <c r="H9" s="202">
        <v>1.54</v>
      </c>
      <c r="I9" s="260">
        <v>44</v>
      </c>
      <c r="J9" s="260">
        <v>28.5</v>
      </c>
    </row>
    <row r="10" spans="1:10" ht="16.5" customHeight="1">
      <c r="A10" s="2"/>
      <c r="B10" s="95"/>
      <c r="C10" s="95"/>
      <c r="D10" s="171" t="s">
        <v>19</v>
      </c>
      <c r="E10" s="161">
        <v>7208</v>
      </c>
      <c r="F10" s="161">
        <v>13366</v>
      </c>
      <c r="G10" s="161">
        <v>9358</v>
      </c>
      <c r="H10" s="202">
        <v>1.85</v>
      </c>
      <c r="I10" s="260">
        <v>54.6</v>
      </c>
      <c r="J10" s="260">
        <v>29.4</v>
      </c>
    </row>
    <row r="11" spans="1:10" ht="16.5" customHeight="1">
      <c r="A11" s="2"/>
      <c r="B11" s="95"/>
      <c r="C11" s="95"/>
      <c r="D11" s="171" t="s">
        <v>746</v>
      </c>
      <c r="E11" s="161">
        <v>4405</v>
      </c>
      <c r="F11" s="161">
        <v>8048</v>
      </c>
      <c r="G11" s="161">
        <v>5687</v>
      </c>
      <c r="H11" s="202">
        <v>1.83</v>
      </c>
      <c r="I11" s="260">
        <v>56.7</v>
      </c>
      <c r="J11" s="260">
        <v>31</v>
      </c>
    </row>
    <row r="12" spans="1:10" ht="16.5" customHeight="1" thickBot="1">
      <c r="A12" s="3"/>
      <c r="B12" s="3"/>
      <c r="C12" s="527" t="s">
        <v>627</v>
      </c>
      <c r="D12" s="546"/>
      <c r="E12" s="179">
        <v>31</v>
      </c>
      <c r="F12" s="179">
        <v>73</v>
      </c>
      <c r="G12" s="179">
        <v>43</v>
      </c>
      <c r="H12" s="261">
        <v>2.35</v>
      </c>
      <c r="I12" s="291">
        <v>80.8</v>
      </c>
      <c r="J12" s="291">
        <v>34.3</v>
      </c>
    </row>
    <row r="13" s="2" customFormat="1" ht="16.5" customHeight="1">
      <c r="A13" s="221" t="s">
        <v>823</v>
      </c>
    </row>
  </sheetData>
  <mergeCells count="7">
    <mergeCell ref="C7:D7"/>
    <mergeCell ref="C8:D8"/>
    <mergeCell ref="C12:D12"/>
    <mergeCell ref="A1:J2"/>
    <mergeCell ref="A4:D4"/>
    <mergeCell ref="B5:D5"/>
    <mergeCell ref="C6:D6"/>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sheetPr>
    <tabColor indexed="12"/>
  </sheetPr>
  <dimension ref="A1:V22"/>
  <sheetViews>
    <sheetView workbookViewId="0" topLeftCell="A1">
      <selection activeCell="B3" sqref="B3"/>
    </sheetView>
  </sheetViews>
  <sheetFormatPr defaultColWidth="9.00390625" defaultRowHeight="16.5" customHeight="1"/>
  <cols>
    <col min="1" max="1" width="1.25" style="1" customWidth="1"/>
    <col min="2" max="2" width="30.00390625" style="1" customWidth="1"/>
    <col min="3" max="22" width="8.625" style="1" customWidth="1"/>
    <col min="23" max="16384" width="8.875" style="1" customWidth="1"/>
  </cols>
  <sheetData>
    <row r="1" spans="1:9" ht="16.5" customHeight="1">
      <c r="A1" s="557" t="s">
        <v>385</v>
      </c>
      <c r="B1" s="558"/>
      <c r="C1" s="558"/>
      <c r="D1" s="558"/>
      <c r="E1" s="558"/>
      <c r="F1" s="558"/>
      <c r="G1" s="558"/>
      <c r="H1" s="558"/>
      <c r="I1" s="558"/>
    </row>
    <row r="2" spans="1:9" ht="16.5" customHeight="1">
      <c r="A2" s="558"/>
      <c r="B2" s="558"/>
      <c r="C2" s="558"/>
      <c r="D2" s="558"/>
      <c r="E2" s="558"/>
      <c r="F2" s="558"/>
      <c r="G2" s="558"/>
      <c r="H2" s="558"/>
      <c r="I2" s="558"/>
    </row>
    <row r="3" spans="1:2" ht="16.5" customHeight="1" thickBot="1">
      <c r="A3" s="5"/>
      <c r="B3" s="412" t="str">
        <f>HYPERLINK("#目次!A24","目次に戻る")</f>
        <v>目次に戻る</v>
      </c>
    </row>
    <row r="4" spans="1:22" ht="16.5" customHeight="1">
      <c r="A4" s="168"/>
      <c r="B4" s="578" t="s">
        <v>830</v>
      </c>
      <c r="C4" s="460" t="s">
        <v>628</v>
      </c>
      <c r="D4" s="568" t="s">
        <v>43</v>
      </c>
      <c r="E4" s="576"/>
      <c r="F4" s="576"/>
      <c r="G4" s="576"/>
      <c r="H4" s="576"/>
      <c r="I4" s="576"/>
      <c r="J4" s="576"/>
      <c r="K4" s="576"/>
      <c r="L4" s="576"/>
      <c r="M4" s="576"/>
      <c r="N4" s="576"/>
      <c r="O4" s="576"/>
      <c r="P4" s="576"/>
      <c r="Q4" s="576"/>
      <c r="R4" s="576"/>
      <c r="S4" s="576"/>
      <c r="T4" s="577"/>
      <c r="U4" s="572" t="s">
        <v>40</v>
      </c>
      <c r="V4" s="568" t="s">
        <v>25</v>
      </c>
    </row>
    <row r="5" spans="1:22" ht="16.5" customHeight="1">
      <c r="A5" s="241"/>
      <c r="B5" s="579"/>
      <c r="C5" s="459"/>
      <c r="D5" s="459" t="s">
        <v>628</v>
      </c>
      <c r="E5" s="459" t="s">
        <v>660</v>
      </c>
      <c r="F5" s="459"/>
      <c r="G5" s="459"/>
      <c r="H5" s="459"/>
      <c r="I5" s="459"/>
      <c r="J5" s="459"/>
      <c r="K5" s="575"/>
      <c r="L5" s="570" t="s">
        <v>658</v>
      </c>
      <c r="M5" s="571"/>
      <c r="N5" s="571"/>
      <c r="O5" s="571"/>
      <c r="P5" s="571"/>
      <c r="Q5" s="571"/>
      <c r="R5" s="571"/>
      <c r="S5" s="571"/>
      <c r="T5" s="571"/>
      <c r="U5" s="573"/>
      <c r="V5" s="569"/>
    </row>
    <row r="6" spans="1:22" ht="55.5" customHeight="1">
      <c r="A6" s="242"/>
      <c r="B6" s="580"/>
      <c r="C6" s="459"/>
      <c r="D6" s="459"/>
      <c r="E6" s="297" t="s">
        <v>628</v>
      </c>
      <c r="F6" s="297" t="s">
        <v>687</v>
      </c>
      <c r="G6" s="297" t="s">
        <v>662</v>
      </c>
      <c r="H6" s="297" t="s">
        <v>663</v>
      </c>
      <c r="I6" s="297" t="s">
        <v>664</v>
      </c>
      <c r="J6" s="297" t="s">
        <v>628</v>
      </c>
      <c r="K6" s="297" t="s">
        <v>665</v>
      </c>
      <c r="L6" s="296" t="s">
        <v>704</v>
      </c>
      <c r="M6" s="297" t="s">
        <v>41</v>
      </c>
      <c r="N6" s="190" t="s">
        <v>42</v>
      </c>
      <c r="O6" s="297" t="s">
        <v>26</v>
      </c>
      <c r="P6" s="297" t="s">
        <v>27</v>
      </c>
      <c r="Q6" s="297" t="s">
        <v>28</v>
      </c>
      <c r="R6" s="297" t="s">
        <v>29</v>
      </c>
      <c r="S6" s="297" t="s">
        <v>636</v>
      </c>
      <c r="T6" s="297" t="s">
        <v>30</v>
      </c>
      <c r="U6" s="574"/>
      <c r="V6" s="569"/>
    </row>
    <row r="7" spans="1:22" ht="16.5" customHeight="1">
      <c r="A7" s="567" t="s">
        <v>31</v>
      </c>
      <c r="B7" s="567"/>
      <c r="C7" s="230"/>
      <c r="L7" s="293"/>
      <c r="M7" s="293"/>
      <c r="N7" s="293"/>
      <c r="O7" s="293"/>
      <c r="P7" s="293"/>
      <c r="Q7" s="293"/>
      <c r="R7" s="293"/>
      <c r="S7" s="293"/>
      <c r="T7" s="293"/>
      <c r="U7" s="293"/>
      <c r="V7" s="293"/>
    </row>
    <row r="8" spans="2:22" s="293" customFormat="1" ht="16.5" customHeight="1">
      <c r="B8" s="184" t="s">
        <v>32</v>
      </c>
      <c r="C8" s="230">
        <v>41067</v>
      </c>
      <c r="D8" s="1">
        <v>26030</v>
      </c>
      <c r="E8" s="1">
        <v>20822</v>
      </c>
      <c r="F8" s="1">
        <v>10749</v>
      </c>
      <c r="G8" s="1">
        <v>5451</v>
      </c>
      <c r="H8" s="1">
        <v>657</v>
      </c>
      <c r="I8" s="1">
        <v>3965</v>
      </c>
      <c r="J8" s="1">
        <v>5208</v>
      </c>
      <c r="K8" s="1">
        <v>118</v>
      </c>
      <c r="L8" s="1">
        <v>849</v>
      </c>
      <c r="M8" s="1">
        <v>312</v>
      </c>
      <c r="N8" s="1">
        <v>1875</v>
      </c>
      <c r="O8" s="1">
        <v>181</v>
      </c>
      <c r="P8" s="1">
        <v>315</v>
      </c>
      <c r="Q8" s="1">
        <v>66</v>
      </c>
      <c r="R8" s="1">
        <v>144</v>
      </c>
      <c r="S8" s="1">
        <v>425</v>
      </c>
      <c r="T8" s="1">
        <v>923</v>
      </c>
      <c r="U8" s="1">
        <v>134</v>
      </c>
      <c r="V8" s="1">
        <v>14903</v>
      </c>
    </row>
    <row r="9" spans="2:22" s="293" customFormat="1" ht="16.5" customHeight="1">
      <c r="B9" s="184" t="s">
        <v>33</v>
      </c>
      <c r="C9" s="230">
        <v>84981</v>
      </c>
      <c r="D9" s="1">
        <v>69808</v>
      </c>
      <c r="E9" s="1">
        <v>49120</v>
      </c>
      <c r="F9" s="1">
        <v>21514</v>
      </c>
      <c r="G9" s="1">
        <v>17622</v>
      </c>
      <c r="H9" s="1">
        <v>1439</v>
      </c>
      <c r="I9" s="1">
        <v>8545</v>
      </c>
      <c r="J9" s="1">
        <v>20688</v>
      </c>
      <c r="K9" s="1">
        <v>472</v>
      </c>
      <c r="L9" s="1">
        <v>2548</v>
      </c>
      <c r="M9" s="1">
        <v>1862</v>
      </c>
      <c r="N9" s="1">
        <v>8818</v>
      </c>
      <c r="O9" s="1">
        <v>579</v>
      </c>
      <c r="P9" s="1">
        <v>1409</v>
      </c>
      <c r="Q9" s="1">
        <v>290</v>
      </c>
      <c r="R9" s="1">
        <v>912</v>
      </c>
      <c r="S9" s="1">
        <v>910</v>
      </c>
      <c r="T9" s="1">
        <v>2888</v>
      </c>
      <c r="U9" s="1">
        <v>270</v>
      </c>
      <c r="V9" s="1">
        <v>14903</v>
      </c>
    </row>
    <row r="10" spans="2:22" s="293" customFormat="1" ht="16.5" customHeight="1">
      <c r="B10" s="184" t="s">
        <v>34</v>
      </c>
      <c r="C10" s="230">
        <v>55348</v>
      </c>
      <c r="D10" s="1">
        <v>40311</v>
      </c>
      <c r="E10" s="1">
        <v>33116</v>
      </c>
      <c r="F10" s="1">
        <v>19257</v>
      </c>
      <c r="G10" s="1">
        <v>9007</v>
      </c>
      <c r="H10" s="1">
        <v>667</v>
      </c>
      <c r="I10" s="1">
        <v>4185</v>
      </c>
      <c r="J10" s="1">
        <v>7195</v>
      </c>
      <c r="K10" s="1">
        <v>226</v>
      </c>
      <c r="L10" s="1">
        <v>1213</v>
      </c>
      <c r="M10" s="1">
        <v>601</v>
      </c>
      <c r="N10" s="1">
        <v>2110</v>
      </c>
      <c r="O10" s="1">
        <v>384</v>
      </c>
      <c r="P10" s="1">
        <v>574</v>
      </c>
      <c r="Q10" s="1">
        <v>96</v>
      </c>
      <c r="R10" s="1">
        <v>221</v>
      </c>
      <c r="S10" s="1">
        <v>721</v>
      </c>
      <c r="T10" s="1">
        <v>1049</v>
      </c>
      <c r="U10" s="1">
        <v>134</v>
      </c>
      <c r="V10" s="1">
        <v>14903</v>
      </c>
    </row>
    <row r="11" spans="3:22" ht="16.5" customHeight="1">
      <c r="C11" s="230"/>
      <c r="L11" s="293"/>
      <c r="M11" s="293"/>
      <c r="N11" s="293"/>
      <c r="O11" s="293"/>
      <c r="P11" s="293"/>
      <c r="Q11" s="293"/>
      <c r="R11" s="293"/>
      <c r="S11" s="293"/>
      <c r="T11" s="293"/>
      <c r="U11" s="293"/>
      <c r="V11" s="293"/>
    </row>
    <row r="12" spans="1:13" ht="16.5" customHeight="1">
      <c r="A12" s="1" t="s">
        <v>35</v>
      </c>
      <c r="C12" s="230"/>
      <c r="L12" s="2"/>
      <c r="M12" s="2"/>
    </row>
    <row r="13" spans="1:13" s="293" customFormat="1" ht="16.5" customHeight="1">
      <c r="A13" s="567" t="s">
        <v>36</v>
      </c>
      <c r="B13" s="567"/>
      <c r="C13" s="294"/>
      <c r="L13" s="7"/>
      <c r="M13" s="295"/>
    </row>
    <row r="14" spans="2:22" ht="16.5" customHeight="1">
      <c r="B14" s="184" t="s">
        <v>32</v>
      </c>
      <c r="C14" s="230">
        <v>21039</v>
      </c>
      <c r="D14" s="1">
        <v>13262</v>
      </c>
      <c r="E14" s="1">
        <v>9394</v>
      </c>
      <c r="F14" s="1">
        <v>5042</v>
      </c>
      <c r="G14" s="1">
        <v>1667</v>
      </c>
      <c r="H14" s="1">
        <v>321</v>
      </c>
      <c r="I14" s="1">
        <v>2364</v>
      </c>
      <c r="J14" s="1">
        <v>3868</v>
      </c>
      <c r="K14" s="1">
        <v>73</v>
      </c>
      <c r="L14" s="1">
        <v>750</v>
      </c>
      <c r="M14" s="1">
        <v>213</v>
      </c>
      <c r="N14" s="1">
        <v>1516</v>
      </c>
      <c r="O14" s="1">
        <v>124</v>
      </c>
      <c r="P14" s="1">
        <v>164</v>
      </c>
      <c r="Q14" s="1">
        <v>54</v>
      </c>
      <c r="R14" s="1">
        <v>108</v>
      </c>
      <c r="S14" s="1">
        <v>210</v>
      </c>
      <c r="T14" s="1">
        <v>656</v>
      </c>
      <c r="U14" s="1">
        <v>55</v>
      </c>
      <c r="V14" s="1">
        <v>7722</v>
      </c>
    </row>
    <row r="15" spans="2:22" ht="16.5" customHeight="1">
      <c r="B15" s="184" t="s">
        <v>33</v>
      </c>
      <c r="C15" s="230">
        <v>44416</v>
      </c>
      <c r="D15" s="1">
        <v>36583</v>
      </c>
      <c r="E15" s="1">
        <v>21139</v>
      </c>
      <c r="F15" s="1">
        <v>10093</v>
      </c>
      <c r="G15" s="1">
        <v>5280</v>
      </c>
      <c r="H15" s="1">
        <v>694</v>
      </c>
      <c r="I15" s="1">
        <v>5072</v>
      </c>
      <c r="J15" s="1">
        <v>15444</v>
      </c>
      <c r="K15" s="1">
        <v>292</v>
      </c>
      <c r="L15" s="1">
        <v>2251</v>
      </c>
      <c r="M15" s="1">
        <v>1277</v>
      </c>
      <c r="N15" s="1">
        <v>7090</v>
      </c>
      <c r="O15" s="1">
        <v>392</v>
      </c>
      <c r="P15" s="1">
        <v>731</v>
      </c>
      <c r="Q15" s="1">
        <v>235</v>
      </c>
      <c r="R15" s="1">
        <v>670</v>
      </c>
      <c r="S15" s="1">
        <v>447</v>
      </c>
      <c r="T15" s="1">
        <v>2059</v>
      </c>
      <c r="U15" s="1">
        <v>111</v>
      </c>
      <c r="V15" s="1">
        <v>7722</v>
      </c>
    </row>
    <row r="16" spans="2:22" ht="16.5" customHeight="1">
      <c r="B16" s="184" t="s">
        <v>37</v>
      </c>
      <c r="C16" s="230">
        <v>25165</v>
      </c>
      <c r="D16" s="1">
        <v>17388</v>
      </c>
      <c r="E16" s="1">
        <v>12975</v>
      </c>
      <c r="F16" s="1">
        <v>7805</v>
      </c>
      <c r="G16" s="1">
        <v>2472</v>
      </c>
      <c r="H16" s="1">
        <v>323</v>
      </c>
      <c r="I16" s="1">
        <v>2375</v>
      </c>
      <c r="J16" s="1">
        <v>4413</v>
      </c>
      <c r="K16" s="1">
        <v>128</v>
      </c>
      <c r="L16" s="1">
        <v>781</v>
      </c>
      <c r="M16" s="1">
        <v>360</v>
      </c>
      <c r="N16" s="1">
        <v>1527</v>
      </c>
      <c r="O16" s="1">
        <v>213</v>
      </c>
      <c r="P16" s="1">
        <v>233</v>
      </c>
      <c r="Q16" s="1">
        <v>59</v>
      </c>
      <c r="R16" s="1">
        <v>131</v>
      </c>
      <c r="S16" s="1">
        <v>299</v>
      </c>
      <c r="T16" s="1">
        <v>682</v>
      </c>
      <c r="U16" s="1">
        <v>55</v>
      </c>
      <c r="V16" s="1">
        <v>7722</v>
      </c>
    </row>
    <row r="17" spans="2:13" ht="16.5" customHeight="1">
      <c r="B17" s="184"/>
      <c r="C17" s="230"/>
      <c r="L17" s="2"/>
      <c r="M17" s="2"/>
    </row>
    <row r="18" spans="1:13" ht="16.5" customHeight="1">
      <c r="A18" s="567" t="s">
        <v>38</v>
      </c>
      <c r="B18" s="567"/>
      <c r="C18" s="230"/>
      <c r="L18" s="2"/>
      <c r="M18" s="2"/>
    </row>
    <row r="19" spans="2:22" ht="16.5" customHeight="1">
      <c r="B19" s="184" t="s">
        <v>32</v>
      </c>
      <c r="C19" s="230">
        <v>5690</v>
      </c>
      <c r="D19" s="1">
        <v>3751</v>
      </c>
      <c r="E19" s="1">
        <v>2089</v>
      </c>
      <c r="F19" s="1">
        <v>858</v>
      </c>
      <c r="G19" s="1">
        <v>247</v>
      </c>
      <c r="H19" s="1">
        <v>125</v>
      </c>
      <c r="I19" s="1">
        <v>859</v>
      </c>
      <c r="J19" s="1">
        <v>1662</v>
      </c>
      <c r="K19" s="1">
        <v>32</v>
      </c>
      <c r="L19" s="1">
        <v>493</v>
      </c>
      <c r="M19" s="1">
        <v>62</v>
      </c>
      <c r="N19" s="1">
        <v>672</v>
      </c>
      <c r="O19" s="1">
        <v>26</v>
      </c>
      <c r="P19" s="1">
        <v>44</v>
      </c>
      <c r="Q19" s="1">
        <v>28</v>
      </c>
      <c r="R19" s="1">
        <v>56</v>
      </c>
      <c r="S19" s="1">
        <v>31</v>
      </c>
      <c r="T19" s="1">
        <v>218</v>
      </c>
      <c r="U19" s="1">
        <v>13</v>
      </c>
      <c r="V19" s="1">
        <v>1926</v>
      </c>
    </row>
    <row r="20" spans="2:22" ht="16.5" customHeight="1">
      <c r="B20" s="184" t="s">
        <v>33</v>
      </c>
      <c r="C20" s="230">
        <v>13061</v>
      </c>
      <c r="D20" s="1">
        <v>11109</v>
      </c>
      <c r="E20" s="1">
        <v>4615</v>
      </c>
      <c r="F20" s="1">
        <v>1717</v>
      </c>
      <c r="G20" s="1">
        <v>776</v>
      </c>
      <c r="H20" s="1">
        <v>268</v>
      </c>
      <c r="I20" s="1">
        <v>1854</v>
      </c>
      <c r="J20" s="1">
        <v>6494</v>
      </c>
      <c r="K20" s="1">
        <v>128</v>
      </c>
      <c r="L20" s="1">
        <v>1479</v>
      </c>
      <c r="M20" s="1">
        <v>356</v>
      </c>
      <c r="N20" s="1">
        <v>3038</v>
      </c>
      <c r="O20" s="1">
        <v>81</v>
      </c>
      <c r="P20" s="1">
        <v>200</v>
      </c>
      <c r="Q20" s="1">
        <v>121</v>
      </c>
      <c r="R20" s="1">
        <v>335</v>
      </c>
      <c r="S20" s="1">
        <v>64</v>
      </c>
      <c r="T20" s="1">
        <v>692</v>
      </c>
      <c r="U20" s="1">
        <v>26</v>
      </c>
      <c r="V20" s="1">
        <v>1926</v>
      </c>
    </row>
    <row r="21" spans="1:22" ht="16.5" customHeight="1" thickBot="1">
      <c r="A21" s="3"/>
      <c r="B21" s="166" t="s">
        <v>39</v>
      </c>
      <c r="C21" s="225">
        <v>5982</v>
      </c>
      <c r="D21" s="3">
        <v>4043</v>
      </c>
      <c r="E21" s="3">
        <v>2318</v>
      </c>
      <c r="F21" s="3">
        <v>1022</v>
      </c>
      <c r="G21" s="3">
        <v>312</v>
      </c>
      <c r="H21" s="3">
        <v>125</v>
      </c>
      <c r="I21" s="3">
        <v>859</v>
      </c>
      <c r="J21" s="3">
        <v>1725</v>
      </c>
      <c r="K21" s="3">
        <v>44</v>
      </c>
      <c r="L21" s="3">
        <v>493</v>
      </c>
      <c r="M21" s="3">
        <v>87</v>
      </c>
      <c r="N21" s="3">
        <v>672</v>
      </c>
      <c r="O21" s="3">
        <v>30</v>
      </c>
      <c r="P21" s="3">
        <v>53</v>
      </c>
      <c r="Q21" s="3">
        <v>31</v>
      </c>
      <c r="R21" s="3">
        <v>57</v>
      </c>
      <c r="S21" s="3">
        <v>39</v>
      </c>
      <c r="T21" s="3">
        <v>219</v>
      </c>
      <c r="U21" s="3">
        <v>13</v>
      </c>
      <c r="V21" s="3">
        <v>1926</v>
      </c>
    </row>
    <row r="22" ht="16.5" customHeight="1">
      <c r="A22" s="4" t="s">
        <v>765</v>
      </c>
    </row>
  </sheetData>
  <mergeCells count="13">
    <mergeCell ref="B4:B6"/>
    <mergeCell ref="C4:C6"/>
    <mergeCell ref="A1:I2"/>
    <mergeCell ref="D5:D6"/>
    <mergeCell ref="E5:I5"/>
    <mergeCell ref="A18:B18"/>
    <mergeCell ref="V4:V6"/>
    <mergeCell ref="L5:T5"/>
    <mergeCell ref="U4:U6"/>
    <mergeCell ref="J5:K5"/>
    <mergeCell ref="D4:T4"/>
    <mergeCell ref="A7:B7"/>
    <mergeCell ref="A13:B13"/>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sheetPr>
    <tabColor indexed="12"/>
  </sheetPr>
  <dimension ref="A1:I7"/>
  <sheetViews>
    <sheetView workbookViewId="0" topLeftCell="A1">
      <selection activeCell="A2" sqref="A2"/>
    </sheetView>
  </sheetViews>
  <sheetFormatPr defaultColWidth="9.00390625" defaultRowHeight="16.5" customHeight="1"/>
  <cols>
    <col min="1" max="1" width="21.875" style="0" bestFit="1" customWidth="1"/>
    <col min="2" max="9" width="9.875" style="0" customWidth="1"/>
  </cols>
  <sheetData>
    <row r="1" spans="1:9" ht="16.5" customHeight="1">
      <c r="A1" s="298" t="s">
        <v>386</v>
      </c>
      <c r="B1" s="299"/>
      <c r="C1" s="299"/>
      <c r="D1" s="299"/>
      <c r="E1" s="299"/>
      <c r="F1" s="299"/>
      <c r="G1" s="299"/>
      <c r="H1" s="299"/>
      <c r="I1" s="299"/>
    </row>
    <row r="2" spans="1:9" ht="16.5" customHeight="1" thickBot="1">
      <c r="A2" s="412" t="str">
        <f>HYPERLINK("#目次!A25","目次に戻る")</f>
        <v>目次に戻る</v>
      </c>
      <c r="B2" s="299"/>
      <c r="C2" s="299"/>
      <c r="D2" s="299"/>
      <c r="E2" s="299"/>
      <c r="F2" s="299"/>
      <c r="G2" s="299"/>
      <c r="H2" s="299"/>
      <c r="I2" s="299"/>
    </row>
    <row r="3" spans="1:9" ht="22.5">
      <c r="A3" s="308" t="s">
        <v>824</v>
      </c>
      <c r="B3" s="320" t="s">
        <v>1065</v>
      </c>
      <c r="C3" s="355" t="s">
        <v>1066</v>
      </c>
      <c r="D3" s="320" t="s">
        <v>1067</v>
      </c>
      <c r="E3" s="320" t="s">
        <v>1068</v>
      </c>
      <c r="F3" s="320" t="s">
        <v>1069</v>
      </c>
      <c r="G3" s="320" t="s">
        <v>1070</v>
      </c>
      <c r="H3" s="320" t="s">
        <v>1071</v>
      </c>
      <c r="I3" s="333" t="s">
        <v>699</v>
      </c>
    </row>
    <row r="4" spans="1:9" ht="16.5" customHeight="1">
      <c r="A4" s="300" t="s">
        <v>649</v>
      </c>
      <c r="B4" s="301">
        <v>41067</v>
      </c>
      <c r="C4" s="301">
        <v>15037</v>
      </c>
      <c r="D4" s="301">
        <v>15328</v>
      </c>
      <c r="E4" s="301">
        <v>6361</v>
      </c>
      <c r="F4" s="301">
        <v>2558</v>
      </c>
      <c r="G4" s="301">
        <v>1137</v>
      </c>
      <c r="H4" s="301">
        <v>494</v>
      </c>
      <c r="I4" s="302">
        <v>152</v>
      </c>
    </row>
    <row r="5" spans="1:9" ht="16.5" customHeight="1">
      <c r="A5" s="300" t="s">
        <v>651</v>
      </c>
      <c r="B5" s="301">
        <v>84981</v>
      </c>
      <c r="C5" s="301">
        <v>15173</v>
      </c>
      <c r="D5" s="301">
        <v>30711</v>
      </c>
      <c r="E5" s="301">
        <v>19104</v>
      </c>
      <c r="F5" s="301">
        <v>10235</v>
      </c>
      <c r="G5" s="301">
        <v>5689</v>
      </c>
      <c r="H5" s="301">
        <v>2966</v>
      </c>
      <c r="I5" s="302">
        <v>1103</v>
      </c>
    </row>
    <row r="6" spans="1:9" ht="16.5" customHeight="1" thickBot="1">
      <c r="A6" s="303" t="s">
        <v>1072</v>
      </c>
      <c r="B6" s="304">
        <v>55348</v>
      </c>
      <c r="C6" s="304">
        <v>15037</v>
      </c>
      <c r="D6" s="304">
        <v>24276</v>
      </c>
      <c r="E6" s="304">
        <v>10012</v>
      </c>
      <c r="F6" s="304">
        <v>3685</v>
      </c>
      <c r="G6" s="304">
        <v>1397</v>
      </c>
      <c r="H6" s="304">
        <v>684</v>
      </c>
      <c r="I6" s="305">
        <v>257</v>
      </c>
    </row>
    <row r="7" spans="1:9" ht="16.5" customHeight="1">
      <c r="A7" s="306" t="s">
        <v>1073</v>
      </c>
      <c r="B7" s="306"/>
      <c r="C7" s="307"/>
      <c r="D7" s="307"/>
      <c r="E7" s="299"/>
      <c r="F7" s="307"/>
      <c r="G7" s="307"/>
      <c r="H7" s="299"/>
      <c r="I7" s="299"/>
    </row>
  </sheetData>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sheetPr>
    <tabColor indexed="12"/>
  </sheetPr>
  <dimension ref="A1:H11"/>
  <sheetViews>
    <sheetView workbookViewId="0" topLeftCell="A1">
      <selection activeCell="A2" sqref="A2"/>
    </sheetView>
  </sheetViews>
  <sheetFormatPr defaultColWidth="9.00390625" defaultRowHeight="16.5" customHeight="1"/>
  <cols>
    <col min="1" max="1" width="22.25390625" style="0" customWidth="1"/>
  </cols>
  <sheetData>
    <row r="1" spans="1:8" ht="16.5" customHeight="1">
      <c r="A1" s="298" t="s">
        <v>387</v>
      </c>
      <c r="B1" s="299"/>
      <c r="C1" s="299"/>
      <c r="D1" s="299"/>
      <c r="E1" s="299"/>
      <c r="F1" s="299"/>
      <c r="G1" s="299"/>
      <c r="H1" s="299"/>
    </row>
    <row r="2" spans="1:8" ht="16.5" customHeight="1" thickBot="1">
      <c r="A2" s="412" t="str">
        <f>HYPERLINK("#目次!A26","目次に戻る")</f>
        <v>目次に戻る</v>
      </c>
      <c r="B2" s="299"/>
      <c r="C2" s="299"/>
      <c r="D2" s="299"/>
      <c r="E2" s="299"/>
      <c r="F2" s="299"/>
      <c r="G2" s="299"/>
      <c r="H2" s="299"/>
    </row>
    <row r="3" spans="1:8" ht="33" customHeight="1">
      <c r="A3" s="308" t="s">
        <v>1074</v>
      </c>
      <c r="B3" s="309" t="s">
        <v>619</v>
      </c>
      <c r="C3" s="309" t="s">
        <v>1075</v>
      </c>
      <c r="D3" s="309" t="s">
        <v>1076</v>
      </c>
      <c r="E3" s="309" t="s">
        <v>1077</v>
      </c>
      <c r="F3" s="309" t="s">
        <v>1078</v>
      </c>
      <c r="G3" s="309" t="s">
        <v>1079</v>
      </c>
      <c r="H3" s="310" t="s">
        <v>1080</v>
      </c>
    </row>
    <row r="4" spans="1:8" ht="16.5" customHeight="1">
      <c r="A4" s="311" t="s">
        <v>1081</v>
      </c>
      <c r="B4" s="312">
        <v>14903</v>
      </c>
      <c r="C4" s="312">
        <v>3516</v>
      </c>
      <c r="D4" s="312">
        <v>3665</v>
      </c>
      <c r="E4" s="312">
        <v>3332</v>
      </c>
      <c r="F4" s="312">
        <v>2464</v>
      </c>
      <c r="G4" s="312">
        <v>1926</v>
      </c>
      <c r="H4" s="312">
        <v>18819</v>
      </c>
    </row>
    <row r="5" spans="1:8" ht="16.5" customHeight="1">
      <c r="A5" s="313" t="s">
        <v>109</v>
      </c>
      <c r="B5" s="314">
        <v>4314</v>
      </c>
      <c r="C5" s="314">
        <v>1513</v>
      </c>
      <c r="D5" s="314">
        <v>1113</v>
      </c>
      <c r="E5" s="314">
        <v>800</v>
      </c>
      <c r="F5" s="314">
        <v>472</v>
      </c>
      <c r="G5" s="314">
        <v>416</v>
      </c>
      <c r="H5" s="314">
        <v>6379</v>
      </c>
    </row>
    <row r="6" spans="1:8" ht="16.5" customHeight="1">
      <c r="A6" s="313" t="s">
        <v>110</v>
      </c>
      <c r="B6" s="314">
        <v>10589</v>
      </c>
      <c r="C6" s="314">
        <v>2003</v>
      </c>
      <c r="D6" s="314">
        <v>2552</v>
      </c>
      <c r="E6" s="314">
        <v>2532</v>
      </c>
      <c r="F6" s="314">
        <v>1992</v>
      </c>
      <c r="G6" s="314">
        <v>1510</v>
      </c>
      <c r="H6" s="314">
        <v>12440</v>
      </c>
    </row>
    <row r="7" spans="1:8" ht="16.5" customHeight="1">
      <c r="A7" s="195"/>
      <c r="B7" s="314"/>
      <c r="C7" s="314"/>
      <c r="D7" s="314"/>
      <c r="E7" s="314"/>
      <c r="F7" s="314"/>
      <c r="G7" s="314"/>
      <c r="H7" s="314"/>
    </row>
    <row r="8" spans="1:8" ht="33" customHeight="1">
      <c r="A8" s="315" t="s">
        <v>1082</v>
      </c>
      <c r="B8" s="314">
        <v>13</v>
      </c>
      <c r="C8" s="314">
        <v>4</v>
      </c>
      <c r="D8" s="314">
        <v>6</v>
      </c>
      <c r="E8" s="314">
        <v>1</v>
      </c>
      <c r="F8" s="314">
        <v>1</v>
      </c>
      <c r="G8" s="314">
        <v>1</v>
      </c>
      <c r="H8" s="314">
        <v>23</v>
      </c>
    </row>
    <row r="9" spans="1:8" ht="16.5" customHeight="1">
      <c r="A9" s="313" t="s">
        <v>109</v>
      </c>
      <c r="B9" s="314">
        <v>3</v>
      </c>
      <c r="C9" s="314">
        <v>1</v>
      </c>
      <c r="D9" s="314">
        <v>1</v>
      </c>
      <c r="E9" s="314">
        <v>1</v>
      </c>
      <c r="F9" s="316" t="s">
        <v>255</v>
      </c>
      <c r="G9" s="316" t="s">
        <v>255</v>
      </c>
      <c r="H9" s="314">
        <v>7</v>
      </c>
    </row>
    <row r="10" spans="1:8" ht="16.5" customHeight="1" thickBot="1">
      <c r="A10" s="317" t="s">
        <v>110</v>
      </c>
      <c r="B10" s="318">
        <v>10</v>
      </c>
      <c r="C10" s="318">
        <v>3</v>
      </c>
      <c r="D10" s="318">
        <v>5</v>
      </c>
      <c r="E10" s="319" t="s">
        <v>255</v>
      </c>
      <c r="F10" s="318">
        <v>1</v>
      </c>
      <c r="G10" s="318">
        <v>1</v>
      </c>
      <c r="H10" s="318">
        <v>16</v>
      </c>
    </row>
    <row r="11" spans="1:8" ht="16.5" customHeight="1">
      <c r="A11" s="306" t="s">
        <v>1073</v>
      </c>
      <c r="B11" s="299"/>
      <c r="C11" s="299"/>
      <c r="D11" s="299"/>
      <c r="E11" s="299"/>
      <c r="F11" s="299"/>
      <c r="G11" s="299"/>
      <c r="H11" s="299"/>
    </row>
  </sheetData>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sheetPr>
    <tabColor indexed="12"/>
  </sheetPr>
  <dimension ref="A1:I14"/>
  <sheetViews>
    <sheetView workbookViewId="0" topLeftCell="A1">
      <selection activeCell="A2" sqref="A2"/>
    </sheetView>
  </sheetViews>
  <sheetFormatPr defaultColWidth="9.00390625" defaultRowHeight="16.5" customHeight="1"/>
  <cols>
    <col min="1" max="1" width="21.875" style="0" bestFit="1" customWidth="1"/>
    <col min="2" max="9" width="9.875" style="0" customWidth="1"/>
  </cols>
  <sheetData>
    <row r="1" spans="1:9" ht="16.5" customHeight="1">
      <c r="A1" s="298" t="s">
        <v>388</v>
      </c>
      <c r="B1" s="299"/>
      <c r="C1" s="299"/>
      <c r="D1" s="299"/>
      <c r="E1" s="299"/>
      <c r="F1" s="299"/>
      <c r="G1" s="299"/>
      <c r="H1" s="299"/>
      <c r="I1" s="299"/>
    </row>
    <row r="2" spans="1:9" ht="16.5" customHeight="1" thickBot="1">
      <c r="A2" s="412" t="str">
        <f>HYPERLINK("#目次!A27","目次に戻る")</f>
        <v>目次に戻る</v>
      </c>
      <c r="B2" s="299"/>
      <c r="C2" s="299"/>
      <c r="D2" s="299"/>
      <c r="E2" s="299"/>
      <c r="F2" s="299"/>
      <c r="G2" s="299"/>
      <c r="H2" s="299"/>
      <c r="I2" s="299"/>
    </row>
    <row r="3" spans="1:9" ht="16.5" customHeight="1">
      <c r="A3" s="581" t="s">
        <v>1083</v>
      </c>
      <c r="B3" s="583" t="s">
        <v>1084</v>
      </c>
      <c r="C3" s="583"/>
      <c r="D3" s="583"/>
      <c r="E3" s="583"/>
      <c r="F3" s="583"/>
      <c r="G3" s="583"/>
      <c r="H3" s="583"/>
      <c r="I3" s="584" t="s">
        <v>1034</v>
      </c>
    </row>
    <row r="4" spans="1:9" ht="16.5" customHeight="1">
      <c r="A4" s="582"/>
      <c r="B4" s="322" t="s">
        <v>619</v>
      </c>
      <c r="C4" s="322" t="s">
        <v>1085</v>
      </c>
      <c r="D4" s="322" t="s">
        <v>1086</v>
      </c>
      <c r="E4" s="322" t="s">
        <v>1087</v>
      </c>
      <c r="F4" s="322" t="s">
        <v>1088</v>
      </c>
      <c r="G4" s="322" t="s">
        <v>1089</v>
      </c>
      <c r="H4" s="322" t="s">
        <v>1090</v>
      </c>
      <c r="I4" s="585"/>
    </row>
    <row r="5" spans="1:9" ht="16.5" customHeight="1">
      <c r="A5" s="312" t="s">
        <v>619</v>
      </c>
      <c r="B5" s="434">
        <v>10047</v>
      </c>
      <c r="C5" s="435">
        <v>1552</v>
      </c>
      <c r="D5" s="435">
        <v>2724</v>
      </c>
      <c r="E5" s="435">
        <v>2783</v>
      </c>
      <c r="F5" s="435">
        <v>1982</v>
      </c>
      <c r="G5" s="435">
        <v>802</v>
      </c>
      <c r="H5" s="435">
        <v>204</v>
      </c>
      <c r="I5" s="435">
        <v>348</v>
      </c>
    </row>
    <row r="6" spans="1:9" ht="16.5" customHeight="1">
      <c r="A6" s="316" t="s">
        <v>1091</v>
      </c>
      <c r="B6" s="362">
        <v>2311</v>
      </c>
      <c r="C6" s="316">
        <v>1128</v>
      </c>
      <c r="D6" s="316">
        <v>958</v>
      </c>
      <c r="E6" s="316">
        <v>180</v>
      </c>
      <c r="F6" s="316">
        <v>37</v>
      </c>
      <c r="G6" s="316">
        <v>8</v>
      </c>
      <c r="H6" s="316" t="s">
        <v>255</v>
      </c>
      <c r="I6" s="316">
        <v>272</v>
      </c>
    </row>
    <row r="7" spans="1:9" ht="16.5" customHeight="1">
      <c r="A7" s="316" t="s">
        <v>44</v>
      </c>
      <c r="B7" s="362">
        <v>2968</v>
      </c>
      <c r="C7" s="316">
        <v>371</v>
      </c>
      <c r="D7" s="316">
        <v>1353</v>
      </c>
      <c r="E7" s="316">
        <v>1058</v>
      </c>
      <c r="F7" s="316">
        <v>161</v>
      </c>
      <c r="G7" s="316">
        <v>23</v>
      </c>
      <c r="H7" s="316">
        <v>2</v>
      </c>
      <c r="I7" s="316">
        <v>57</v>
      </c>
    </row>
    <row r="8" spans="1:9" ht="16.5" customHeight="1">
      <c r="A8" s="316" t="s">
        <v>45</v>
      </c>
      <c r="B8" s="362">
        <v>2457</v>
      </c>
      <c r="C8" s="316">
        <v>43</v>
      </c>
      <c r="D8" s="316">
        <v>356</v>
      </c>
      <c r="E8" s="316">
        <v>1195</v>
      </c>
      <c r="F8" s="316">
        <v>771</v>
      </c>
      <c r="G8" s="316">
        <v>77</v>
      </c>
      <c r="H8" s="316">
        <v>15</v>
      </c>
      <c r="I8" s="316">
        <v>14</v>
      </c>
    </row>
    <row r="9" spans="1:9" ht="16.5" customHeight="1">
      <c r="A9" s="316" t="s">
        <v>46</v>
      </c>
      <c r="B9" s="362">
        <v>1494</v>
      </c>
      <c r="C9" s="316">
        <v>7</v>
      </c>
      <c r="D9" s="316">
        <v>47</v>
      </c>
      <c r="E9" s="316">
        <v>311</v>
      </c>
      <c r="F9" s="316">
        <v>799</v>
      </c>
      <c r="G9" s="316">
        <v>307</v>
      </c>
      <c r="H9" s="316">
        <v>23</v>
      </c>
      <c r="I9" s="316">
        <v>5</v>
      </c>
    </row>
    <row r="10" spans="1:9" ht="16.5" customHeight="1">
      <c r="A10" s="316" t="s">
        <v>47</v>
      </c>
      <c r="B10" s="362">
        <v>817</v>
      </c>
      <c r="C10" s="316">
        <v>3</v>
      </c>
      <c r="D10" s="316">
        <v>10</v>
      </c>
      <c r="E10" s="316">
        <v>39</v>
      </c>
      <c r="F10" s="316">
        <v>214</v>
      </c>
      <c r="G10" s="316">
        <v>387</v>
      </c>
      <c r="H10" s="316">
        <v>164</v>
      </c>
      <c r="I10" s="316" t="s">
        <v>255</v>
      </c>
    </row>
    <row r="11" spans="1:9" ht="16.5" customHeight="1">
      <c r="A11" s="324" t="s">
        <v>48</v>
      </c>
      <c r="B11" s="362"/>
      <c r="C11" s="316"/>
      <c r="D11" s="316"/>
      <c r="E11" s="316"/>
      <c r="F11" s="316"/>
      <c r="G11" s="316"/>
      <c r="H11" s="316"/>
      <c r="I11" s="316"/>
    </row>
    <row r="12" spans="1:9" ht="16.5" customHeight="1">
      <c r="A12" s="316" t="s">
        <v>49</v>
      </c>
      <c r="B12" s="362">
        <v>82</v>
      </c>
      <c r="C12" s="316" t="s">
        <v>255</v>
      </c>
      <c r="D12" s="316">
        <v>63</v>
      </c>
      <c r="E12" s="316">
        <v>17</v>
      </c>
      <c r="F12" s="316">
        <v>2</v>
      </c>
      <c r="G12" s="316" t="s">
        <v>255</v>
      </c>
      <c r="H12" s="316" t="s">
        <v>255</v>
      </c>
      <c r="I12" s="316" t="s">
        <v>255</v>
      </c>
    </row>
    <row r="13" spans="1:9" ht="16.5" customHeight="1" thickBot="1">
      <c r="A13" s="319" t="s">
        <v>50</v>
      </c>
      <c r="B13" s="363">
        <v>257</v>
      </c>
      <c r="C13" s="319" t="s">
        <v>255</v>
      </c>
      <c r="D13" s="319">
        <v>195</v>
      </c>
      <c r="E13" s="319">
        <v>49</v>
      </c>
      <c r="F13" s="319">
        <v>11</v>
      </c>
      <c r="G13" s="319">
        <v>2</v>
      </c>
      <c r="H13" s="319" t="s">
        <v>255</v>
      </c>
      <c r="I13" s="319" t="s">
        <v>255</v>
      </c>
    </row>
    <row r="14" spans="1:9" ht="16.5" customHeight="1">
      <c r="A14" s="325" t="s">
        <v>1092</v>
      </c>
      <c r="B14" s="325"/>
      <c r="C14" s="325"/>
      <c r="D14" s="325"/>
      <c r="E14" s="325"/>
      <c r="F14" s="325"/>
      <c r="G14" s="325"/>
      <c r="H14" s="325"/>
      <c r="I14" s="325"/>
    </row>
  </sheetData>
  <mergeCells count="3">
    <mergeCell ref="A3:A4"/>
    <mergeCell ref="B3:H3"/>
    <mergeCell ref="I3:I4"/>
  </mergeCells>
  <printOptions/>
  <pageMargins left="0.75" right="0.75" top="1" bottom="1" header="0.512" footer="0.512"/>
  <pageSetup orientation="portrait" paperSize="9"/>
</worksheet>
</file>

<file path=xl/worksheets/sheet28.xml><?xml version="1.0" encoding="utf-8"?>
<worksheet xmlns="http://schemas.openxmlformats.org/spreadsheetml/2006/main" xmlns:r="http://schemas.openxmlformats.org/officeDocument/2006/relationships">
  <sheetPr>
    <tabColor indexed="12"/>
  </sheetPr>
  <dimension ref="A1:Y15"/>
  <sheetViews>
    <sheetView workbookViewId="0" topLeftCell="A1">
      <selection activeCell="A2" sqref="A2"/>
    </sheetView>
  </sheetViews>
  <sheetFormatPr defaultColWidth="9.00390625" defaultRowHeight="16.5" customHeight="1"/>
  <sheetData>
    <row r="1" spans="1:25" ht="16.5" customHeight="1">
      <c r="A1" s="298" t="s">
        <v>389</v>
      </c>
      <c r="B1" s="1"/>
      <c r="C1" s="1"/>
      <c r="D1" s="299"/>
      <c r="E1" s="299"/>
      <c r="F1" s="299"/>
      <c r="G1" s="299"/>
      <c r="H1" s="299"/>
      <c r="I1" s="299"/>
      <c r="J1" s="299"/>
      <c r="K1" s="299"/>
      <c r="L1" s="299"/>
      <c r="M1" s="299"/>
      <c r="N1" s="299"/>
      <c r="O1" s="1"/>
      <c r="P1" s="1"/>
      <c r="Q1" s="1"/>
      <c r="R1" s="1"/>
      <c r="S1" s="1"/>
      <c r="T1" s="1"/>
      <c r="U1" s="1"/>
      <c r="V1" s="1"/>
      <c r="W1" s="184"/>
      <c r="X1" s="184"/>
      <c r="Y1" s="184"/>
    </row>
    <row r="2" spans="1:25" ht="16.5" customHeight="1" thickBot="1">
      <c r="A2" s="412" t="str">
        <f>HYPERLINK("#目次!A28","目次に戻る")</f>
        <v>目次に戻る</v>
      </c>
      <c r="B2" s="299"/>
      <c r="C2" s="299"/>
      <c r="D2" s="299"/>
      <c r="E2" s="299"/>
      <c r="F2" s="299"/>
      <c r="G2" s="299"/>
      <c r="H2" s="299"/>
      <c r="I2" s="299"/>
      <c r="J2" s="299"/>
      <c r="K2" s="299"/>
      <c r="L2" s="299"/>
      <c r="M2" s="1"/>
      <c r="N2" s="1"/>
      <c r="O2" s="1"/>
      <c r="P2" s="1"/>
      <c r="Q2" s="1"/>
      <c r="R2" s="1"/>
      <c r="S2" s="1"/>
      <c r="T2" s="1"/>
      <c r="U2" s="1"/>
      <c r="V2" s="1"/>
      <c r="W2" s="1"/>
      <c r="X2" s="1"/>
      <c r="Y2" s="1"/>
    </row>
    <row r="3" spans="1:25" ht="16.5" customHeight="1">
      <c r="A3" s="581" t="s">
        <v>1093</v>
      </c>
      <c r="B3" s="583" t="s">
        <v>750</v>
      </c>
      <c r="C3" s="583"/>
      <c r="D3" s="583"/>
      <c r="E3" s="583"/>
      <c r="F3" s="583"/>
      <c r="G3" s="583"/>
      <c r="H3" s="583"/>
      <c r="I3" s="583"/>
      <c r="J3" s="447" t="s">
        <v>109</v>
      </c>
      <c r="K3" s="447"/>
      <c r="L3" s="447"/>
      <c r="M3" s="447"/>
      <c r="N3" s="447"/>
      <c r="O3" s="447"/>
      <c r="P3" s="447"/>
      <c r="Q3" s="447" t="s">
        <v>110</v>
      </c>
      <c r="R3" s="447"/>
      <c r="S3" s="447"/>
      <c r="T3" s="447"/>
      <c r="U3" s="447"/>
      <c r="V3" s="447"/>
      <c r="W3" s="447"/>
      <c r="X3" s="447"/>
      <c r="Y3" s="478"/>
    </row>
    <row r="4" spans="1:25" ht="16.5" customHeight="1">
      <c r="A4" s="582"/>
      <c r="B4" s="588" t="s">
        <v>350</v>
      </c>
      <c r="C4" s="588" t="s">
        <v>1094</v>
      </c>
      <c r="D4" s="589" t="s">
        <v>1095</v>
      </c>
      <c r="E4" s="589" t="s">
        <v>51</v>
      </c>
      <c r="F4" s="589" t="s">
        <v>1096</v>
      </c>
      <c r="G4" s="589"/>
      <c r="H4" s="589"/>
      <c r="I4" s="588" t="s">
        <v>627</v>
      </c>
      <c r="J4" s="588" t="s">
        <v>350</v>
      </c>
      <c r="K4" s="588" t="s">
        <v>1094</v>
      </c>
      <c r="L4" s="589" t="s">
        <v>1095</v>
      </c>
      <c r="M4" s="448" t="s">
        <v>1097</v>
      </c>
      <c r="N4" s="448" t="s">
        <v>1096</v>
      </c>
      <c r="O4" s="448"/>
      <c r="P4" s="448"/>
      <c r="Q4" s="586" t="s">
        <v>627</v>
      </c>
      <c r="R4" s="586" t="s">
        <v>351</v>
      </c>
      <c r="S4" s="586" t="s">
        <v>1094</v>
      </c>
      <c r="T4" s="448" t="s">
        <v>1099</v>
      </c>
      <c r="U4" s="448" t="s">
        <v>1100</v>
      </c>
      <c r="V4" s="586" t="s">
        <v>1096</v>
      </c>
      <c r="W4" s="586"/>
      <c r="X4" s="586"/>
      <c r="Y4" s="587" t="s">
        <v>627</v>
      </c>
    </row>
    <row r="5" spans="1:25" ht="16.5" customHeight="1">
      <c r="A5" s="582"/>
      <c r="B5" s="588"/>
      <c r="C5" s="588"/>
      <c r="D5" s="589"/>
      <c r="E5" s="589"/>
      <c r="F5" s="322" t="s">
        <v>1101</v>
      </c>
      <c r="G5" s="322" t="s">
        <v>1102</v>
      </c>
      <c r="H5" s="322" t="s">
        <v>627</v>
      </c>
      <c r="I5" s="588"/>
      <c r="J5" s="588"/>
      <c r="K5" s="588"/>
      <c r="L5" s="589"/>
      <c r="M5" s="448"/>
      <c r="N5" s="163" t="s">
        <v>750</v>
      </c>
      <c r="O5" s="163" t="s">
        <v>1103</v>
      </c>
      <c r="P5" s="163" t="s">
        <v>627</v>
      </c>
      <c r="Q5" s="586"/>
      <c r="R5" s="586"/>
      <c r="S5" s="586"/>
      <c r="T5" s="448"/>
      <c r="U5" s="448"/>
      <c r="V5" s="292" t="s">
        <v>750</v>
      </c>
      <c r="W5" s="163" t="s">
        <v>1103</v>
      </c>
      <c r="X5" s="163" t="s">
        <v>627</v>
      </c>
      <c r="Y5" s="587"/>
    </row>
    <row r="6" spans="1:25" ht="16.5" customHeight="1">
      <c r="A6" s="312" t="s">
        <v>1104</v>
      </c>
      <c r="B6" s="323">
        <v>246765</v>
      </c>
      <c r="C6" s="327">
        <v>70099</v>
      </c>
      <c r="D6" s="327">
        <v>65599</v>
      </c>
      <c r="E6" s="327">
        <v>10551</v>
      </c>
      <c r="F6" s="327">
        <v>22537</v>
      </c>
      <c r="G6" s="327">
        <v>16244</v>
      </c>
      <c r="H6" s="327">
        <v>6293</v>
      </c>
      <c r="I6" s="327">
        <v>77979</v>
      </c>
      <c r="J6" s="312">
        <v>118876</v>
      </c>
      <c r="K6" s="312">
        <v>31944</v>
      </c>
      <c r="L6" s="312">
        <v>27727</v>
      </c>
      <c r="M6" s="172">
        <v>6815</v>
      </c>
      <c r="N6" s="172">
        <v>4954</v>
      </c>
      <c r="O6" s="172">
        <v>2545</v>
      </c>
      <c r="P6" s="172">
        <v>2409</v>
      </c>
      <c r="Q6" s="7">
        <v>47436</v>
      </c>
      <c r="R6" s="172">
        <v>127889</v>
      </c>
      <c r="S6" s="7">
        <v>38155</v>
      </c>
      <c r="T6" s="7">
        <v>37872</v>
      </c>
      <c r="U6" s="172">
        <v>3736</v>
      </c>
      <c r="V6" s="7">
        <v>17583</v>
      </c>
      <c r="W6" s="7">
        <v>13699</v>
      </c>
      <c r="X6" s="172">
        <v>3884</v>
      </c>
      <c r="Y6" s="7">
        <v>30543</v>
      </c>
    </row>
    <row r="7" spans="1:25" ht="16.5" customHeight="1">
      <c r="A7" s="312" t="s">
        <v>1105</v>
      </c>
      <c r="B7" s="323">
        <v>6182</v>
      </c>
      <c r="C7" s="327">
        <v>1657</v>
      </c>
      <c r="D7" s="327">
        <v>1907</v>
      </c>
      <c r="E7" s="327">
        <v>230</v>
      </c>
      <c r="F7" s="327">
        <v>326</v>
      </c>
      <c r="G7" s="327">
        <v>211</v>
      </c>
      <c r="H7" s="327">
        <v>115</v>
      </c>
      <c r="I7" s="327">
        <v>2062</v>
      </c>
      <c r="J7" s="312">
        <v>3022</v>
      </c>
      <c r="K7" s="312">
        <v>742</v>
      </c>
      <c r="L7" s="312">
        <v>830</v>
      </c>
      <c r="M7" s="172">
        <v>147</v>
      </c>
      <c r="N7" s="172">
        <v>88</v>
      </c>
      <c r="O7" s="172">
        <v>48</v>
      </c>
      <c r="P7" s="172">
        <v>40</v>
      </c>
      <c r="Q7" s="175">
        <v>1215</v>
      </c>
      <c r="R7" s="177">
        <v>3160</v>
      </c>
      <c r="S7" s="175">
        <v>915</v>
      </c>
      <c r="T7" s="175">
        <v>1077</v>
      </c>
      <c r="U7" s="177">
        <v>83</v>
      </c>
      <c r="V7" s="175">
        <v>238</v>
      </c>
      <c r="W7" s="175">
        <v>163</v>
      </c>
      <c r="X7" s="172">
        <v>75</v>
      </c>
      <c r="Y7" s="175">
        <v>847</v>
      </c>
    </row>
    <row r="8" spans="1:25" ht="16.5" customHeight="1">
      <c r="A8" s="314" t="s">
        <v>1106</v>
      </c>
      <c r="B8" s="302">
        <v>8591</v>
      </c>
      <c r="C8" s="299">
        <v>1765</v>
      </c>
      <c r="D8" s="299">
        <v>1743</v>
      </c>
      <c r="E8" s="299">
        <v>372</v>
      </c>
      <c r="F8" s="299">
        <v>427</v>
      </c>
      <c r="G8" s="299">
        <v>276</v>
      </c>
      <c r="H8" s="299">
        <v>151</v>
      </c>
      <c r="I8" s="299">
        <v>4284</v>
      </c>
      <c r="J8" s="299">
        <v>4389</v>
      </c>
      <c r="K8" s="299">
        <v>790</v>
      </c>
      <c r="L8" s="299">
        <v>719</v>
      </c>
      <c r="M8" s="1">
        <v>243</v>
      </c>
      <c r="N8" s="176">
        <v>93</v>
      </c>
      <c r="O8" s="176">
        <v>42</v>
      </c>
      <c r="P8" s="1">
        <v>51</v>
      </c>
      <c r="Q8" s="176">
        <v>2544</v>
      </c>
      <c r="R8" s="161">
        <v>4202</v>
      </c>
      <c r="S8" s="176">
        <v>975</v>
      </c>
      <c r="T8" s="176">
        <v>1024</v>
      </c>
      <c r="U8" s="161">
        <v>129</v>
      </c>
      <c r="V8" s="176">
        <v>334</v>
      </c>
      <c r="W8" s="176">
        <v>234</v>
      </c>
      <c r="X8" s="1">
        <v>100</v>
      </c>
      <c r="Y8" s="176">
        <v>1740</v>
      </c>
    </row>
    <row r="9" spans="1:25" ht="16.5" customHeight="1">
      <c r="A9" s="314" t="s">
        <v>1107</v>
      </c>
      <c r="B9" s="302">
        <v>8967</v>
      </c>
      <c r="C9" s="299">
        <v>1627</v>
      </c>
      <c r="D9" s="299">
        <v>3410</v>
      </c>
      <c r="E9" s="299">
        <v>169</v>
      </c>
      <c r="F9" s="299">
        <v>384</v>
      </c>
      <c r="G9" s="299">
        <v>219</v>
      </c>
      <c r="H9" s="299">
        <v>165</v>
      </c>
      <c r="I9" s="299">
        <v>3377</v>
      </c>
      <c r="J9" s="299">
        <v>4327</v>
      </c>
      <c r="K9" s="299">
        <v>711</v>
      </c>
      <c r="L9" s="299">
        <v>1369</v>
      </c>
      <c r="M9" s="1">
        <v>111</v>
      </c>
      <c r="N9" s="176">
        <v>79</v>
      </c>
      <c r="O9" s="176">
        <v>27</v>
      </c>
      <c r="P9" s="1">
        <v>52</v>
      </c>
      <c r="Q9" s="176">
        <v>2057</v>
      </c>
      <c r="R9" s="161">
        <v>4640</v>
      </c>
      <c r="S9" s="176">
        <v>916</v>
      </c>
      <c r="T9" s="176">
        <v>2041</v>
      </c>
      <c r="U9" s="161">
        <v>58</v>
      </c>
      <c r="V9" s="176">
        <v>305</v>
      </c>
      <c r="W9" s="176">
        <v>192</v>
      </c>
      <c r="X9" s="1">
        <v>113</v>
      </c>
      <c r="Y9" s="176">
        <v>1320</v>
      </c>
    </row>
    <row r="10" spans="1:25" ht="16.5" customHeight="1">
      <c r="A10" s="314" t="s">
        <v>1108</v>
      </c>
      <c r="B10" s="302">
        <v>10797</v>
      </c>
      <c r="C10" s="299">
        <v>2263</v>
      </c>
      <c r="D10" s="299">
        <v>3936</v>
      </c>
      <c r="E10" s="299">
        <v>142</v>
      </c>
      <c r="F10" s="299">
        <v>1046</v>
      </c>
      <c r="G10" s="299">
        <v>804</v>
      </c>
      <c r="H10" s="299">
        <v>242</v>
      </c>
      <c r="I10" s="299">
        <v>3410</v>
      </c>
      <c r="J10" s="299">
        <v>5287</v>
      </c>
      <c r="K10" s="299">
        <v>1016</v>
      </c>
      <c r="L10" s="299">
        <v>1585</v>
      </c>
      <c r="M10" s="1">
        <v>83</v>
      </c>
      <c r="N10" s="176">
        <v>238</v>
      </c>
      <c r="O10" s="176">
        <v>148</v>
      </c>
      <c r="P10" s="1">
        <v>90</v>
      </c>
      <c r="Q10" s="176">
        <v>2365</v>
      </c>
      <c r="R10" s="161">
        <v>5510</v>
      </c>
      <c r="S10" s="176">
        <v>1247</v>
      </c>
      <c r="T10" s="176">
        <v>2351</v>
      </c>
      <c r="U10" s="161">
        <v>59</v>
      </c>
      <c r="V10" s="176">
        <v>808</v>
      </c>
      <c r="W10" s="176">
        <v>656</v>
      </c>
      <c r="X10" s="1">
        <v>152</v>
      </c>
      <c r="Y10" s="176">
        <v>1045</v>
      </c>
    </row>
    <row r="11" spans="1:25" ht="16.5" customHeight="1">
      <c r="A11" s="314" t="s">
        <v>1109</v>
      </c>
      <c r="B11" s="302">
        <v>8074</v>
      </c>
      <c r="C11" s="299">
        <v>2028</v>
      </c>
      <c r="D11" s="299">
        <v>1803</v>
      </c>
      <c r="E11" s="299">
        <v>230</v>
      </c>
      <c r="F11" s="299">
        <v>656</v>
      </c>
      <c r="G11" s="299">
        <v>432</v>
      </c>
      <c r="H11" s="299">
        <v>224</v>
      </c>
      <c r="I11" s="299">
        <v>3357</v>
      </c>
      <c r="J11" s="299">
        <v>4030</v>
      </c>
      <c r="K11" s="299">
        <v>901</v>
      </c>
      <c r="L11" s="299">
        <v>724</v>
      </c>
      <c r="M11" s="1">
        <v>158</v>
      </c>
      <c r="N11" s="176">
        <v>144</v>
      </c>
      <c r="O11" s="176">
        <v>63</v>
      </c>
      <c r="P11" s="1">
        <v>81</v>
      </c>
      <c r="Q11" s="176">
        <v>2103</v>
      </c>
      <c r="R11" s="161">
        <v>4044</v>
      </c>
      <c r="S11" s="176">
        <v>1127</v>
      </c>
      <c r="T11" s="176">
        <v>1079</v>
      </c>
      <c r="U11" s="161">
        <v>72</v>
      </c>
      <c r="V11" s="176">
        <v>512</v>
      </c>
      <c r="W11" s="176">
        <v>369</v>
      </c>
      <c r="X11" s="1">
        <v>143</v>
      </c>
      <c r="Y11" s="176">
        <v>1254</v>
      </c>
    </row>
    <row r="12" spans="1:25" ht="16.5" customHeight="1">
      <c r="A12" s="314" t="s">
        <v>1110</v>
      </c>
      <c r="B12" s="302">
        <v>16457</v>
      </c>
      <c r="C12" s="299">
        <v>6492</v>
      </c>
      <c r="D12" s="299">
        <v>4121</v>
      </c>
      <c r="E12" s="299">
        <v>345</v>
      </c>
      <c r="F12" s="299">
        <v>634</v>
      </c>
      <c r="G12" s="299">
        <v>291</v>
      </c>
      <c r="H12" s="299">
        <v>343</v>
      </c>
      <c r="I12" s="299">
        <v>4865</v>
      </c>
      <c r="J12" s="299">
        <v>7717</v>
      </c>
      <c r="K12" s="299">
        <v>2740</v>
      </c>
      <c r="L12" s="299">
        <v>1717</v>
      </c>
      <c r="M12" s="1">
        <v>245</v>
      </c>
      <c r="N12" s="176">
        <v>170</v>
      </c>
      <c r="O12" s="176">
        <v>52</v>
      </c>
      <c r="P12" s="1">
        <v>118</v>
      </c>
      <c r="Q12" s="176">
        <v>2845</v>
      </c>
      <c r="R12" s="161">
        <v>8740</v>
      </c>
      <c r="S12" s="176">
        <v>3752</v>
      </c>
      <c r="T12" s="176">
        <v>2404</v>
      </c>
      <c r="U12" s="161">
        <v>100</v>
      </c>
      <c r="V12" s="176">
        <v>464</v>
      </c>
      <c r="W12" s="176">
        <v>239</v>
      </c>
      <c r="X12" s="1">
        <v>225</v>
      </c>
      <c r="Y12" s="176">
        <v>2020</v>
      </c>
    </row>
    <row r="13" spans="1:25" ht="16.5" customHeight="1" thickBot="1">
      <c r="A13" s="314" t="s">
        <v>1111</v>
      </c>
      <c r="B13" s="302">
        <v>5623</v>
      </c>
      <c r="C13" s="299">
        <v>742</v>
      </c>
      <c r="D13" s="299">
        <v>692</v>
      </c>
      <c r="E13" s="299">
        <v>882</v>
      </c>
      <c r="F13" s="299">
        <v>266</v>
      </c>
      <c r="G13" s="299">
        <v>176</v>
      </c>
      <c r="H13" s="299">
        <v>90</v>
      </c>
      <c r="I13" s="299">
        <v>3041</v>
      </c>
      <c r="J13" s="299">
        <v>3123</v>
      </c>
      <c r="K13" s="299">
        <v>311</v>
      </c>
      <c r="L13" s="299">
        <v>289</v>
      </c>
      <c r="M13" s="1">
        <v>558</v>
      </c>
      <c r="N13" s="176">
        <v>56</v>
      </c>
      <c r="O13" s="176">
        <v>20</v>
      </c>
      <c r="P13" s="1">
        <v>36</v>
      </c>
      <c r="Q13" s="176">
        <v>1909</v>
      </c>
      <c r="R13" s="161">
        <v>2500</v>
      </c>
      <c r="S13" s="176">
        <v>431</v>
      </c>
      <c r="T13" s="176">
        <v>403</v>
      </c>
      <c r="U13" s="176">
        <v>324</v>
      </c>
      <c r="V13" s="176">
        <v>210</v>
      </c>
      <c r="W13" s="176">
        <v>156</v>
      </c>
      <c r="X13" s="1">
        <v>54</v>
      </c>
      <c r="Y13" s="176">
        <v>1132</v>
      </c>
    </row>
    <row r="14" spans="1:25" ht="16.5" customHeight="1">
      <c r="A14" s="328" t="s">
        <v>1036</v>
      </c>
      <c r="B14" s="328"/>
      <c r="C14" s="328"/>
      <c r="D14" s="328"/>
      <c r="E14" s="328"/>
      <c r="F14" s="328"/>
      <c r="G14" s="328"/>
      <c r="H14" s="329"/>
      <c r="I14" s="329"/>
      <c r="J14" s="329"/>
      <c r="K14" s="329"/>
      <c r="L14" s="329"/>
      <c r="M14" s="329"/>
      <c r="N14" s="329"/>
      <c r="O14" s="329"/>
      <c r="P14" s="329"/>
      <c r="Q14" s="329"/>
      <c r="R14" s="329"/>
      <c r="S14" s="329"/>
      <c r="T14" s="329"/>
      <c r="U14" s="329"/>
      <c r="V14" s="329"/>
      <c r="W14" s="329"/>
      <c r="X14" s="329"/>
      <c r="Y14" s="329"/>
    </row>
    <row r="15" ht="16.5" customHeight="1">
      <c r="A15" s="325" t="s">
        <v>1035</v>
      </c>
    </row>
  </sheetData>
  <mergeCells count="22">
    <mergeCell ref="A3:A5"/>
    <mergeCell ref="B3:I3"/>
    <mergeCell ref="J3:P3"/>
    <mergeCell ref="Q3:Y3"/>
    <mergeCell ref="B4:B5"/>
    <mergeCell ref="C4:C5"/>
    <mergeCell ref="D4:D5"/>
    <mergeCell ref="E4:E5"/>
    <mergeCell ref="F4:H4"/>
    <mergeCell ref="I4:I5"/>
    <mergeCell ref="J4:J5"/>
    <mergeCell ref="K4:K5"/>
    <mergeCell ref="L4:L5"/>
    <mergeCell ref="M4:M5"/>
    <mergeCell ref="N4:P4"/>
    <mergeCell ref="Q4:Q5"/>
    <mergeCell ref="R4:R5"/>
    <mergeCell ref="S4:S5"/>
    <mergeCell ref="T4:T5"/>
    <mergeCell ref="U4:U5"/>
    <mergeCell ref="V4:X4"/>
    <mergeCell ref="Y4:Y5"/>
  </mergeCells>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sheetPr>
    <tabColor indexed="12"/>
  </sheetPr>
  <dimension ref="A1:M15"/>
  <sheetViews>
    <sheetView workbookViewId="0" topLeftCell="A1">
      <selection activeCell="A2" sqref="A2"/>
    </sheetView>
  </sheetViews>
  <sheetFormatPr defaultColWidth="9.00390625" defaultRowHeight="16.5" customHeight="1"/>
  <cols>
    <col min="1" max="1" width="11.00390625" style="0" customWidth="1"/>
    <col min="2" max="12" width="9.50390625" style="0" customWidth="1"/>
  </cols>
  <sheetData>
    <row r="1" spans="1:13" ht="16.5" customHeight="1">
      <c r="A1" s="5" t="s">
        <v>390</v>
      </c>
      <c r="B1" s="1"/>
      <c r="C1" s="1"/>
      <c r="D1" s="1"/>
      <c r="E1" s="1"/>
      <c r="F1" s="1"/>
      <c r="G1" s="1"/>
      <c r="H1" s="1"/>
      <c r="I1" s="1"/>
      <c r="J1" s="1"/>
      <c r="K1" s="1"/>
      <c r="L1" s="1"/>
      <c r="M1" s="1"/>
    </row>
    <row r="2" spans="1:13" ht="16.5" customHeight="1" thickBot="1">
      <c r="A2" s="412" t="str">
        <f>HYPERLINK("#目次!A29","目次に戻る")</f>
        <v>目次に戻る</v>
      </c>
      <c r="B2" s="1"/>
      <c r="C2" s="1"/>
      <c r="D2" s="1"/>
      <c r="E2" s="1"/>
      <c r="F2" s="1"/>
      <c r="G2" s="1"/>
      <c r="H2" s="1"/>
      <c r="I2" s="1"/>
      <c r="J2" s="1"/>
      <c r="K2" s="1"/>
      <c r="L2" s="1"/>
      <c r="M2" s="1"/>
    </row>
    <row r="3" spans="1:13" ht="16.5" customHeight="1">
      <c r="A3" s="592" t="s">
        <v>1093</v>
      </c>
      <c r="B3" s="449" t="s">
        <v>1112</v>
      </c>
      <c r="C3" s="450"/>
      <c r="D3" s="450"/>
      <c r="E3" s="450"/>
      <c r="F3" s="445"/>
      <c r="G3" s="449" t="s">
        <v>1113</v>
      </c>
      <c r="H3" s="450"/>
      <c r="I3" s="450"/>
      <c r="J3" s="450"/>
      <c r="K3" s="445"/>
      <c r="L3" s="590" t="s">
        <v>1114</v>
      </c>
      <c r="M3" s="1"/>
    </row>
    <row r="4" spans="1:13" ht="16.5" customHeight="1">
      <c r="A4" s="593"/>
      <c r="B4" s="190" t="s">
        <v>750</v>
      </c>
      <c r="C4" s="297" t="s">
        <v>1115</v>
      </c>
      <c r="D4" s="388" t="s">
        <v>1116</v>
      </c>
      <c r="E4" s="190" t="s">
        <v>1117</v>
      </c>
      <c r="F4" s="190" t="s">
        <v>647</v>
      </c>
      <c r="G4" s="190" t="s">
        <v>750</v>
      </c>
      <c r="H4" s="297" t="s">
        <v>1115</v>
      </c>
      <c r="I4" s="388" t="s">
        <v>1116</v>
      </c>
      <c r="J4" s="190" t="s">
        <v>1117</v>
      </c>
      <c r="K4" s="190" t="s">
        <v>647</v>
      </c>
      <c r="L4" s="591"/>
      <c r="M4" s="1"/>
    </row>
    <row r="5" spans="1:13" ht="16.5" customHeight="1">
      <c r="A5" s="173" t="s">
        <v>114</v>
      </c>
      <c r="B5" s="193">
        <v>65693</v>
      </c>
      <c r="C5" s="175">
        <v>35098</v>
      </c>
      <c r="D5" s="175">
        <v>23535</v>
      </c>
      <c r="E5" s="175">
        <v>7060</v>
      </c>
      <c r="F5" s="175">
        <v>13494</v>
      </c>
      <c r="G5" s="175">
        <v>170481</v>
      </c>
      <c r="H5" s="175">
        <v>70196</v>
      </c>
      <c r="I5" s="175">
        <v>70605</v>
      </c>
      <c r="J5" s="175">
        <v>29680</v>
      </c>
      <c r="K5" s="175">
        <v>36552</v>
      </c>
      <c r="L5" s="330">
        <v>1.6</v>
      </c>
      <c r="M5" s="1"/>
    </row>
    <row r="6" spans="1:13" ht="16.5" customHeight="1">
      <c r="A6" s="173" t="s">
        <v>115</v>
      </c>
      <c r="B6" s="193">
        <v>1454</v>
      </c>
      <c r="C6" s="175">
        <v>922</v>
      </c>
      <c r="D6" s="175">
        <v>442</v>
      </c>
      <c r="E6" s="175">
        <v>90</v>
      </c>
      <c r="F6" s="175">
        <v>299</v>
      </c>
      <c r="G6" s="175">
        <v>3546</v>
      </c>
      <c r="H6" s="175">
        <v>1844</v>
      </c>
      <c r="I6" s="175">
        <v>1326</v>
      </c>
      <c r="J6" s="175">
        <v>376</v>
      </c>
      <c r="K6" s="175">
        <v>717</v>
      </c>
      <c r="L6" s="330">
        <v>1.4</v>
      </c>
      <c r="M6" s="1"/>
    </row>
    <row r="7" spans="1:13" ht="16.5" customHeight="1">
      <c r="A7" s="170" t="s">
        <v>116</v>
      </c>
      <c r="B7" s="188">
        <v>1848</v>
      </c>
      <c r="C7" s="176">
        <v>1168</v>
      </c>
      <c r="D7" s="176">
        <v>561</v>
      </c>
      <c r="E7" s="176">
        <v>119</v>
      </c>
      <c r="F7" s="176">
        <v>353</v>
      </c>
      <c r="G7" s="176">
        <v>4517</v>
      </c>
      <c r="H7" s="176">
        <v>2336</v>
      </c>
      <c r="I7" s="176">
        <v>1683</v>
      </c>
      <c r="J7" s="176">
        <v>498</v>
      </c>
      <c r="K7" s="176">
        <v>879</v>
      </c>
      <c r="L7" s="197">
        <v>1.4</v>
      </c>
      <c r="M7" s="1"/>
    </row>
    <row r="8" spans="1:13" ht="16.5" customHeight="1">
      <c r="A8" s="170" t="s">
        <v>117</v>
      </c>
      <c r="B8" s="188">
        <v>976</v>
      </c>
      <c r="C8" s="176">
        <v>615</v>
      </c>
      <c r="D8" s="176">
        <v>294</v>
      </c>
      <c r="E8" s="176">
        <v>67</v>
      </c>
      <c r="F8" s="176">
        <v>200</v>
      </c>
      <c r="G8" s="176">
        <v>2384</v>
      </c>
      <c r="H8" s="176">
        <v>1230</v>
      </c>
      <c r="I8" s="176">
        <v>882</v>
      </c>
      <c r="J8" s="176">
        <v>272</v>
      </c>
      <c r="K8" s="176">
        <v>496</v>
      </c>
      <c r="L8" s="197">
        <v>1.4</v>
      </c>
      <c r="M8" s="1"/>
    </row>
    <row r="9" spans="1:13" ht="16.5" customHeight="1">
      <c r="A9" s="170" t="s">
        <v>118</v>
      </c>
      <c r="B9" s="188">
        <v>3211</v>
      </c>
      <c r="C9" s="176">
        <v>1712</v>
      </c>
      <c r="D9" s="176">
        <v>1139</v>
      </c>
      <c r="E9" s="176">
        <v>360</v>
      </c>
      <c r="F9" s="176">
        <v>662</v>
      </c>
      <c r="G9" s="176">
        <v>8355</v>
      </c>
      <c r="H9" s="176">
        <v>3424</v>
      </c>
      <c r="I9" s="176">
        <v>3417</v>
      </c>
      <c r="J9" s="176">
        <v>1514</v>
      </c>
      <c r="K9" s="176">
        <v>1805</v>
      </c>
      <c r="L9" s="197">
        <v>1.6</v>
      </c>
      <c r="M9" s="1"/>
    </row>
    <row r="10" spans="1:13" ht="16.5" customHeight="1">
      <c r="A10" s="170" t="s">
        <v>119</v>
      </c>
      <c r="B10" s="188">
        <v>2815</v>
      </c>
      <c r="C10" s="176">
        <v>1476</v>
      </c>
      <c r="D10" s="176">
        <v>1039</v>
      </c>
      <c r="E10" s="176">
        <v>300</v>
      </c>
      <c r="F10" s="176">
        <v>541</v>
      </c>
      <c r="G10" s="176">
        <v>7349</v>
      </c>
      <c r="H10" s="176">
        <v>2952</v>
      </c>
      <c r="I10" s="176">
        <v>3117</v>
      </c>
      <c r="J10" s="176">
        <v>1280</v>
      </c>
      <c r="K10" s="176">
        <v>1507</v>
      </c>
      <c r="L10" s="197">
        <v>1.6</v>
      </c>
      <c r="M10" s="1"/>
    </row>
    <row r="11" spans="1:13" ht="16.5" customHeight="1">
      <c r="A11" s="170" t="s">
        <v>120</v>
      </c>
      <c r="B11" s="188">
        <v>1411</v>
      </c>
      <c r="C11" s="176">
        <v>982</v>
      </c>
      <c r="D11" s="176">
        <v>360</v>
      </c>
      <c r="E11" s="176">
        <v>69</v>
      </c>
      <c r="F11" s="176">
        <v>339</v>
      </c>
      <c r="G11" s="176">
        <v>3326</v>
      </c>
      <c r="H11" s="176">
        <v>1964</v>
      </c>
      <c r="I11" s="176">
        <v>1080</v>
      </c>
      <c r="J11" s="176">
        <v>282</v>
      </c>
      <c r="K11" s="176">
        <v>798</v>
      </c>
      <c r="L11" s="197">
        <v>1.4</v>
      </c>
      <c r="M11" s="1"/>
    </row>
    <row r="12" spans="1:13" ht="16.5" customHeight="1" thickBot="1">
      <c r="A12" s="166" t="s">
        <v>121</v>
      </c>
      <c r="B12" s="284">
        <v>759</v>
      </c>
      <c r="C12" s="179">
        <v>532</v>
      </c>
      <c r="D12" s="179">
        <v>188</v>
      </c>
      <c r="E12" s="179">
        <v>39</v>
      </c>
      <c r="F12" s="179">
        <v>183</v>
      </c>
      <c r="G12" s="179">
        <v>1788</v>
      </c>
      <c r="H12" s="179">
        <v>1064</v>
      </c>
      <c r="I12" s="179">
        <v>564</v>
      </c>
      <c r="J12" s="179">
        <v>160</v>
      </c>
      <c r="K12" s="179">
        <v>438</v>
      </c>
      <c r="L12" s="285">
        <v>1.4</v>
      </c>
      <c r="M12" s="1"/>
    </row>
    <row r="13" spans="1:13" ht="16.5" customHeight="1">
      <c r="A13" s="4" t="s">
        <v>325</v>
      </c>
      <c r="B13" s="4"/>
      <c r="C13" s="4"/>
      <c r="D13" s="4"/>
      <c r="E13" s="4"/>
      <c r="F13" s="1"/>
      <c r="G13" s="1"/>
      <c r="H13" s="4"/>
      <c r="I13" s="1"/>
      <c r="J13" s="1"/>
      <c r="K13" s="1"/>
      <c r="L13" s="1"/>
      <c r="M13" s="1"/>
    </row>
    <row r="14" spans="1:13" ht="16.5" customHeight="1">
      <c r="A14" s="1"/>
      <c r="B14" s="1"/>
      <c r="C14" s="1"/>
      <c r="D14" s="1"/>
      <c r="E14" s="1"/>
      <c r="F14" s="1"/>
      <c r="G14" s="1"/>
      <c r="H14" s="1"/>
      <c r="I14" s="1"/>
      <c r="J14" s="1"/>
      <c r="K14" s="1"/>
      <c r="L14" s="1"/>
      <c r="M14" s="1"/>
    </row>
    <row r="15" spans="1:13" ht="16.5" customHeight="1">
      <c r="A15" s="1"/>
      <c r="B15" s="1"/>
      <c r="C15" s="1"/>
      <c r="D15" s="1"/>
      <c r="E15" s="1"/>
      <c r="F15" s="1"/>
      <c r="G15" s="1"/>
      <c r="H15" s="1"/>
      <c r="I15" s="1"/>
      <c r="J15" s="1"/>
      <c r="K15" s="1"/>
      <c r="L15" s="1"/>
      <c r="M15" s="1"/>
    </row>
  </sheetData>
  <mergeCells count="4">
    <mergeCell ref="L3:L4"/>
    <mergeCell ref="G3:K3"/>
    <mergeCell ref="B3:F3"/>
    <mergeCell ref="A3:A4"/>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tabColor indexed="12"/>
  </sheetPr>
  <dimension ref="A1:P113"/>
  <sheetViews>
    <sheetView workbookViewId="0" topLeftCell="A1">
      <pane xSplit="1" ySplit="5" topLeftCell="B6" activePane="bottomRight" state="frozen"/>
      <selection pane="topLeft" activeCell="E20" sqref="E20"/>
      <selection pane="topRight" activeCell="E20" sqref="E20"/>
      <selection pane="bottomLeft" activeCell="E20" sqref="E20"/>
      <selection pane="bottomRight" activeCell="A2" sqref="A2"/>
    </sheetView>
  </sheetViews>
  <sheetFormatPr defaultColWidth="9.00390625" defaultRowHeight="12.75" customHeight="1"/>
  <cols>
    <col min="1" max="1" width="16.125" style="17" customWidth="1"/>
    <col min="2" max="7" width="11.625" style="17" customWidth="1"/>
    <col min="8" max="8" width="10.625" style="24" customWidth="1"/>
    <col min="9" max="9" width="9.625" style="24" customWidth="1"/>
    <col min="10" max="11" width="9.625" style="18" customWidth="1"/>
    <col min="12" max="12" width="10.625" style="18" customWidth="1"/>
    <col min="13" max="15" width="9.625" style="18" customWidth="1"/>
    <col min="16" max="16" width="8.625" style="50" customWidth="1"/>
    <col min="17" max="16384" width="8.875" style="22" customWidth="1"/>
  </cols>
  <sheetData>
    <row r="1" spans="1:16" ht="15.75" customHeight="1">
      <c r="A1" s="15" t="s">
        <v>365</v>
      </c>
      <c r="B1" s="15"/>
      <c r="C1" s="16"/>
      <c r="D1" s="16"/>
      <c r="E1" s="16"/>
      <c r="H1" s="18"/>
      <c r="I1" s="18"/>
      <c r="K1" s="19"/>
      <c r="L1" s="19"/>
      <c r="M1" s="19"/>
      <c r="N1" s="19"/>
      <c r="O1" s="20"/>
      <c r="P1" s="21"/>
    </row>
    <row r="2" spans="1:16" ht="15.75" customHeight="1" thickBot="1">
      <c r="A2" s="413" t="str">
        <f>HYPERLINK("#目次!A3","目次に戻る")</f>
        <v>目次に戻る</v>
      </c>
      <c r="B2" s="23"/>
      <c r="C2" s="23"/>
      <c r="D2" s="23"/>
      <c r="E2" s="23"/>
      <c r="O2" s="25"/>
      <c r="P2" s="26" t="s">
        <v>124</v>
      </c>
    </row>
    <row r="3" spans="1:16" ht="21.75" customHeight="1">
      <c r="A3" s="499" t="s">
        <v>125</v>
      </c>
      <c r="B3" s="504" t="s">
        <v>126</v>
      </c>
      <c r="C3" s="504"/>
      <c r="D3" s="504"/>
      <c r="E3" s="504"/>
      <c r="F3" s="504"/>
      <c r="G3" s="505"/>
      <c r="H3" s="509" t="s">
        <v>127</v>
      </c>
      <c r="I3" s="510"/>
      <c r="J3" s="510"/>
      <c r="K3" s="510"/>
      <c r="L3" s="511" t="s">
        <v>128</v>
      </c>
      <c r="M3" s="512"/>
      <c r="N3" s="512"/>
      <c r="O3" s="512"/>
      <c r="P3" s="512"/>
    </row>
    <row r="4" spans="1:16" ht="21.75" customHeight="1">
      <c r="A4" s="500"/>
      <c r="B4" s="502" t="s">
        <v>129</v>
      </c>
      <c r="C4" s="506" t="s">
        <v>130</v>
      </c>
      <c r="D4" s="507"/>
      <c r="E4" s="508"/>
      <c r="F4" s="27" t="s">
        <v>131</v>
      </c>
      <c r="G4" s="28" t="s">
        <v>132</v>
      </c>
      <c r="H4" s="513" t="s">
        <v>133</v>
      </c>
      <c r="I4" s="515" t="s">
        <v>134</v>
      </c>
      <c r="J4" s="516"/>
      <c r="K4" s="517"/>
      <c r="L4" s="30" t="s">
        <v>133</v>
      </c>
      <c r="M4" s="518" t="s">
        <v>135</v>
      </c>
      <c r="N4" s="519"/>
      <c r="O4" s="514"/>
      <c r="P4" s="31" t="s">
        <v>136</v>
      </c>
    </row>
    <row r="5" spans="1:16" ht="21.75" customHeight="1">
      <c r="A5" s="501"/>
      <c r="B5" s="503"/>
      <c r="C5" s="32" t="s">
        <v>137</v>
      </c>
      <c r="D5" s="32" t="s">
        <v>109</v>
      </c>
      <c r="E5" s="32" t="s">
        <v>110</v>
      </c>
      <c r="F5" s="32" t="s">
        <v>138</v>
      </c>
      <c r="G5" s="32" t="s">
        <v>139</v>
      </c>
      <c r="H5" s="514"/>
      <c r="I5" s="33" t="s">
        <v>137</v>
      </c>
      <c r="J5" s="34" t="s">
        <v>109</v>
      </c>
      <c r="K5" s="35" t="s">
        <v>110</v>
      </c>
      <c r="L5" s="36" t="s">
        <v>140</v>
      </c>
      <c r="M5" s="37" t="s">
        <v>137</v>
      </c>
      <c r="N5" s="36" t="s">
        <v>109</v>
      </c>
      <c r="O5" s="34" t="s">
        <v>110</v>
      </c>
      <c r="P5" s="38" t="s">
        <v>141</v>
      </c>
    </row>
    <row r="6" spans="1:16" s="40" customFormat="1" ht="18.75" customHeight="1">
      <c r="A6" s="39" t="s">
        <v>142</v>
      </c>
      <c r="B6" s="633">
        <v>172786</v>
      </c>
      <c r="C6" s="633">
        <v>310627</v>
      </c>
      <c r="D6" s="633">
        <v>155143</v>
      </c>
      <c r="E6" s="633">
        <v>155484</v>
      </c>
      <c r="F6" s="639">
        <v>99.7806848293072</v>
      </c>
      <c r="G6" s="633">
        <v>19924.759461193073</v>
      </c>
      <c r="H6" s="633">
        <v>165900</v>
      </c>
      <c r="I6" s="633">
        <v>309526</v>
      </c>
      <c r="J6" s="633">
        <v>154865</v>
      </c>
      <c r="K6" s="633">
        <v>154661</v>
      </c>
      <c r="L6" s="633">
        <v>6886</v>
      </c>
      <c r="M6" s="633">
        <v>1101</v>
      </c>
      <c r="N6" s="633">
        <v>278</v>
      </c>
      <c r="O6" s="633">
        <v>823</v>
      </c>
      <c r="P6" s="643">
        <v>0.3557051750095307</v>
      </c>
    </row>
    <row r="7" spans="1:16" ht="11.25" customHeight="1">
      <c r="A7" s="41"/>
      <c r="B7" s="634"/>
      <c r="C7" s="634"/>
      <c r="D7" s="634"/>
      <c r="E7" s="634"/>
      <c r="F7" s="640"/>
      <c r="G7" s="634"/>
      <c r="H7" s="634"/>
      <c r="I7" s="634"/>
      <c r="J7" s="634"/>
      <c r="K7" s="634"/>
      <c r="L7" s="635"/>
      <c r="M7" s="635"/>
      <c r="N7" s="635"/>
      <c r="O7" s="635"/>
      <c r="P7" s="644"/>
    </row>
    <row r="8" spans="1:16" s="40" customFormat="1" ht="12.75" customHeight="1">
      <c r="A8" s="39" t="s">
        <v>143</v>
      </c>
      <c r="B8" s="633">
        <v>10396</v>
      </c>
      <c r="C8" s="633">
        <v>19558</v>
      </c>
      <c r="D8" s="633">
        <v>9878</v>
      </c>
      <c r="E8" s="633">
        <v>9680</v>
      </c>
      <c r="F8" s="639">
        <v>102.04545454545455</v>
      </c>
      <c r="G8" s="633">
        <v>24145.67901234568</v>
      </c>
      <c r="H8" s="633">
        <v>9917</v>
      </c>
      <c r="I8" s="633">
        <v>19205</v>
      </c>
      <c r="J8" s="633">
        <v>9723</v>
      </c>
      <c r="K8" s="633">
        <v>9482</v>
      </c>
      <c r="L8" s="633">
        <v>479</v>
      </c>
      <c r="M8" s="633">
        <v>353</v>
      </c>
      <c r="N8" s="633">
        <v>155</v>
      </c>
      <c r="O8" s="633">
        <v>198</v>
      </c>
      <c r="P8" s="645">
        <v>1.8380630044259307</v>
      </c>
    </row>
    <row r="9" spans="1:16" ht="12.75" customHeight="1">
      <c r="A9" s="41" t="s">
        <v>144</v>
      </c>
      <c r="B9" s="634">
        <v>759</v>
      </c>
      <c r="C9" s="634">
        <v>1371</v>
      </c>
      <c r="D9" s="634">
        <v>672</v>
      </c>
      <c r="E9" s="634">
        <v>699</v>
      </c>
      <c r="F9" s="641">
        <v>96.13733905579399</v>
      </c>
      <c r="G9" s="634">
        <v>17137.5</v>
      </c>
      <c r="H9" s="634">
        <v>684</v>
      </c>
      <c r="I9" s="634">
        <v>1225</v>
      </c>
      <c r="J9" s="634">
        <v>610</v>
      </c>
      <c r="K9" s="634">
        <v>615</v>
      </c>
      <c r="L9" s="634">
        <v>75</v>
      </c>
      <c r="M9" s="634">
        <v>146</v>
      </c>
      <c r="N9" s="634">
        <v>62</v>
      </c>
      <c r="O9" s="634">
        <v>84</v>
      </c>
      <c r="P9" s="646">
        <v>11.918367346938776</v>
      </c>
    </row>
    <row r="10" spans="1:16" ht="12.75" customHeight="1">
      <c r="A10" s="41" t="s">
        <v>145</v>
      </c>
      <c r="B10" s="634">
        <v>2695</v>
      </c>
      <c r="C10" s="634">
        <v>5135</v>
      </c>
      <c r="D10" s="634">
        <v>2609</v>
      </c>
      <c r="E10" s="634">
        <v>2526</v>
      </c>
      <c r="F10" s="641">
        <v>103.28582739509105</v>
      </c>
      <c r="G10" s="634">
        <v>32093.75</v>
      </c>
      <c r="H10" s="634">
        <v>2628</v>
      </c>
      <c r="I10" s="634">
        <v>5208</v>
      </c>
      <c r="J10" s="634">
        <v>2625</v>
      </c>
      <c r="K10" s="634">
        <v>2583</v>
      </c>
      <c r="L10" s="634">
        <v>67</v>
      </c>
      <c r="M10" s="634">
        <v>-73</v>
      </c>
      <c r="N10" s="634">
        <v>-16</v>
      </c>
      <c r="O10" s="634">
        <v>-57</v>
      </c>
      <c r="P10" s="646">
        <v>-1.4016897081413209</v>
      </c>
    </row>
    <row r="11" spans="1:16" ht="12.75" customHeight="1">
      <c r="A11" s="41" t="s">
        <v>146</v>
      </c>
      <c r="B11" s="634">
        <v>2517</v>
      </c>
      <c r="C11" s="634">
        <v>4864</v>
      </c>
      <c r="D11" s="634">
        <v>2513</v>
      </c>
      <c r="E11" s="634">
        <v>2351</v>
      </c>
      <c r="F11" s="641">
        <v>106.89068481497235</v>
      </c>
      <c r="G11" s="634">
        <v>23161.904761904763</v>
      </c>
      <c r="H11" s="634">
        <v>2247</v>
      </c>
      <c r="I11" s="634">
        <v>4365</v>
      </c>
      <c r="J11" s="634">
        <v>2307</v>
      </c>
      <c r="K11" s="634">
        <v>2058</v>
      </c>
      <c r="L11" s="634">
        <v>270</v>
      </c>
      <c r="M11" s="634">
        <v>499</v>
      </c>
      <c r="N11" s="634">
        <v>206</v>
      </c>
      <c r="O11" s="634">
        <v>293</v>
      </c>
      <c r="P11" s="646">
        <v>11.43184421534937</v>
      </c>
    </row>
    <row r="12" spans="1:16" ht="12.75" customHeight="1">
      <c r="A12" s="41" t="s">
        <v>147</v>
      </c>
      <c r="B12" s="634">
        <v>2309</v>
      </c>
      <c r="C12" s="634">
        <v>4208</v>
      </c>
      <c r="D12" s="634">
        <v>2093</v>
      </c>
      <c r="E12" s="634">
        <v>2115</v>
      </c>
      <c r="F12" s="641">
        <v>98.95981087470449</v>
      </c>
      <c r="G12" s="634">
        <v>22147.36842105263</v>
      </c>
      <c r="H12" s="634">
        <v>2295</v>
      </c>
      <c r="I12" s="634">
        <v>4356</v>
      </c>
      <c r="J12" s="634">
        <v>2132</v>
      </c>
      <c r="K12" s="634">
        <v>2224</v>
      </c>
      <c r="L12" s="634">
        <v>14</v>
      </c>
      <c r="M12" s="634">
        <v>-148</v>
      </c>
      <c r="N12" s="634">
        <v>-39</v>
      </c>
      <c r="O12" s="634">
        <v>-109</v>
      </c>
      <c r="P12" s="646">
        <v>-3.3976124885215793</v>
      </c>
    </row>
    <row r="13" spans="1:16" ht="12.75" customHeight="1">
      <c r="A13" s="41" t="s">
        <v>148</v>
      </c>
      <c r="B13" s="634">
        <v>2116</v>
      </c>
      <c r="C13" s="634">
        <v>3980</v>
      </c>
      <c r="D13" s="634">
        <v>1991</v>
      </c>
      <c r="E13" s="634">
        <v>1989</v>
      </c>
      <c r="F13" s="641">
        <v>100.10055304172951</v>
      </c>
      <c r="G13" s="634">
        <v>23411.76470588235</v>
      </c>
      <c r="H13" s="634">
        <v>2063</v>
      </c>
      <c r="I13" s="634">
        <v>4051</v>
      </c>
      <c r="J13" s="634">
        <v>2049</v>
      </c>
      <c r="K13" s="634">
        <v>2002</v>
      </c>
      <c r="L13" s="634">
        <v>53</v>
      </c>
      <c r="M13" s="634">
        <v>-71</v>
      </c>
      <c r="N13" s="634">
        <v>-58</v>
      </c>
      <c r="O13" s="634">
        <v>-13</v>
      </c>
      <c r="P13" s="646">
        <v>-1.7526536657615401</v>
      </c>
    </row>
    <row r="14" spans="1:16" s="40" customFormat="1" ht="12.75" customHeight="1">
      <c r="A14" s="39" t="s">
        <v>149</v>
      </c>
      <c r="B14" s="633">
        <v>12164</v>
      </c>
      <c r="C14" s="633">
        <v>21765</v>
      </c>
      <c r="D14" s="633">
        <v>10656</v>
      </c>
      <c r="E14" s="633">
        <v>11109</v>
      </c>
      <c r="F14" s="639">
        <v>95.92222522279233</v>
      </c>
      <c r="G14" s="633">
        <v>21549.504950495048</v>
      </c>
      <c r="H14" s="633">
        <v>11598</v>
      </c>
      <c r="I14" s="633">
        <v>21932</v>
      </c>
      <c r="J14" s="633">
        <v>10773</v>
      </c>
      <c r="K14" s="633">
        <v>11159</v>
      </c>
      <c r="L14" s="633">
        <v>566</v>
      </c>
      <c r="M14" s="633">
        <v>-167</v>
      </c>
      <c r="N14" s="633">
        <v>-117</v>
      </c>
      <c r="O14" s="633">
        <v>-50</v>
      </c>
      <c r="P14" s="645">
        <v>-0.7614444647091009</v>
      </c>
    </row>
    <row r="15" spans="1:16" ht="12.75" customHeight="1">
      <c r="A15" s="41" t="s">
        <v>150</v>
      </c>
      <c r="B15" s="634">
        <v>3339</v>
      </c>
      <c r="C15" s="634">
        <v>5791</v>
      </c>
      <c r="D15" s="634">
        <v>2974</v>
      </c>
      <c r="E15" s="634">
        <v>2817</v>
      </c>
      <c r="F15" s="641">
        <v>105.57330493432731</v>
      </c>
      <c r="G15" s="634">
        <v>27576.190476190477</v>
      </c>
      <c r="H15" s="634">
        <v>3288</v>
      </c>
      <c r="I15" s="634">
        <v>5998</v>
      </c>
      <c r="J15" s="634">
        <v>3078</v>
      </c>
      <c r="K15" s="634">
        <v>2920</v>
      </c>
      <c r="L15" s="634">
        <v>51</v>
      </c>
      <c r="M15" s="634">
        <v>-207</v>
      </c>
      <c r="N15" s="634">
        <v>-104</v>
      </c>
      <c r="O15" s="634">
        <v>-103</v>
      </c>
      <c r="P15" s="646">
        <v>-3.4511503834611537</v>
      </c>
    </row>
    <row r="16" spans="1:16" ht="12.75" customHeight="1">
      <c r="A16" s="41" t="s">
        <v>151</v>
      </c>
      <c r="B16" s="634">
        <v>2682</v>
      </c>
      <c r="C16" s="634">
        <v>4590</v>
      </c>
      <c r="D16" s="634">
        <v>2224</v>
      </c>
      <c r="E16" s="634">
        <v>2366</v>
      </c>
      <c r="F16" s="641">
        <v>93.99830938292477</v>
      </c>
      <c r="G16" s="634">
        <v>25500</v>
      </c>
      <c r="H16" s="634">
        <v>2651</v>
      </c>
      <c r="I16" s="634">
        <v>4651</v>
      </c>
      <c r="J16" s="634">
        <v>2284</v>
      </c>
      <c r="K16" s="634">
        <v>2367</v>
      </c>
      <c r="L16" s="634">
        <v>31</v>
      </c>
      <c r="M16" s="634">
        <v>-61</v>
      </c>
      <c r="N16" s="634">
        <v>-60</v>
      </c>
      <c r="O16" s="634">
        <v>-1</v>
      </c>
      <c r="P16" s="646">
        <v>-1.3115459041066437</v>
      </c>
    </row>
    <row r="17" spans="1:16" ht="12.75" customHeight="1">
      <c r="A17" s="41" t="s">
        <v>152</v>
      </c>
      <c r="B17" s="634">
        <v>1759</v>
      </c>
      <c r="C17" s="634">
        <v>3197</v>
      </c>
      <c r="D17" s="634">
        <v>1570</v>
      </c>
      <c r="E17" s="634">
        <v>1627</v>
      </c>
      <c r="F17" s="641">
        <v>96.49661954517516</v>
      </c>
      <c r="G17" s="634">
        <v>29063.636363636364</v>
      </c>
      <c r="H17" s="634">
        <v>1584</v>
      </c>
      <c r="I17" s="634">
        <v>2996</v>
      </c>
      <c r="J17" s="634">
        <v>1467</v>
      </c>
      <c r="K17" s="634">
        <v>1529</v>
      </c>
      <c r="L17" s="634">
        <v>175</v>
      </c>
      <c r="M17" s="634">
        <v>201</v>
      </c>
      <c r="N17" s="634">
        <v>103</v>
      </c>
      <c r="O17" s="634">
        <v>98</v>
      </c>
      <c r="P17" s="646">
        <v>6.70894526034713</v>
      </c>
    </row>
    <row r="18" spans="1:16" ht="12.75" customHeight="1">
      <c r="A18" s="41" t="s">
        <v>153</v>
      </c>
      <c r="B18" s="634">
        <v>1623</v>
      </c>
      <c r="C18" s="634">
        <v>3010</v>
      </c>
      <c r="D18" s="634">
        <v>1471</v>
      </c>
      <c r="E18" s="634">
        <v>1539</v>
      </c>
      <c r="F18" s="641">
        <v>95.58154645873944</v>
      </c>
      <c r="G18" s="634">
        <v>20066.666666666668</v>
      </c>
      <c r="H18" s="634">
        <v>1623</v>
      </c>
      <c r="I18" s="634">
        <v>3182</v>
      </c>
      <c r="J18" s="634">
        <v>1552</v>
      </c>
      <c r="K18" s="634">
        <v>1630</v>
      </c>
      <c r="L18" s="634">
        <v>0</v>
      </c>
      <c r="M18" s="634">
        <v>-172</v>
      </c>
      <c r="N18" s="634">
        <v>-81</v>
      </c>
      <c r="O18" s="634">
        <v>-91</v>
      </c>
      <c r="P18" s="646">
        <v>-5.405405405405405</v>
      </c>
    </row>
    <row r="19" spans="1:16" ht="12.75" customHeight="1">
      <c r="A19" s="41" t="s">
        <v>154</v>
      </c>
      <c r="B19" s="634">
        <v>1642</v>
      </c>
      <c r="C19" s="634">
        <v>3192</v>
      </c>
      <c r="D19" s="634">
        <v>1548</v>
      </c>
      <c r="E19" s="634">
        <v>1644</v>
      </c>
      <c r="F19" s="641">
        <v>94.16058394160584</v>
      </c>
      <c r="G19" s="634">
        <v>11822.22222222222</v>
      </c>
      <c r="H19" s="634">
        <v>1579</v>
      </c>
      <c r="I19" s="634">
        <v>3174</v>
      </c>
      <c r="J19" s="634">
        <v>1533</v>
      </c>
      <c r="K19" s="634">
        <v>1641</v>
      </c>
      <c r="L19" s="634">
        <v>63</v>
      </c>
      <c r="M19" s="634">
        <v>18</v>
      </c>
      <c r="N19" s="634">
        <v>15</v>
      </c>
      <c r="O19" s="634">
        <v>3</v>
      </c>
      <c r="P19" s="646">
        <v>0.5671077504725899</v>
      </c>
    </row>
    <row r="20" spans="1:16" ht="12.75" customHeight="1">
      <c r="A20" s="41" t="s">
        <v>155</v>
      </c>
      <c r="B20" s="634">
        <v>1119</v>
      </c>
      <c r="C20" s="634">
        <v>1985</v>
      </c>
      <c r="D20" s="634">
        <v>869</v>
      </c>
      <c r="E20" s="634">
        <v>1116</v>
      </c>
      <c r="F20" s="641">
        <v>77.8673835125448</v>
      </c>
      <c r="G20" s="634">
        <v>22055.555555555555</v>
      </c>
      <c r="H20" s="634">
        <v>873</v>
      </c>
      <c r="I20" s="634">
        <v>1931</v>
      </c>
      <c r="J20" s="634">
        <v>859</v>
      </c>
      <c r="K20" s="634">
        <v>1072</v>
      </c>
      <c r="L20" s="634">
        <v>246</v>
      </c>
      <c r="M20" s="634">
        <v>54</v>
      </c>
      <c r="N20" s="634">
        <v>10</v>
      </c>
      <c r="O20" s="634">
        <v>44</v>
      </c>
      <c r="P20" s="646">
        <v>2.796478508544795</v>
      </c>
    </row>
    <row r="21" spans="1:16" s="40" customFormat="1" ht="12.75" customHeight="1">
      <c r="A21" s="39" t="s">
        <v>156</v>
      </c>
      <c r="B21" s="633">
        <v>16242</v>
      </c>
      <c r="C21" s="633">
        <v>27482</v>
      </c>
      <c r="D21" s="633">
        <v>13462</v>
      </c>
      <c r="E21" s="633">
        <v>14020</v>
      </c>
      <c r="F21" s="639">
        <v>96.01997146932953</v>
      </c>
      <c r="G21" s="633">
        <v>25926.41509433962</v>
      </c>
      <c r="H21" s="633">
        <v>15248</v>
      </c>
      <c r="I21" s="633">
        <v>26835</v>
      </c>
      <c r="J21" s="633">
        <v>13071</v>
      </c>
      <c r="K21" s="633">
        <v>13764</v>
      </c>
      <c r="L21" s="633">
        <v>994</v>
      </c>
      <c r="M21" s="633">
        <v>647</v>
      </c>
      <c r="N21" s="633">
        <v>391</v>
      </c>
      <c r="O21" s="633">
        <v>256</v>
      </c>
      <c r="P21" s="645">
        <v>2.4110303707844234</v>
      </c>
    </row>
    <row r="22" spans="1:16" ht="12.75" customHeight="1">
      <c r="A22" s="41" t="s">
        <v>157</v>
      </c>
      <c r="B22" s="634">
        <v>2049</v>
      </c>
      <c r="C22" s="634">
        <v>3389</v>
      </c>
      <c r="D22" s="634">
        <v>1656</v>
      </c>
      <c r="E22" s="634">
        <v>1733</v>
      </c>
      <c r="F22" s="641">
        <v>95.55683785343335</v>
      </c>
      <c r="G22" s="634">
        <v>28241.666666666668</v>
      </c>
      <c r="H22" s="634">
        <v>2026</v>
      </c>
      <c r="I22" s="634">
        <v>3493</v>
      </c>
      <c r="J22" s="634">
        <v>1734</v>
      </c>
      <c r="K22" s="634">
        <v>1759</v>
      </c>
      <c r="L22" s="634">
        <v>23</v>
      </c>
      <c r="M22" s="634">
        <v>-104</v>
      </c>
      <c r="N22" s="634">
        <v>-78</v>
      </c>
      <c r="O22" s="634">
        <v>-26</v>
      </c>
      <c r="P22" s="646">
        <v>-2.977383338104781</v>
      </c>
    </row>
    <row r="23" spans="1:16" ht="12.75" customHeight="1">
      <c r="A23" s="41" t="s">
        <v>158</v>
      </c>
      <c r="B23" s="634">
        <v>2587</v>
      </c>
      <c r="C23" s="634">
        <v>4378</v>
      </c>
      <c r="D23" s="634">
        <v>2228</v>
      </c>
      <c r="E23" s="634">
        <v>2150</v>
      </c>
      <c r="F23" s="641">
        <v>103.62790697674417</v>
      </c>
      <c r="G23" s="634">
        <v>19900</v>
      </c>
      <c r="H23" s="634">
        <v>2468</v>
      </c>
      <c r="I23" s="634">
        <v>4355</v>
      </c>
      <c r="J23" s="634">
        <v>2209</v>
      </c>
      <c r="K23" s="634">
        <v>2146</v>
      </c>
      <c r="L23" s="634">
        <v>119</v>
      </c>
      <c r="M23" s="634">
        <v>23</v>
      </c>
      <c r="N23" s="634">
        <v>19</v>
      </c>
      <c r="O23" s="634">
        <v>4</v>
      </c>
      <c r="P23" s="646">
        <v>0.5281285878300803</v>
      </c>
    </row>
    <row r="24" spans="1:16" ht="12.75" customHeight="1">
      <c r="A24" s="41" t="s">
        <v>159</v>
      </c>
      <c r="B24" s="634">
        <v>2837</v>
      </c>
      <c r="C24" s="634">
        <v>4661</v>
      </c>
      <c r="D24" s="634">
        <v>2301</v>
      </c>
      <c r="E24" s="634">
        <v>2360</v>
      </c>
      <c r="F24" s="641">
        <v>97.5</v>
      </c>
      <c r="G24" s="634">
        <v>27417.647058823528</v>
      </c>
      <c r="H24" s="634">
        <v>2734</v>
      </c>
      <c r="I24" s="634">
        <v>4742</v>
      </c>
      <c r="J24" s="634">
        <v>2312</v>
      </c>
      <c r="K24" s="634">
        <v>2430</v>
      </c>
      <c r="L24" s="634">
        <v>103</v>
      </c>
      <c r="M24" s="634">
        <v>-81</v>
      </c>
      <c r="N24" s="634">
        <v>-11</v>
      </c>
      <c r="O24" s="634">
        <v>-70</v>
      </c>
      <c r="P24" s="646">
        <v>-1.7081400253057784</v>
      </c>
    </row>
    <row r="25" spans="1:16" ht="12.75" customHeight="1">
      <c r="A25" s="41" t="s">
        <v>160</v>
      </c>
      <c r="B25" s="634">
        <v>3903</v>
      </c>
      <c r="C25" s="634">
        <v>6520</v>
      </c>
      <c r="D25" s="634">
        <v>3153</v>
      </c>
      <c r="E25" s="634">
        <v>3367</v>
      </c>
      <c r="F25" s="641">
        <v>93.64419364419363</v>
      </c>
      <c r="G25" s="634">
        <v>29636.363636363636</v>
      </c>
      <c r="H25" s="634">
        <v>3504</v>
      </c>
      <c r="I25" s="634">
        <v>6119</v>
      </c>
      <c r="J25" s="634">
        <v>2924</v>
      </c>
      <c r="K25" s="634">
        <v>3195</v>
      </c>
      <c r="L25" s="634">
        <v>399</v>
      </c>
      <c r="M25" s="634">
        <v>401</v>
      </c>
      <c r="N25" s="634">
        <v>229</v>
      </c>
      <c r="O25" s="634">
        <v>172</v>
      </c>
      <c r="P25" s="646">
        <v>6.5533583918941</v>
      </c>
    </row>
    <row r="26" spans="1:16" ht="12.75" customHeight="1">
      <c r="A26" s="41" t="s">
        <v>161</v>
      </c>
      <c r="B26" s="634">
        <v>2319</v>
      </c>
      <c r="C26" s="634">
        <v>4022</v>
      </c>
      <c r="D26" s="634">
        <v>1951</v>
      </c>
      <c r="E26" s="634">
        <v>2071</v>
      </c>
      <c r="F26" s="641">
        <v>94.20569773056494</v>
      </c>
      <c r="G26" s="634">
        <v>25137.5</v>
      </c>
      <c r="H26" s="634">
        <v>2224</v>
      </c>
      <c r="I26" s="634">
        <v>4002</v>
      </c>
      <c r="J26" s="634">
        <v>1957</v>
      </c>
      <c r="K26" s="634">
        <v>2045</v>
      </c>
      <c r="L26" s="634">
        <v>95</v>
      </c>
      <c r="M26" s="634">
        <v>20</v>
      </c>
      <c r="N26" s="634">
        <v>-6</v>
      </c>
      <c r="O26" s="634">
        <v>26</v>
      </c>
      <c r="P26" s="646">
        <v>0.49975012493753124</v>
      </c>
    </row>
    <row r="27" spans="1:16" ht="12.75" customHeight="1">
      <c r="A27" s="41" t="s">
        <v>162</v>
      </c>
      <c r="B27" s="634">
        <v>2547</v>
      </c>
      <c r="C27" s="634">
        <v>4512</v>
      </c>
      <c r="D27" s="634">
        <v>2173</v>
      </c>
      <c r="E27" s="634">
        <v>2339</v>
      </c>
      <c r="F27" s="641">
        <v>92.90294997862334</v>
      </c>
      <c r="G27" s="634">
        <v>26541.176470588234</v>
      </c>
      <c r="H27" s="634">
        <v>2292</v>
      </c>
      <c r="I27" s="634">
        <v>4124</v>
      </c>
      <c r="J27" s="634">
        <v>1935</v>
      </c>
      <c r="K27" s="634">
        <v>2189</v>
      </c>
      <c r="L27" s="634">
        <v>255</v>
      </c>
      <c r="M27" s="634">
        <v>388</v>
      </c>
      <c r="N27" s="634">
        <v>238</v>
      </c>
      <c r="O27" s="634">
        <v>150</v>
      </c>
      <c r="P27" s="646">
        <v>9.408341416100873</v>
      </c>
    </row>
    <row r="28" spans="1:16" s="40" customFormat="1" ht="12.75" customHeight="1">
      <c r="A28" s="39" t="s">
        <v>163</v>
      </c>
      <c r="B28" s="633">
        <v>16436</v>
      </c>
      <c r="C28" s="633">
        <v>27613</v>
      </c>
      <c r="D28" s="633">
        <v>13860</v>
      </c>
      <c r="E28" s="633">
        <v>13753</v>
      </c>
      <c r="F28" s="639">
        <v>100.77801207009381</v>
      </c>
      <c r="G28" s="633">
        <v>23804.310344827587</v>
      </c>
      <c r="H28" s="633">
        <v>14990</v>
      </c>
      <c r="I28" s="633">
        <v>26627</v>
      </c>
      <c r="J28" s="633">
        <v>13269</v>
      </c>
      <c r="K28" s="633">
        <v>13358</v>
      </c>
      <c r="L28" s="633">
        <v>1446</v>
      </c>
      <c r="M28" s="633">
        <v>986</v>
      </c>
      <c r="N28" s="633">
        <v>591</v>
      </c>
      <c r="O28" s="633">
        <v>395</v>
      </c>
      <c r="P28" s="645">
        <v>3.703008224734292</v>
      </c>
    </row>
    <row r="29" spans="1:16" ht="12.75" customHeight="1">
      <c r="A29" s="41" t="s">
        <v>164</v>
      </c>
      <c r="B29" s="634">
        <v>3153</v>
      </c>
      <c r="C29" s="634">
        <v>5242</v>
      </c>
      <c r="D29" s="634">
        <v>2609</v>
      </c>
      <c r="E29" s="634">
        <v>2633</v>
      </c>
      <c r="F29" s="641">
        <v>99.08849221420432</v>
      </c>
      <c r="G29" s="634">
        <v>22791.304347826084</v>
      </c>
      <c r="H29" s="634">
        <v>2765</v>
      </c>
      <c r="I29" s="634">
        <v>4748</v>
      </c>
      <c r="J29" s="634">
        <v>2360</v>
      </c>
      <c r="K29" s="634">
        <v>2388</v>
      </c>
      <c r="L29" s="634">
        <v>388</v>
      </c>
      <c r="M29" s="634">
        <v>494</v>
      </c>
      <c r="N29" s="634">
        <v>249</v>
      </c>
      <c r="O29" s="634">
        <v>245</v>
      </c>
      <c r="P29" s="646">
        <v>10.404380791912384</v>
      </c>
    </row>
    <row r="30" spans="1:16" ht="12.75" customHeight="1">
      <c r="A30" s="41" t="s">
        <v>165</v>
      </c>
      <c r="B30" s="634">
        <v>3757</v>
      </c>
      <c r="C30" s="634">
        <v>6409</v>
      </c>
      <c r="D30" s="634">
        <v>3255</v>
      </c>
      <c r="E30" s="634">
        <v>3154</v>
      </c>
      <c r="F30" s="641">
        <v>103.20228281547242</v>
      </c>
      <c r="G30" s="634">
        <v>21363.333333333336</v>
      </c>
      <c r="H30" s="634">
        <v>3550</v>
      </c>
      <c r="I30" s="634">
        <v>6616</v>
      </c>
      <c r="J30" s="634">
        <v>3332</v>
      </c>
      <c r="K30" s="634">
        <v>3284</v>
      </c>
      <c r="L30" s="634">
        <v>207</v>
      </c>
      <c r="M30" s="634">
        <v>-207</v>
      </c>
      <c r="N30" s="634">
        <v>-77</v>
      </c>
      <c r="O30" s="634">
        <v>-130</v>
      </c>
      <c r="P30" s="646">
        <v>-3.1287787182587663</v>
      </c>
    </row>
    <row r="31" spans="1:16" ht="12.75" customHeight="1">
      <c r="A31" s="41" t="s">
        <v>166</v>
      </c>
      <c r="B31" s="634">
        <v>3129</v>
      </c>
      <c r="C31" s="634">
        <v>5242</v>
      </c>
      <c r="D31" s="634">
        <v>2682</v>
      </c>
      <c r="E31" s="634">
        <v>2560</v>
      </c>
      <c r="F31" s="641">
        <v>104.765625</v>
      </c>
      <c r="G31" s="634">
        <v>26210</v>
      </c>
      <c r="H31" s="634">
        <v>2942</v>
      </c>
      <c r="I31" s="634">
        <v>5206</v>
      </c>
      <c r="J31" s="634">
        <v>2647</v>
      </c>
      <c r="K31" s="634">
        <v>2559</v>
      </c>
      <c r="L31" s="634">
        <v>187</v>
      </c>
      <c r="M31" s="634">
        <v>36</v>
      </c>
      <c r="N31" s="634">
        <v>35</v>
      </c>
      <c r="O31" s="634">
        <v>1</v>
      </c>
      <c r="P31" s="646">
        <v>0.6915097963887822</v>
      </c>
    </row>
    <row r="32" spans="1:16" ht="12.75" customHeight="1">
      <c r="A32" s="41" t="s">
        <v>167</v>
      </c>
      <c r="B32" s="634">
        <v>3571</v>
      </c>
      <c r="C32" s="634">
        <v>5933</v>
      </c>
      <c r="D32" s="634">
        <v>2907</v>
      </c>
      <c r="E32" s="634">
        <v>3026</v>
      </c>
      <c r="F32" s="641">
        <v>96.06741573033707</v>
      </c>
      <c r="G32" s="634">
        <v>25795.652173913044</v>
      </c>
      <c r="H32" s="634">
        <v>3216</v>
      </c>
      <c r="I32" s="634">
        <v>5695</v>
      </c>
      <c r="J32" s="634">
        <v>2790</v>
      </c>
      <c r="K32" s="634">
        <v>2905</v>
      </c>
      <c r="L32" s="634">
        <v>355</v>
      </c>
      <c r="M32" s="634">
        <v>238</v>
      </c>
      <c r="N32" s="634">
        <v>117</v>
      </c>
      <c r="O32" s="634">
        <v>121</v>
      </c>
      <c r="P32" s="646">
        <v>4.179104477611941</v>
      </c>
    </row>
    <row r="33" spans="1:16" ht="12.75" customHeight="1">
      <c r="A33" s="41" t="s">
        <v>168</v>
      </c>
      <c r="B33" s="634">
        <v>2826</v>
      </c>
      <c r="C33" s="634">
        <v>4787</v>
      </c>
      <c r="D33" s="634">
        <v>2407</v>
      </c>
      <c r="E33" s="634">
        <v>2380</v>
      </c>
      <c r="F33" s="641">
        <v>101.1344537815126</v>
      </c>
      <c r="G33" s="634">
        <v>23935</v>
      </c>
      <c r="H33" s="634">
        <v>2517</v>
      </c>
      <c r="I33" s="634">
        <v>4362</v>
      </c>
      <c r="J33" s="634">
        <v>2140</v>
      </c>
      <c r="K33" s="634">
        <v>2222</v>
      </c>
      <c r="L33" s="634">
        <v>309</v>
      </c>
      <c r="M33" s="634">
        <v>425</v>
      </c>
      <c r="N33" s="634">
        <v>267</v>
      </c>
      <c r="O33" s="634">
        <v>158</v>
      </c>
      <c r="P33" s="646">
        <v>9.743237047226042</v>
      </c>
    </row>
    <row r="34" spans="1:16" s="40" customFormat="1" ht="12.75" customHeight="1">
      <c r="A34" s="39" t="s">
        <v>169</v>
      </c>
      <c r="B34" s="633">
        <v>11587</v>
      </c>
      <c r="C34" s="633">
        <v>19623</v>
      </c>
      <c r="D34" s="633">
        <v>9632</v>
      </c>
      <c r="E34" s="633">
        <v>9991</v>
      </c>
      <c r="F34" s="639">
        <v>96.40676608948053</v>
      </c>
      <c r="G34" s="633">
        <v>20655.78947368421</v>
      </c>
      <c r="H34" s="633">
        <v>11242</v>
      </c>
      <c r="I34" s="633">
        <v>19556</v>
      </c>
      <c r="J34" s="633">
        <v>9631</v>
      </c>
      <c r="K34" s="633">
        <v>9925</v>
      </c>
      <c r="L34" s="633">
        <v>345</v>
      </c>
      <c r="M34" s="633">
        <v>67</v>
      </c>
      <c r="N34" s="633">
        <v>1</v>
      </c>
      <c r="O34" s="633">
        <v>66</v>
      </c>
      <c r="P34" s="645">
        <v>0.34260584986704845</v>
      </c>
    </row>
    <row r="35" spans="1:16" ht="12.75" customHeight="1">
      <c r="A35" s="41" t="s">
        <v>170</v>
      </c>
      <c r="B35" s="634">
        <v>3488</v>
      </c>
      <c r="C35" s="634">
        <v>5691</v>
      </c>
      <c r="D35" s="634">
        <v>2779</v>
      </c>
      <c r="E35" s="634">
        <v>2912</v>
      </c>
      <c r="F35" s="641">
        <v>95.4326923076923</v>
      </c>
      <c r="G35" s="634">
        <v>23712.5</v>
      </c>
      <c r="H35" s="634">
        <v>3393</v>
      </c>
      <c r="I35" s="634">
        <v>5713</v>
      </c>
      <c r="J35" s="634">
        <v>2806</v>
      </c>
      <c r="K35" s="634">
        <v>2907</v>
      </c>
      <c r="L35" s="634">
        <v>95</v>
      </c>
      <c r="M35" s="634">
        <v>-22</v>
      </c>
      <c r="N35" s="634">
        <v>-27</v>
      </c>
      <c r="O35" s="634">
        <v>5</v>
      </c>
      <c r="P35" s="646">
        <v>-0.3850866444950114</v>
      </c>
    </row>
    <row r="36" spans="1:16" ht="12.75" customHeight="1">
      <c r="A36" s="41" t="s">
        <v>171</v>
      </c>
      <c r="B36" s="634">
        <v>2268</v>
      </c>
      <c r="C36" s="634">
        <v>4178</v>
      </c>
      <c r="D36" s="634">
        <v>2051</v>
      </c>
      <c r="E36" s="634">
        <v>2127</v>
      </c>
      <c r="F36" s="641">
        <v>96.42689233662436</v>
      </c>
      <c r="G36" s="634">
        <v>18990.909090909092</v>
      </c>
      <c r="H36" s="634">
        <v>1995</v>
      </c>
      <c r="I36" s="634">
        <v>3745</v>
      </c>
      <c r="J36" s="634">
        <v>1854</v>
      </c>
      <c r="K36" s="634">
        <v>1891</v>
      </c>
      <c r="L36" s="634">
        <v>273</v>
      </c>
      <c r="M36" s="634">
        <v>433</v>
      </c>
      <c r="N36" s="634">
        <v>197</v>
      </c>
      <c r="O36" s="634">
        <v>236</v>
      </c>
      <c r="P36" s="646">
        <v>11.562082777036048</v>
      </c>
    </row>
    <row r="37" spans="1:16" ht="12.75" customHeight="1">
      <c r="A37" s="41" t="s">
        <v>172</v>
      </c>
      <c r="B37" s="634">
        <v>1836</v>
      </c>
      <c r="C37" s="634">
        <v>2960</v>
      </c>
      <c r="D37" s="634">
        <v>1442</v>
      </c>
      <c r="E37" s="634">
        <v>1518</v>
      </c>
      <c r="F37" s="641">
        <v>94.99341238471673</v>
      </c>
      <c r="G37" s="634">
        <v>18500</v>
      </c>
      <c r="H37" s="634">
        <v>1777</v>
      </c>
      <c r="I37" s="634">
        <v>2980</v>
      </c>
      <c r="J37" s="634">
        <v>1442</v>
      </c>
      <c r="K37" s="634">
        <v>1538</v>
      </c>
      <c r="L37" s="634">
        <v>59</v>
      </c>
      <c r="M37" s="634">
        <v>-20</v>
      </c>
      <c r="N37" s="634">
        <v>0</v>
      </c>
      <c r="O37" s="634">
        <v>-20</v>
      </c>
      <c r="P37" s="646">
        <v>-0.6711409395973155</v>
      </c>
    </row>
    <row r="38" spans="1:16" ht="12.75" customHeight="1">
      <c r="A38" s="41" t="s">
        <v>173</v>
      </c>
      <c r="B38" s="634">
        <v>2024</v>
      </c>
      <c r="C38" s="634">
        <v>3205</v>
      </c>
      <c r="D38" s="634">
        <v>1562</v>
      </c>
      <c r="E38" s="634">
        <v>1643</v>
      </c>
      <c r="F38" s="641">
        <v>95.06999391357273</v>
      </c>
      <c r="G38" s="634">
        <v>20031.25</v>
      </c>
      <c r="H38" s="634">
        <v>2063</v>
      </c>
      <c r="I38" s="634">
        <v>3344</v>
      </c>
      <c r="J38" s="634">
        <v>1632</v>
      </c>
      <c r="K38" s="634">
        <v>1712</v>
      </c>
      <c r="L38" s="634">
        <v>-39</v>
      </c>
      <c r="M38" s="634">
        <v>-139</v>
      </c>
      <c r="N38" s="634">
        <v>-70</v>
      </c>
      <c r="O38" s="634">
        <v>-69</v>
      </c>
      <c r="P38" s="646">
        <v>-4.1566985645933014</v>
      </c>
    </row>
    <row r="39" spans="1:16" ht="12.75" customHeight="1">
      <c r="A39" s="41" t="s">
        <v>174</v>
      </c>
      <c r="B39" s="634">
        <v>1971</v>
      </c>
      <c r="C39" s="634">
        <v>3589</v>
      </c>
      <c r="D39" s="634">
        <v>1798</v>
      </c>
      <c r="E39" s="634">
        <v>1791</v>
      </c>
      <c r="F39" s="641">
        <v>100.39084310441095</v>
      </c>
      <c r="G39" s="634">
        <v>21111.764705882353</v>
      </c>
      <c r="H39" s="634">
        <v>2014</v>
      </c>
      <c r="I39" s="634">
        <v>3774</v>
      </c>
      <c r="J39" s="634">
        <v>1897</v>
      </c>
      <c r="K39" s="634">
        <v>1877</v>
      </c>
      <c r="L39" s="634">
        <v>-43</v>
      </c>
      <c r="M39" s="634">
        <v>-185</v>
      </c>
      <c r="N39" s="634">
        <v>-99</v>
      </c>
      <c r="O39" s="634">
        <v>-86</v>
      </c>
      <c r="P39" s="646">
        <v>-4.901960784313726</v>
      </c>
    </row>
    <row r="40" spans="1:16" s="40" customFormat="1" ht="12.75" customHeight="1">
      <c r="A40" s="39" t="s">
        <v>175</v>
      </c>
      <c r="B40" s="633">
        <v>14444</v>
      </c>
      <c r="C40" s="633">
        <v>25076</v>
      </c>
      <c r="D40" s="633">
        <v>12738</v>
      </c>
      <c r="E40" s="633">
        <v>12338</v>
      </c>
      <c r="F40" s="639">
        <v>103.24201653428433</v>
      </c>
      <c r="G40" s="633">
        <v>17058.503401360544</v>
      </c>
      <c r="H40" s="633">
        <v>14434</v>
      </c>
      <c r="I40" s="633">
        <v>25786</v>
      </c>
      <c r="J40" s="633">
        <v>13224</v>
      </c>
      <c r="K40" s="633">
        <v>12562</v>
      </c>
      <c r="L40" s="633">
        <v>10</v>
      </c>
      <c r="M40" s="633">
        <v>-710</v>
      </c>
      <c r="N40" s="633">
        <v>-486</v>
      </c>
      <c r="O40" s="633">
        <v>-224</v>
      </c>
      <c r="P40" s="645">
        <v>-2.753432094935236</v>
      </c>
    </row>
    <row r="41" spans="1:16" ht="12.75" customHeight="1">
      <c r="A41" s="41" t="s">
        <v>176</v>
      </c>
      <c r="B41" s="634">
        <v>3214</v>
      </c>
      <c r="C41" s="634">
        <v>5712</v>
      </c>
      <c r="D41" s="634">
        <v>2971</v>
      </c>
      <c r="E41" s="634">
        <v>2741</v>
      </c>
      <c r="F41" s="641">
        <v>108.3910981393652</v>
      </c>
      <c r="G41" s="634">
        <v>22848</v>
      </c>
      <c r="H41" s="634">
        <v>3248</v>
      </c>
      <c r="I41" s="634">
        <v>5852</v>
      </c>
      <c r="J41" s="634">
        <v>3040</v>
      </c>
      <c r="K41" s="634">
        <v>2812</v>
      </c>
      <c r="L41" s="634">
        <v>-34</v>
      </c>
      <c r="M41" s="634">
        <v>-140</v>
      </c>
      <c r="N41" s="634">
        <v>-69</v>
      </c>
      <c r="O41" s="634">
        <v>-71</v>
      </c>
      <c r="P41" s="646">
        <v>-2.3923444976076556</v>
      </c>
    </row>
    <row r="42" spans="1:16" ht="12.75" customHeight="1">
      <c r="A42" s="41" t="s">
        <v>177</v>
      </c>
      <c r="B42" s="634">
        <v>1415</v>
      </c>
      <c r="C42" s="634">
        <v>2634</v>
      </c>
      <c r="D42" s="634">
        <v>1293</v>
      </c>
      <c r="E42" s="634">
        <v>1341</v>
      </c>
      <c r="F42" s="641">
        <v>96.42058165548099</v>
      </c>
      <c r="G42" s="634">
        <v>12542.857142857143</v>
      </c>
      <c r="H42" s="634">
        <v>1305</v>
      </c>
      <c r="I42" s="634">
        <v>2524</v>
      </c>
      <c r="J42" s="634">
        <v>1211</v>
      </c>
      <c r="K42" s="634">
        <v>1313</v>
      </c>
      <c r="L42" s="634">
        <v>110</v>
      </c>
      <c r="M42" s="634">
        <v>110</v>
      </c>
      <c r="N42" s="634">
        <v>82</v>
      </c>
      <c r="O42" s="634">
        <v>28</v>
      </c>
      <c r="P42" s="646">
        <v>4.3581616481774965</v>
      </c>
    </row>
    <row r="43" spans="1:16" ht="12.75" customHeight="1">
      <c r="A43" s="41" t="s">
        <v>178</v>
      </c>
      <c r="B43" s="634">
        <v>3291</v>
      </c>
      <c r="C43" s="634">
        <v>5444</v>
      </c>
      <c r="D43" s="634">
        <v>2756</v>
      </c>
      <c r="E43" s="634">
        <v>2688</v>
      </c>
      <c r="F43" s="641">
        <v>102.52976190476191</v>
      </c>
      <c r="G43" s="634">
        <v>22683.333333333336</v>
      </c>
      <c r="H43" s="634">
        <v>3047</v>
      </c>
      <c r="I43" s="634">
        <v>5236</v>
      </c>
      <c r="J43" s="634">
        <v>2629</v>
      </c>
      <c r="K43" s="634">
        <v>2607</v>
      </c>
      <c r="L43" s="634">
        <v>244</v>
      </c>
      <c r="M43" s="634">
        <v>208</v>
      </c>
      <c r="N43" s="634">
        <v>127</v>
      </c>
      <c r="O43" s="634">
        <v>81</v>
      </c>
      <c r="P43" s="646">
        <v>3.972498090145149</v>
      </c>
    </row>
    <row r="44" spans="1:16" ht="12.75" customHeight="1">
      <c r="A44" s="41" t="s">
        <v>179</v>
      </c>
      <c r="B44" s="634">
        <v>838</v>
      </c>
      <c r="C44" s="634">
        <v>1534</v>
      </c>
      <c r="D44" s="634">
        <v>771</v>
      </c>
      <c r="E44" s="634">
        <v>763</v>
      </c>
      <c r="F44" s="641">
        <v>101.04849279161205</v>
      </c>
      <c r="G44" s="634">
        <v>4793.75</v>
      </c>
      <c r="H44" s="634">
        <v>1416</v>
      </c>
      <c r="I44" s="634">
        <v>2716</v>
      </c>
      <c r="J44" s="634">
        <v>1546</v>
      </c>
      <c r="K44" s="634">
        <v>1170</v>
      </c>
      <c r="L44" s="634">
        <v>-578</v>
      </c>
      <c r="M44" s="634">
        <v>-1182</v>
      </c>
      <c r="N44" s="634">
        <v>-775</v>
      </c>
      <c r="O44" s="634">
        <v>-407</v>
      </c>
      <c r="P44" s="646">
        <v>-43.519882179675996</v>
      </c>
    </row>
    <row r="45" spans="1:16" ht="12.75" customHeight="1">
      <c r="A45" s="41" t="s">
        <v>180</v>
      </c>
      <c r="B45" s="634">
        <v>3656</v>
      </c>
      <c r="C45" s="634">
        <v>6103</v>
      </c>
      <c r="D45" s="634">
        <v>3088</v>
      </c>
      <c r="E45" s="634">
        <v>3015</v>
      </c>
      <c r="F45" s="641">
        <v>102.42122719734661</v>
      </c>
      <c r="G45" s="634">
        <v>20343.333333333336</v>
      </c>
      <c r="H45" s="634">
        <v>3516</v>
      </c>
      <c r="I45" s="634">
        <v>6072</v>
      </c>
      <c r="J45" s="634">
        <v>3057</v>
      </c>
      <c r="K45" s="634">
        <v>3015</v>
      </c>
      <c r="L45" s="634">
        <v>140</v>
      </c>
      <c r="M45" s="634">
        <v>31</v>
      </c>
      <c r="N45" s="634">
        <v>31</v>
      </c>
      <c r="O45" s="634">
        <v>0</v>
      </c>
      <c r="P45" s="646">
        <v>0.5105401844532279</v>
      </c>
    </row>
    <row r="46" spans="1:16" ht="12.75" customHeight="1">
      <c r="A46" s="41" t="s">
        <v>181</v>
      </c>
      <c r="B46" s="634">
        <v>2030</v>
      </c>
      <c r="C46" s="634">
        <v>3649</v>
      </c>
      <c r="D46" s="634">
        <v>1859</v>
      </c>
      <c r="E46" s="634">
        <v>1790</v>
      </c>
      <c r="F46" s="641">
        <v>103.85474860335195</v>
      </c>
      <c r="G46" s="634">
        <v>24326.666666666668</v>
      </c>
      <c r="H46" s="634">
        <v>1902</v>
      </c>
      <c r="I46" s="634">
        <v>3386</v>
      </c>
      <c r="J46" s="634">
        <v>1741</v>
      </c>
      <c r="K46" s="634">
        <v>1645</v>
      </c>
      <c r="L46" s="634">
        <v>128</v>
      </c>
      <c r="M46" s="634">
        <v>263</v>
      </c>
      <c r="N46" s="634">
        <v>118</v>
      </c>
      <c r="O46" s="634">
        <v>145</v>
      </c>
      <c r="P46" s="646">
        <v>7.76727702303603</v>
      </c>
    </row>
    <row r="47" spans="1:16" s="40" customFormat="1" ht="12.75" customHeight="1">
      <c r="A47" s="39" t="s">
        <v>182</v>
      </c>
      <c r="B47" s="633">
        <v>11925</v>
      </c>
      <c r="C47" s="633">
        <v>20451</v>
      </c>
      <c r="D47" s="633">
        <v>10534</v>
      </c>
      <c r="E47" s="633">
        <v>9917</v>
      </c>
      <c r="F47" s="639">
        <v>106.22163960875264</v>
      </c>
      <c r="G47" s="633">
        <v>20248.51485148515</v>
      </c>
      <c r="H47" s="633">
        <v>11384</v>
      </c>
      <c r="I47" s="633">
        <v>20320</v>
      </c>
      <c r="J47" s="633">
        <v>10413</v>
      </c>
      <c r="K47" s="633">
        <v>9907</v>
      </c>
      <c r="L47" s="633">
        <v>541</v>
      </c>
      <c r="M47" s="633">
        <v>131</v>
      </c>
      <c r="N47" s="633">
        <v>121</v>
      </c>
      <c r="O47" s="633">
        <v>10</v>
      </c>
      <c r="P47" s="645">
        <v>0.6446850393700788</v>
      </c>
    </row>
    <row r="48" spans="1:16" ht="12.75" customHeight="1">
      <c r="A48" s="41" t="s">
        <v>183</v>
      </c>
      <c r="B48" s="634">
        <v>3118</v>
      </c>
      <c r="C48" s="634">
        <v>5432</v>
      </c>
      <c r="D48" s="634">
        <v>2783</v>
      </c>
      <c r="E48" s="634">
        <v>2649</v>
      </c>
      <c r="F48" s="641">
        <v>105.05851264628161</v>
      </c>
      <c r="G48" s="634">
        <v>20118.51851851852</v>
      </c>
      <c r="H48" s="634">
        <v>2851</v>
      </c>
      <c r="I48" s="634">
        <v>5238</v>
      </c>
      <c r="J48" s="634">
        <v>2646</v>
      </c>
      <c r="K48" s="634">
        <v>2592</v>
      </c>
      <c r="L48" s="634">
        <v>267</v>
      </c>
      <c r="M48" s="634">
        <v>194</v>
      </c>
      <c r="N48" s="634">
        <v>137</v>
      </c>
      <c r="O48" s="634">
        <v>57</v>
      </c>
      <c r="P48" s="646">
        <v>3.7037037037037033</v>
      </c>
    </row>
    <row r="49" spans="1:16" ht="12.75" customHeight="1">
      <c r="A49" s="41" t="s">
        <v>184</v>
      </c>
      <c r="B49" s="634">
        <v>3184</v>
      </c>
      <c r="C49" s="634">
        <v>5048</v>
      </c>
      <c r="D49" s="634">
        <v>2683</v>
      </c>
      <c r="E49" s="634">
        <v>2365</v>
      </c>
      <c r="F49" s="641">
        <v>113.44608879492601</v>
      </c>
      <c r="G49" s="634">
        <v>25240</v>
      </c>
      <c r="H49" s="634">
        <v>3124</v>
      </c>
      <c r="I49" s="634">
        <v>5170</v>
      </c>
      <c r="J49" s="634">
        <v>2781</v>
      </c>
      <c r="K49" s="634">
        <v>2389</v>
      </c>
      <c r="L49" s="634">
        <v>60</v>
      </c>
      <c r="M49" s="634">
        <v>-122</v>
      </c>
      <c r="N49" s="634">
        <v>-98</v>
      </c>
      <c r="O49" s="634">
        <v>-24</v>
      </c>
      <c r="P49" s="646">
        <v>-2.3597678916827856</v>
      </c>
    </row>
    <row r="50" spans="1:16" ht="12.75" customHeight="1">
      <c r="A50" s="41" t="s">
        <v>185</v>
      </c>
      <c r="B50" s="634">
        <v>1914</v>
      </c>
      <c r="C50" s="634">
        <v>3150</v>
      </c>
      <c r="D50" s="634">
        <v>1641</v>
      </c>
      <c r="E50" s="634">
        <v>1509</v>
      </c>
      <c r="F50" s="641">
        <v>108.74751491053678</v>
      </c>
      <c r="G50" s="634">
        <v>24230.76923076923</v>
      </c>
      <c r="H50" s="634">
        <v>1787</v>
      </c>
      <c r="I50" s="634">
        <v>3098</v>
      </c>
      <c r="J50" s="634">
        <v>1583</v>
      </c>
      <c r="K50" s="634">
        <v>1515</v>
      </c>
      <c r="L50" s="634">
        <v>127</v>
      </c>
      <c r="M50" s="634">
        <v>52</v>
      </c>
      <c r="N50" s="634">
        <v>58</v>
      </c>
      <c r="O50" s="634">
        <v>-6</v>
      </c>
      <c r="P50" s="646">
        <v>1.6785022595222725</v>
      </c>
    </row>
    <row r="51" spans="1:16" ht="12.75" customHeight="1">
      <c r="A51" s="41" t="s">
        <v>186</v>
      </c>
      <c r="B51" s="634">
        <v>1881</v>
      </c>
      <c r="C51" s="634">
        <v>3439</v>
      </c>
      <c r="D51" s="634">
        <v>1729</v>
      </c>
      <c r="E51" s="634">
        <v>1710</v>
      </c>
      <c r="F51" s="641">
        <v>101.11111111111111</v>
      </c>
      <c r="G51" s="634">
        <v>18100</v>
      </c>
      <c r="H51" s="634">
        <v>1832</v>
      </c>
      <c r="I51" s="634">
        <v>3520</v>
      </c>
      <c r="J51" s="634">
        <v>1755</v>
      </c>
      <c r="K51" s="634">
        <v>1765</v>
      </c>
      <c r="L51" s="634">
        <v>49</v>
      </c>
      <c r="M51" s="634">
        <v>-81</v>
      </c>
      <c r="N51" s="634">
        <v>-26</v>
      </c>
      <c r="O51" s="634">
        <v>-55</v>
      </c>
      <c r="P51" s="646">
        <v>-2.3011363636363633</v>
      </c>
    </row>
    <row r="52" spans="1:16" ht="12.75" customHeight="1">
      <c r="A52" s="41" t="s">
        <v>187</v>
      </c>
      <c r="B52" s="634">
        <v>1828</v>
      </c>
      <c r="C52" s="634">
        <v>3382</v>
      </c>
      <c r="D52" s="634">
        <v>1698</v>
      </c>
      <c r="E52" s="634">
        <v>1684</v>
      </c>
      <c r="F52" s="641">
        <v>100.8313539192399</v>
      </c>
      <c r="G52" s="634">
        <v>15372.727272727272</v>
      </c>
      <c r="H52" s="634">
        <v>1790</v>
      </c>
      <c r="I52" s="634">
        <v>3294</v>
      </c>
      <c r="J52" s="634">
        <v>1648</v>
      </c>
      <c r="K52" s="634">
        <v>1646</v>
      </c>
      <c r="L52" s="634">
        <v>38</v>
      </c>
      <c r="M52" s="634">
        <v>88</v>
      </c>
      <c r="N52" s="634">
        <v>50</v>
      </c>
      <c r="O52" s="634">
        <v>38</v>
      </c>
      <c r="P52" s="646">
        <v>2.671523982999393</v>
      </c>
    </row>
    <row r="53" spans="1:16" s="40" customFormat="1" ht="12.75" customHeight="1">
      <c r="A53" s="39" t="s">
        <v>188</v>
      </c>
      <c r="B53" s="633">
        <v>10008</v>
      </c>
      <c r="C53" s="633">
        <v>17210</v>
      </c>
      <c r="D53" s="633">
        <v>8725</v>
      </c>
      <c r="E53" s="633">
        <v>8485</v>
      </c>
      <c r="F53" s="639">
        <v>102.82852091926931</v>
      </c>
      <c r="G53" s="633">
        <v>21246.913580246914</v>
      </c>
      <c r="H53" s="633">
        <v>9427</v>
      </c>
      <c r="I53" s="633">
        <v>16774</v>
      </c>
      <c r="J53" s="633">
        <v>8504</v>
      </c>
      <c r="K53" s="633">
        <v>8270</v>
      </c>
      <c r="L53" s="633">
        <v>581</v>
      </c>
      <c r="M53" s="633">
        <v>436</v>
      </c>
      <c r="N53" s="633">
        <v>221</v>
      </c>
      <c r="O53" s="633">
        <v>215</v>
      </c>
      <c r="P53" s="645">
        <v>2.599260760701085</v>
      </c>
    </row>
    <row r="54" spans="1:16" ht="12.75" customHeight="1">
      <c r="A54" s="41" t="s">
        <v>189</v>
      </c>
      <c r="B54" s="634">
        <v>2522</v>
      </c>
      <c r="C54" s="634">
        <v>4064</v>
      </c>
      <c r="D54" s="634">
        <v>2064</v>
      </c>
      <c r="E54" s="634">
        <v>2000</v>
      </c>
      <c r="F54" s="641">
        <v>103.2</v>
      </c>
      <c r="G54" s="634">
        <v>27093.333333333336</v>
      </c>
      <c r="H54" s="634">
        <v>2378</v>
      </c>
      <c r="I54" s="634">
        <v>4022</v>
      </c>
      <c r="J54" s="634">
        <v>1988</v>
      </c>
      <c r="K54" s="634">
        <v>2034</v>
      </c>
      <c r="L54" s="634">
        <v>144</v>
      </c>
      <c r="M54" s="634">
        <v>42</v>
      </c>
      <c r="N54" s="634">
        <v>76</v>
      </c>
      <c r="O54" s="634">
        <v>-34</v>
      </c>
      <c r="P54" s="646">
        <v>1.04425658876181</v>
      </c>
    </row>
    <row r="55" spans="1:16" ht="12.75" customHeight="1">
      <c r="A55" s="41" t="s">
        <v>190</v>
      </c>
      <c r="B55" s="634">
        <v>2887</v>
      </c>
      <c r="C55" s="634">
        <v>4899</v>
      </c>
      <c r="D55" s="634">
        <v>2508</v>
      </c>
      <c r="E55" s="634">
        <v>2391</v>
      </c>
      <c r="F55" s="641">
        <v>104.89335006273525</v>
      </c>
      <c r="G55" s="634">
        <v>24495</v>
      </c>
      <c r="H55" s="634">
        <v>2663</v>
      </c>
      <c r="I55" s="634">
        <v>4621</v>
      </c>
      <c r="J55" s="634">
        <v>2366</v>
      </c>
      <c r="K55" s="634">
        <v>2255</v>
      </c>
      <c r="L55" s="634">
        <v>224</v>
      </c>
      <c r="M55" s="634">
        <v>278</v>
      </c>
      <c r="N55" s="634">
        <v>142</v>
      </c>
      <c r="O55" s="634">
        <v>136</v>
      </c>
      <c r="P55" s="646">
        <v>6.016013849816057</v>
      </c>
    </row>
    <row r="56" spans="1:16" ht="12.75" customHeight="1">
      <c r="A56" s="41" t="s">
        <v>191</v>
      </c>
      <c r="B56" s="634">
        <v>1604</v>
      </c>
      <c r="C56" s="634">
        <v>3026</v>
      </c>
      <c r="D56" s="634">
        <v>1583</v>
      </c>
      <c r="E56" s="634">
        <v>1443</v>
      </c>
      <c r="F56" s="641">
        <v>109.70200970200969</v>
      </c>
      <c r="G56" s="634">
        <v>12608.333333333334</v>
      </c>
      <c r="H56" s="634">
        <v>1545</v>
      </c>
      <c r="I56" s="634">
        <v>3010</v>
      </c>
      <c r="J56" s="634">
        <v>1577</v>
      </c>
      <c r="K56" s="634">
        <v>1433</v>
      </c>
      <c r="L56" s="634">
        <v>59</v>
      </c>
      <c r="M56" s="634">
        <v>16</v>
      </c>
      <c r="N56" s="634">
        <v>6</v>
      </c>
      <c r="O56" s="634">
        <v>10</v>
      </c>
      <c r="P56" s="646">
        <v>0.53156146179402</v>
      </c>
    </row>
    <row r="57" spans="1:16" ht="12.75" customHeight="1">
      <c r="A57" s="41" t="s">
        <v>192</v>
      </c>
      <c r="B57" s="634">
        <v>1563</v>
      </c>
      <c r="C57" s="634">
        <v>2856</v>
      </c>
      <c r="D57" s="634">
        <v>1414</v>
      </c>
      <c r="E57" s="634">
        <v>1442</v>
      </c>
      <c r="F57" s="641">
        <v>98.05825242718447</v>
      </c>
      <c r="G57" s="634">
        <v>23800</v>
      </c>
      <c r="H57" s="634">
        <v>1490</v>
      </c>
      <c r="I57" s="634">
        <v>2833</v>
      </c>
      <c r="J57" s="634">
        <v>1426</v>
      </c>
      <c r="K57" s="634">
        <v>1407</v>
      </c>
      <c r="L57" s="634">
        <v>73</v>
      </c>
      <c r="M57" s="634">
        <v>23</v>
      </c>
      <c r="N57" s="634">
        <v>-12</v>
      </c>
      <c r="O57" s="634">
        <v>35</v>
      </c>
      <c r="P57" s="646">
        <v>0.8118602188492764</v>
      </c>
    </row>
    <row r="58" spans="1:16" ht="12.75" customHeight="1">
      <c r="A58" s="41" t="s">
        <v>193</v>
      </c>
      <c r="B58" s="634">
        <v>1432</v>
      </c>
      <c r="C58" s="634">
        <v>2365</v>
      </c>
      <c r="D58" s="634">
        <v>1156</v>
      </c>
      <c r="E58" s="634">
        <v>1209</v>
      </c>
      <c r="F58" s="641">
        <v>95.616211745244</v>
      </c>
      <c r="G58" s="634">
        <v>23650</v>
      </c>
      <c r="H58" s="634">
        <v>1351</v>
      </c>
      <c r="I58" s="634">
        <v>2288</v>
      </c>
      <c r="J58" s="634">
        <v>1147</v>
      </c>
      <c r="K58" s="634">
        <v>1141</v>
      </c>
      <c r="L58" s="634">
        <v>81</v>
      </c>
      <c r="M58" s="634">
        <v>77</v>
      </c>
      <c r="N58" s="634">
        <v>9</v>
      </c>
      <c r="O58" s="634">
        <v>68</v>
      </c>
      <c r="P58" s="646">
        <v>3.3653846153846154</v>
      </c>
    </row>
    <row r="59" spans="1:16" ht="12.75" customHeight="1">
      <c r="A59" s="42" t="s">
        <v>194</v>
      </c>
      <c r="B59" s="633">
        <v>7541</v>
      </c>
      <c r="C59" s="633">
        <v>13360</v>
      </c>
      <c r="D59" s="633">
        <v>6611</v>
      </c>
      <c r="E59" s="633">
        <v>6749</v>
      </c>
      <c r="F59" s="638">
        <v>97.95525263001926</v>
      </c>
      <c r="G59" s="633">
        <v>19940.298507462685</v>
      </c>
      <c r="H59" s="633">
        <v>7702</v>
      </c>
      <c r="I59" s="633">
        <v>14103</v>
      </c>
      <c r="J59" s="633">
        <v>7080</v>
      </c>
      <c r="K59" s="633">
        <v>7023</v>
      </c>
      <c r="L59" s="633">
        <v>-161</v>
      </c>
      <c r="M59" s="633">
        <v>-743</v>
      </c>
      <c r="N59" s="633">
        <v>-469</v>
      </c>
      <c r="O59" s="633">
        <v>-274</v>
      </c>
      <c r="P59" s="647">
        <v>-5.268382613628305</v>
      </c>
    </row>
    <row r="60" spans="1:16" ht="12.75" customHeight="1">
      <c r="A60" s="43" t="s">
        <v>195</v>
      </c>
      <c r="B60" s="634">
        <v>1989</v>
      </c>
      <c r="C60" s="634">
        <v>3457</v>
      </c>
      <c r="D60" s="634">
        <v>1757</v>
      </c>
      <c r="E60" s="634">
        <v>1700</v>
      </c>
      <c r="F60" s="641">
        <v>103.35294117647058</v>
      </c>
      <c r="G60" s="634">
        <v>20335.294117647056</v>
      </c>
      <c r="H60" s="634">
        <v>2145</v>
      </c>
      <c r="I60" s="634">
        <v>3815</v>
      </c>
      <c r="J60" s="634">
        <v>1987</v>
      </c>
      <c r="K60" s="634">
        <v>1828</v>
      </c>
      <c r="L60" s="634">
        <v>-156</v>
      </c>
      <c r="M60" s="634">
        <v>-358</v>
      </c>
      <c r="N60" s="634">
        <v>-230</v>
      </c>
      <c r="O60" s="634">
        <v>-128</v>
      </c>
      <c r="P60" s="648">
        <v>-9.384010484927915</v>
      </c>
    </row>
    <row r="61" spans="1:16" ht="12.75" customHeight="1">
      <c r="A61" s="43" t="s">
        <v>196</v>
      </c>
      <c r="B61" s="634">
        <v>1851</v>
      </c>
      <c r="C61" s="634">
        <v>3340</v>
      </c>
      <c r="D61" s="634">
        <v>1609</v>
      </c>
      <c r="E61" s="634">
        <v>1731</v>
      </c>
      <c r="F61" s="641">
        <v>92.95205083766609</v>
      </c>
      <c r="G61" s="634">
        <v>18555.555555555555</v>
      </c>
      <c r="H61" s="634">
        <v>1926</v>
      </c>
      <c r="I61" s="634">
        <v>3570</v>
      </c>
      <c r="J61" s="634">
        <v>1752</v>
      </c>
      <c r="K61" s="634">
        <v>1818</v>
      </c>
      <c r="L61" s="634">
        <v>-75</v>
      </c>
      <c r="M61" s="634">
        <v>-230</v>
      </c>
      <c r="N61" s="634">
        <v>-143</v>
      </c>
      <c r="O61" s="634">
        <v>-87</v>
      </c>
      <c r="P61" s="648">
        <v>-6.442577030812324</v>
      </c>
    </row>
    <row r="62" spans="1:16" ht="12.75" customHeight="1">
      <c r="A62" s="43" t="s">
        <v>197</v>
      </c>
      <c r="B62" s="634">
        <v>1888</v>
      </c>
      <c r="C62" s="634">
        <v>3207</v>
      </c>
      <c r="D62" s="634">
        <v>1602</v>
      </c>
      <c r="E62" s="634">
        <v>1605</v>
      </c>
      <c r="F62" s="641">
        <v>99.81308411214953</v>
      </c>
      <c r="G62" s="634">
        <v>20043.75</v>
      </c>
      <c r="H62" s="634">
        <v>1884</v>
      </c>
      <c r="I62" s="634">
        <v>3366</v>
      </c>
      <c r="J62" s="634">
        <v>1708</v>
      </c>
      <c r="K62" s="634">
        <v>1658</v>
      </c>
      <c r="L62" s="634">
        <v>4</v>
      </c>
      <c r="M62" s="634">
        <v>-159</v>
      </c>
      <c r="N62" s="634">
        <v>-106</v>
      </c>
      <c r="O62" s="634">
        <v>-53</v>
      </c>
      <c r="P62" s="648">
        <v>-4.723707664884135</v>
      </c>
    </row>
    <row r="63" spans="1:16" ht="12.75" customHeight="1">
      <c r="A63" s="43" t="s">
        <v>198</v>
      </c>
      <c r="B63" s="634">
        <v>1813</v>
      </c>
      <c r="C63" s="634">
        <v>3356</v>
      </c>
      <c r="D63" s="634">
        <v>1643</v>
      </c>
      <c r="E63" s="634">
        <v>1713</v>
      </c>
      <c r="F63" s="641">
        <v>95.91360186806772</v>
      </c>
      <c r="G63" s="634">
        <v>20975</v>
      </c>
      <c r="H63" s="634">
        <v>1747</v>
      </c>
      <c r="I63" s="634">
        <v>3352</v>
      </c>
      <c r="J63" s="634">
        <v>1633</v>
      </c>
      <c r="K63" s="634">
        <v>1719</v>
      </c>
      <c r="L63" s="634">
        <v>66</v>
      </c>
      <c r="M63" s="634">
        <v>4</v>
      </c>
      <c r="N63" s="634">
        <v>10</v>
      </c>
      <c r="O63" s="634">
        <v>-6</v>
      </c>
      <c r="P63" s="648">
        <v>0.11933174224343676</v>
      </c>
    </row>
    <row r="64" spans="1:16" ht="12.75" customHeight="1">
      <c r="A64" s="42" t="s">
        <v>199</v>
      </c>
      <c r="B64" s="633">
        <v>3182</v>
      </c>
      <c r="C64" s="633">
        <v>5868</v>
      </c>
      <c r="D64" s="633">
        <v>2962</v>
      </c>
      <c r="E64" s="633">
        <v>2906</v>
      </c>
      <c r="F64" s="638">
        <v>101.92704748795596</v>
      </c>
      <c r="G64" s="633">
        <v>15442.105263157895</v>
      </c>
      <c r="H64" s="633">
        <v>3115</v>
      </c>
      <c r="I64" s="633">
        <v>5911</v>
      </c>
      <c r="J64" s="633">
        <v>2971</v>
      </c>
      <c r="K64" s="633">
        <v>2940</v>
      </c>
      <c r="L64" s="633">
        <v>67</v>
      </c>
      <c r="M64" s="633">
        <v>-43</v>
      </c>
      <c r="N64" s="633">
        <v>-9</v>
      </c>
      <c r="O64" s="633">
        <v>-34</v>
      </c>
      <c r="P64" s="647">
        <v>-0.7274572830316359</v>
      </c>
    </row>
    <row r="65" spans="1:16" ht="12.75" customHeight="1">
      <c r="A65" s="43" t="s">
        <v>200</v>
      </c>
      <c r="B65" s="634">
        <v>1768</v>
      </c>
      <c r="C65" s="634">
        <v>3194</v>
      </c>
      <c r="D65" s="634">
        <v>1626</v>
      </c>
      <c r="E65" s="634">
        <v>1568</v>
      </c>
      <c r="F65" s="641">
        <v>103.69897959183673</v>
      </c>
      <c r="G65" s="634">
        <v>15209.52380952381</v>
      </c>
      <c r="H65" s="634">
        <v>1663</v>
      </c>
      <c r="I65" s="634">
        <v>3107</v>
      </c>
      <c r="J65" s="634">
        <v>1577</v>
      </c>
      <c r="K65" s="634">
        <v>1530</v>
      </c>
      <c r="L65" s="634">
        <v>105</v>
      </c>
      <c r="M65" s="634">
        <v>87</v>
      </c>
      <c r="N65" s="634">
        <v>49</v>
      </c>
      <c r="O65" s="634">
        <v>38</v>
      </c>
      <c r="P65" s="648">
        <v>2.8001287415513354</v>
      </c>
    </row>
    <row r="66" spans="1:16" ht="12.75" customHeight="1">
      <c r="A66" s="43" t="s">
        <v>201</v>
      </c>
      <c r="B66" s="634">
        <v>1414</v>
      </c>
      <c r="C66" s="634">
        <v>2674</v>
      </c>
      <c r="D66" s="634">
        <v>1336</v>
      </c>
      <c r="E66" s="634">
        <v>1338</v>
      </c>
      <c r="F66" s="641">
        <v>99.85052316890882</v>
      </c>
      <c r="G66" s="634">
        <v>15729.411764705881</v>
      </c>
      <c r="H66" s="634">
        <v>1452</v>
      </c>
      <c r="I66" s="634">
        <v>2804</v>
      </c>
      <c r="J66" s="634">
        <v>1394</v>
      </c>
      <c r="K66" s="634">
        <v>1410</v>
      </c>
      <c r="L66" s="634">
        <v>-38</v>
      </c>
      <c r="M66" s="634">
        <v>-130</v>
      </c>
      <c r="N66" s="634">
        <v>-58</v>
      </c>
      <c r="O66" s="634">
        <v>-72</v>
      </c>
      <c r="P66" s="648">
        <v>-4.636233951497861</v>
      </c>
    </row>
    <row r="67" spans="1:16" ht="12.75" customHeight="1">
      <c r="A67" s="42" t="s">
        <v>202</v>
      </c>
      <c r="B67" s="633">
        <v>4316</v>
      </c>
      <c r="C67" s="633">
        <v>8647</v>
      </c>
      <c r="D67" s="633">
        <v>4289</v>
      </c>
      <c r="E67" s="633">
        <v>4358</v>
      </c>
      <c r="F67" s="638">
        <v>98.41670491050941</v>
      </c>
      <c r="G67" s="633">
        <v>16628.846153846152</v>
      </c>
      <c r="H67" s="633">
        <v>4255</v>
      </c>
      <c r="I67" s="633">
        <v>8751</v>
      </c>
      <c r="J67" s="633">
        <v>4344</v>
      </c>
      <c r="K67" s="633">
        <v>4407</v>
      </c>
      <c r="L67" s="633">
        <v>61</v>
      </c>
      <c r="M67" s="633">
        <v>-104</v>
      </c>
      <c r="N67" s="633">
        <v>-55</v>
      </c>
      <c r="O67" s="633">
        <v>-49</v>
      </c>
      <c r="P67" s="647">
        <v>-1.188435607359159</v>
      </c>
    </row>
    <row r="68" spans="1:16" ht="12.75" customHeight="1">
      <c r="A68" s="43" t="s">
        <v>203</v>
      </c>
      <c r="B68" s="634">
        <v>1496</v>
      </c>
      <c r="C68" s="634">
        <v>3167</v>
      </c>
      <c r="D68" s="634">
        <v>1541</v>
      </c>
      <c r="E68" s="634">
        <v>1626</v>
      </c>
      <c r="F68" s="641">
        <v>94.77244772447725</v>
      </c>
      <c r="G68" s="634">
        <v>15080.952380952382</v>
      </c>
      <c r="H68" s="634">
        <v>1520</v>
      </c>
      <c r="I68" s="634">
        <v>3299</v>
      </c>
      <c r="J68" s="634">
        <v>1584</v>
      </c>
      <c r="K68" s="634">
        <v>1715</v>
      </c>
      <c r="L68" s="634">
        <v>-24</v>
      </c>
      <c r="M68" s="634">
        <v>-132</v>
      </c>
      <c r="N68" s="634">
        <v>-43</v>
      </c>
      <c r="O68" s="634">
        <v>-89</v>
      </c>
      <c r="P68" s="648">
        <v>-4.00121248863292</v>
      </c>
    </row>
    <row r="69" spans="1:16" ht="12.75" customHeight="1">
      <c r="A69" s="43" t="s">
        <v>204</v>
      </c>
      <c r="B69" s="634">
        <v>1533</v>
      </c>
      <c r="C69" s="634">
        <v>3109</v>
      </c>
      <c r="D69" s="634">
        <v>1546</v>
      </c>
      <c r="E69" s="634">
        <v>1563</v>
      </c>
      <c r="F69" s="641">
        <v>98.91234804862444</v>
      </c>
      <c r="G69" s="634">
        <v>17272.222222222223</v>
      </c>
      <c r="H69" s="634">
        <v>1533</v>
      </c>
      <c r="I69" s="634">
        <v>3172</v>
      </c>
      <c r="J69" s="634">
        <v>1602</v>
      </c>
      <c r="K69" s="634">
        <v>1570</v>
      </c>
      <c r="L69" s="634">
        <v>0</v>
      </c>
      <c r="M69" s="634">
        <v>-63</v>
      </c>
      <c r="N69" s="634">
        <v>-56</v>
      </c>
      <c r="O69" s="634">
        <v>-7</v>
      </c>
      <c r="P69" s="648">
        <v>-1.9861286254728878</v>
      </c>
    </row>
    <row r="70" spans="1:16" ht="12.75" customHeight="1">
      <c r="A70" s="43" t="s">
        <v>205</v>
      </c>
      <c r="B70" s="634">
        <v>1287</v>
      </c>
      <c r="C70" s="634">
        <v>2371</v>
      </c>
      <c r="D70" s="634">
        <v>1202</v>
      </c>
      <c r="E70" s="634">
        <v>1169</v>
      </c>
      <c r="F70" s="641">
        <v>102.82292557741658</v>
      </c>
      <c r="G70" s="634">
        <v>18238.46153846154</v>
      </c>
      <c r="H70" s="634">
        <v>1202</v>
      </c>
      <c r="I70" s="634">
        <v>2280</v>
      </c>
      <c r="J70" s="634">
        <v>1158</v>
      </c>
      <c r="K70" s="634">
        <v>1122</v>
      </c>
      <c r="L70" s="634">
        <v>85</v>
      </c>
      <c r="M70" s="634">
        <v>91</v>
      </c>
      <c r="N70" s="634">
        <v>44</v>
      </c>
      <c r="O70" s="634">
        <v>47</v>
      </c>
      <c r="P70" s="648">
        <v>3.9912280701754383</v>
      </c>
    </row>
    <row r="71" spans="1:16" ht="12.75" customHeight="1">
      <c r="A71" s="42" t="s">
        <v>206</v>
      </c>
      <c r="B71" s="633">
        <v>5981</v>
      </c>
      <c r="C71" s="633">
        <v>12449</v>
      </c>
      <c r="D71" s="633">
        <v>6121</v>
      </c>
      <c r="E71" s="633">
        <v>6328</v>
      </c>
      <c r="F71" s="638">
        <v>96.72882427307205</v>
      </c>
      <c r="G71" s="633">
        <v>16380.263157894737</v>
      </c>
      <c r="H71" s="633">
        <v>5775</v>
      </c>
      <c r="I71" s="633">
        <v>12450</v>
      </c>
      <c r="J71" s="633">
        <v>6140</v>
      </c>
      <c r="K71" s="633">
        <v>6310</v>
      </c>
      <c r="L71" s="633">
        <v>206</v>
      </c>
      <c r="M71" s="633">
        <v>-1</v>
      </c>
      <c r="N71" s="633">
        <v>-19</v>
      </c>
      <c r="O71" s="633">
        <v>18</v>
      </c>
      <c r="P71" s="647">
        <v>-0.008032128514056224</v>
      </c>
    </row>
    <row r="72" spans="1:16" ht="12.75" customHeight="1">
      <c r="A72" s="43" t="s">
        <v>207</v>
      </c>
      <c r="B72" s="634">
        <v>1520</v>
      </c>
      <c r="C72" s="634">
        <v>3241</v>
      </c>
      <c r="D72" s="634">
        <v>1637</v>
      </c>
      <c r="E72" s="634">
        <v>1604</v>
      </c>
      <c r="F72" s="641">
        <v>102.05735660847881</v>
      </c>
      <c r="G72" s="634">
        <v>17057.894736842107</v>
      </c>
      <c r="H72" s="634">
        <v>1455</v>
      </c>
      <c r="I72" s="634">
        <v>3251</v>
      </c>
      <c r="J72" s="634">
        <v>1634</v>
      </c>
      <c r="K72" s="634">
        <v>1617</v>
      </c>
      <c r="L72" s="634">
        <v>65</v>
      </c>
      <c r="M72" s="634">
        <v>-10</v>
      </c>
      <c r="N72" s="634">
        <v>3</v>
      </c>
      <c r="O72" s="634">
        <v>-13</v>
      </c>
      <c r="P72" s="648">
        <v>-0.30759766225776686</v>
      </c>
    </row>
    <row r="73" spans="1:16" ht="12.75" customHeight="1">
      <c r="A73" s="43" t="s">
        <v>208</v>
      </c>
      <c r="B73" s="634">
        <v>1187</v>
      </c>
      <c r="C73" s="634">
        <v>2444</v>
      </c>
      <c r="D73" s="634">
        <v>1162</v>
      </c>
      <c r="E73" s="634">
        <v>1282</v>
      </c>
      <c r="F73" s="641">
        <v>90.6396255850234</v>
      </c>
      <c r="G73" s="634">
        <v>20366.666666666668</v>
      </c>
      <c r="H73" s="634">
        <v>1186</v>
      </c>
      <c r="I73" s="634">
        <v>2492</v>
      </c>
      <c r="J73" s="634">
        <v>1213</v>
      </c>
      <c r="K73" s="634">
        <v>1279</v>
      </c>
      <c r="L73" s="634">
        <v>1</v>
      </c>
      <c r="M73" s="634">
        <v>-48</v>
      </c>
      <c r="N73" s="634">
        <v>-51</v>
      </c>
      <c r="O73" s="634">
        <v>3</v>
      </c>
      <c r="P73" s="648">
        <v>-1.9261637239165328</v>
      </c>
    </row>
    <row r="74" spans="1:16" ht="12.75" customHeight="1">
      <c r="A74" s="43" t="s">
        <v>209</v>
      </c>
      <c r="B74" s="634">
        <v>898</v>
      </c>
      <c r="C74" s="634">
        <v>2275</v>
      </c>
      <c r="D74" s="634">
        <v>1070</v>
      </c>
      <c r="E74" s="634">
        <v>1205</v>
      </c>
      <c r="F74" s="641">
        <v>88.79668049792531</v>
      </c>
      <c r="G74" s="634">
        <v>9891.304347826086</v>
      </c>
      <c r="H74" s="634">
        <v>877</v>
      </c>
      <c r="I74" s="634">
        <v>2347</v>
      </c>
      <c r="J74" s="634">
        <v>1091</v>
      </c>
      <c r="K74" s="634">
        <v>1256</v>
      </c>
      <c r="L74" s="634">
        <v>21</v>
      </c>
      <c r="M74" s="634">
        <v>-72</v>
      </c>
      <c r="N74" s="634">
        <v>-21</v>
      </c>
      <c r="O74" s="634">
        <v>-51</v>
      </c>
      <c r="P74" s="648">
        <v>-3.067746058798466</v>
      </c>
    </row>
    <row r="75" spans="1:16" ht="12.75" customHeight="1">
      <c r="A75" s="43" t="s">
        <v>210</v>
      </c>
      <c r="B75" s="634">
        <v>2376</v>
      </c>
      <c r="C75" s="634">
        <v>4489</v>
      </c>
      <c r="D75" s="634">
        <v>2252</v>
      </c>
      <c r="E75" s="634">
        <v>2237</v>
      </c>
      <c r="F75" s="641">
        <v>100.67054090299507</v>
      </c>
      <c r="G75" s="634">
        <v>20404.545454545456</v>
      </c>
      <c r="H75" s="634">
        <v>2257</v>
      </c>
      <c r="I75" s="634">
        <v>4360</v>
      </c>
      <c r="J75" s="634">
        <v>2202</v>
      </c>
      <c r="K75" s="634">
        <v>2158</v>
      </c>
      <c r="L75" s="634">
        <v>119</v>
      </c>
      <c r="M75" s="634">
        <v>129</v>
      </c>
      <c r="N75" s="634">
        <v>50</v>
      </c>
      <c r="O75" s="634">
        <v>79</v>
      </c>
      <c r="P75" s="648">
        <v>2.9587155963302756</v>
      </c>
    </row>
    <row r="76" spans="1:16" ht="12.75" customHeight="1">
      <c r="A76" s="42" t="s">
        <v>211</v>
      </c>
      <c r="B76" s="633">
        <v>2436</v>
      </c>
      <c r="C76" s="633">
        <v>4631</v>
      </c>
      <c r="D76" s="633">
        <v>2268</v>
      </c>
      <c r="E76" s="633">
        <v>2363</v>
      </c>
      <c r="F76" s="638">
        <v>95.97968683876428</v>
      </c>
      <c r="G76" s="633">
        <v>16539.285714285714</v>
      </c>
      <c r="H76" s="633">
        <v>2243</v>
      </c>
      <c r="I76" s="633">
        <v>4392</v>
      </c>
      <c r="J76" s="633">
        <v>2149</v>
      </c>
      <c r="K76" s="633">
        <v>2243</v>
      </c>
      <c r="L76" s="633">
        <v>193</v>
      </c>
      <c r="M76" s="633">
        <v>239</v>
      </c>
      <c r="N76" s="633">
        <v>119</v>
      </c>
      <c r="O76" s="633">
        <v>120</v>
      </c>
      <c r="P76" s="647">
        <v>5.441712204007286</v>
      </c>
    </row>
    <row r="77" spans="1:16" ht="12.75" customHeight="1">
      <c r="A77" s="43" t="s">
        <v>212</v>
      </c>
      <c r="B77" s="634">
        <v>987</v>
      </c>
      <c r="C77" s="634">
        <v>1899</v>
      </c>
      <c r="D77" s="634">
        <v>954</v>
      </c>
      <c r="E77" s="634">
        <v>945</v>
      </c>
      <c r="F77" s="641">
        <v>100.95238095238095</v>
      </c>
      <c r="G77" s="634">
        <v>13564.285714285714</v>
      </c>
      <c r="H77" s="634">
        <v>856</v>
      </c>
      <c r="I77" s="634">
        <v>1625</v>
      </c>
      <c r="J77" s="634">
        <v>803</v>
      </c>
      <c r="K77" s="634">
        <v>822</v>
      </c>
      <c r="L77" s="634">
        <v>131</v>
      </c>
      <c r="M77" s="634">
        <v>274</v>
      </c>
      <c r="N77" s="634">
        <v>151</v>
      </c>
      <c r="O77" s="634">
        <v>123</v>
      </c>
      <c r="P77" s="648">
        <v>16.861538461538462</v>
      </c>
    </row>
    <row r="78" spans="1:16" ht="12.75" customHeight="1">
      <c r="A78" s="43" t="s">
        <v>213</v>
      </c>
      <c r="B78" s="634">
        <v>1449</v>
      </c>
      <c r="C78" s="634">
        <v>2732</v>
      </c>
      <c r="D78" s="634">
        <v>1314</v>
      </c>
      <c r="E78" s="634">
        <v>1418</v>
      </c>
      <c r="F78" s="641">
        <v>92.6657263751763</v>
      </c>
      <c r="G78" s="634">
        <v>19514.285714285714</v>
      </c>
      <c r="H78" s="634">
        <v>1387</v>
      </c>
      <c r="I78" s="634">
        <v>2767</v>
      </c>
      <c r="J78" s="634">
        <v>1346</v>
      </c>
      <c r="K78" s="634">
        <v>1421</v>
      </c>
      <c r="L78" s="634">
        <v>62</v>
      </c>
      <c r="M78" s="634">
        <v>-35</v>
      </c>
      <c r="N78" s="634">
        <v>-32</v>
      </c>
      <c r="O78" s="634">
        <v>-3</v>
      </c>
      <c r="P78" s="648">
        <v>-1.264907842428623</v>
      </c>
    </row>
    <row r="79" spans="1:16" ht="12.75" customHeight="1">
      <c r="A79" s="42" t="s">
        <v>214</v>
      </c>
      <c r="B79" s="633">
        <v>11476</v>
      </c>
      <c r="C79" s="633">
        <v>20084</v>
      </c>
      <c r="D79" s="633">
        <v>10156</v>
      </c>
      <c r="E79" s="633">
        <v>9928</v>
      </c>
      <c r="F79" s="638">
        <v>102.29653505237712</v>
      </c>
      <c r="G79" s="633">
        <v>21830.434782608696</v>
      </c>
      <c r="H79" s="633">
        <v>10995</v>
      </c>
      <c r="I79" s="633">
        <v>20020</v>
      </c>
      <c r="J79" s="633">
        <v>10152</v>
      </c>
      <c r="K79" s="633">
        <v>9868</v>
      </c>
      <c r="L79" s="633">
        <v>481</v>
      </c>
      <c r="M79" s="633">
        <v>64</v>
      </c>
      <c r="N79" s="633">
        <v>4</v>
      </c>
      <c r="O79" s="633">
        <v>60</v>
      </c>
      <c r="P79" s="647">
        <v>0.3196803196803197</v>
      </c>
    </row>
    <row r="80" spans="1:16" ht="12.75" customHeight="1">
      <c r="A80" s="43" t="s">
        <v>215</v>
      </c>
      <c r="B80" s="634">
        <v>2730</v>
      </c>
      <c r="C80" s="634">
        <v>4669</v>
      </c>
      <c r="D80" s="634">
        <v>2418</v>
      </c>
      <c r="E80" s="634">
        <v>2251</v>
      </c>
      <c r="F80" s="641">
        <v>107.41892492225678</v>
      </c>
      <c r="G80" s="634">
        <v>24573.684210526317</v>
      </c>
      <c r="H80" s="634">
        <v>2535</v>
      </c>
      <c r="I80" s="634">
        <v>4543</v>
      </c>
      <c r="J80" s="634">
        <v>2366</v>
      </c>
      <c r="K80" s="634">
        <v>2177</v>
      </c>
      <c r="L80" s="634">
        <v>195</v>
      </c>
      <c r="M80" s="634">
        <v>126</v>
      </c>
      <c r="N80" s="634">
        <v>52</v>
      </c>
      <c r="O80" s="634">
        <v>74</v>
      </c>
      <c r="P80" s="648">
        <v>2.773497688751926</v>
      </c>
    </row>
    <row r="81" spans="1:16" ht="12.75" customHeight="1">
      <c r="A81" s="43" t="s">
        <v>216</v>
      </c>
      <c r="B81" s="634">
        <v>2584</v>
      </c>
      <c r="C81" s="634">
        <v>4530</v>
      </c>
      <c r="D81" s="634">
        <v>2378</v>
      </c>
      <c r="E81" s="634">
        <v>2152</v>
      </c>
      <c r="F81" s="641">
        <v>110.50185873605949</v>
      </c>
      <c r="G81" s="634">
        <v>22650</v>
      </c>
      <c r="H81" s="634">
        <v>2522</v>
      </c>
      <c r="I81" s="634">
        <v>4585</v>
      </c>
      <c r="J81" s="634">
        <v>2447</v>
      </c>
      <c r="K81" s="634">
        <v>2138</v>
      </c>
      <c r="L81" s="634">
        <v>62</v>
      </c>
      <c r="M81" s="634">
        <v>-55</v>
      </c>
      <c r="N81" s="634">
        <v>-69</v>
      </c>
      <c r="O81" s="634">
        <v>14</v>
      </c>
      <c r="P81" s="648">
        <v>-1.1995637949836424</v>
      </c>
    </row>
    <row r="82" spans="1:16" ht="12.75" customHeight="1">
      <c r="A82" s="43" t="s">
        <v>217</v>
      </c>
      <c r="B82" s="634">
        <v>1512</v>
      </c>
      <c r="C82" s="634">
        <v>2665</v>
      </c>
      <c r="D82" s="634">
        <v>1364</v>
      </c>
      <c r="E82" s="634">
        <v>1301</v>
      </c>
      <c r="F82" s="641">
        <v>104.84242890084549</v>
      </c>
      <c r="G82" s="634">
        <v>22208.333333333336</v>
      </c>
      <c r="H82" s="634">
        <v>1429</v>
      </c>
      <c r="I82" s="634">
        <v>2488</v>
      </c>
      <c r="J82" s="634">
        <v>1263</v>
      </c>
      <c r="K82" s="634">
        <v>1225</v>
      </c>
      <c r="L82" s="634">
        <v>83</v>
      </c>
      <c r="M82" s="634">
        <v>177</v>
      </c>
      <c r="N82" s="634">
        <v>101</v>
      </c>
      <c r="O82" s="634">
        <v>76</v>
      </c>
      <c r="P82" s="648">
        <v>7.114147909967845</v>
      </c>
    </row>
    <row r="83" spans="1:16" ht="12.75" customHeight="1">
      <c r="A83" s="43" t="s">
        <v>218</v>
      </c>
      <c r="B83" s="634">
        <v>1774</v>
      </c>
      <c r="C83" s="634">
        <v>3112</v>
      </c>
      <c r="D83" s="634">
        <v>1541</v>
      </c>
      <c r="E83" s="634">
        <v>1571</v>
      </c>
      <c r="F83" s="641">
        <v>98.09038828771483</v>
      </c>
      <c r="G83" s="634">
        <v>20746.666666666668</v>
      </c>
      <c r="H83" s="634">
        <v>1757</v>
      </c>
      <c r="I83" s="634">
        <v>3108</v>
      </c>
      <c r="J83" s="634">
        <v>1543</v>
      </c>
      <c r="K83" s="634">
        <v>1565</v>
      </c>
      <c r="L83" s="634">
        <v>17</v>
      </c>
      <c r="M83" s="634">
        <v>4</v>
      </c>
      <c r="N83" s="634">
        <v>-2</v>
      </c>
      <c r="O83" s="634">
        <v>6</v>
      </c>
      <c r="P83" s="648">
        <v>0.1287001287001287</v>
      </c>
    </row>
    <row r="84" spans="1:16" ht="12.75" customHeight="1">
      <c r="A84" s="43" t="s">
        <v>219</v>
      </c>
      <c r="B84" s="634">
        <v>1120</v>
      </c>
      <c r="C84" s="634">
        <v>2143</v>
      </c>
      <c r="D84" s="634">
        <v>1048</v>
      </c>
      <c r="E84" s="634">
        <v>1095</v>
      </c>
      <c r="F84" s="641">
        <v>95.70776255707763</v>
      </c>
      <c r="G84" s="634">
        <v>19481.81818181818</v>
      </c>
      <c r="H84" s="634">
        <v>1114</v>
      </c>
      <c r="I84" s="634">
        <v>2276</v>
      </c>
      <c r="J84" s="634">
        <v>1099</v>
      </c>
      <c r="K84" s="634">
        <v>1177</v>
      </c>
      <c r="L84" s="634">
        <v>6</v>
      </c>
      <c r="M84" s="634">
        <v>-133</v>
      </c>
      <c r="N84" s="634">
        <v>-51</v>
      </c>
      <c r="O84" s="634">
        <v>-82</v>
      </c>
      <c r="P84" s="648">
        <v>-5.843585237258348</v>
      </c>
    </row>
    <row r="85" spans="1:16" ht="12.75" customHeight="1">
      <c r="A85" s="43" t="s">
        <v>220</v>
      </c>
      <c r="B85" s="634">
        <v>1756</v>
      </c>
      <c r="C85" s="634">
        <v>2965</v>
      </c>
      <c r="D85" s="634">
        <v>1407</v>
      </c>
      <c r="E85" s="634">
        <v>1558</v>
      </c>
      <c r="F85" s="641">
        <v>90.30808729139923</v>
      </c>
      <c r="G85" s="634">
        <v>19766.666666666668</v>
      </c>
      <c r="H85" s="634">
        <v>1638</v>
      </c>
      <c r="I85" s="634">
        <v>3020</v>
      </c>
      <c r="J85" s="634">
        <v>1434</v>
      </c>
      <c r="K85" s="634">
        <v>1586</v>
      </c>
      <c r="L85" s="634">
        <v>118</v>
      </c>
      <c r="M85" s="634">
        <v>-55</v>
      </c>
      <c r="N85" s="634">
        <v>-27</v>
      </c>
      <c r="O85" s="634">
        <v>-28</v>
      </c>
      <c r="P85" s="648">
        <v>-1.8211920529801324</v>
      </c>
    </row>
    <row r="86" spans="1:16" ht="12.75" customHeight="1">
      <c r="A86" s="42" t="s">
        <v>221</v>
      </c>
      <c r="B86" s="633">
        <v>8990</v>
      </c>
      <c r="C86" s="633">
        <v>15347</v>
      </c>
      <c r="D86" s="633">
        <v>8068</v>
      </c>
      <c r="E86" s="633">
        <v>7279</v>
      </c>
      <c r="F86" s="638">
        <v>110.83940101662317</v>
      </c>
      <c r="G86" s="633">
        <v>21615.49295774648</v>
      </c>
      <c r="H86" s="633">
        <v>8872</v>
      </c>
      <c r="I86" s="633">
        <v>15669</v>
      </c>
      <c r="J86" s="633">
        <v>8196</v>
      </c>
      <c r="K86" s="633">
        <v>7473</v>
      </c>
      <c r="L86" s="633">
        <v>118</v>
      </c>
      <c r="M86" s="633">
        <v>-322</v>
      </c>
      <c r="N86" s="633">
        <v>-128</v>
      </c>
      <c r="O86" s="633">
        <v>-194</v>
      </c>
      <c r="P86" s="647">
        <v>-2.0550130831578275</v>
      </c>
    </row>
    <row r="87" spans="1:16" ht="12.75" customHeight="1">
      <c r="A87" s="43" t="s">
        <v>222</v>
      </c>
      <c r="B87" s="634">
        <v>3181</v>
      </c>
      <c r="C87" s="634">
        <v>5103</v>
      </c>
      <c r="D87" s="634">
        <v>2686</v>
      </c>
      <c r="E87" s="634">
        <v>2417</v>
      </c>
      <c r="F87" s="641">
        <v>111.12949937939594</v>
      </c>
      <c r="G87" s="634">
        <v>25515</v>
      </c>
      <c r="H87" s="634">
        <v>3171</v>
      </c>
      <c r="I87" s="634">
        <v>5250</v>
      </c>
      <c r="J87" s="634">
        <v>2787</v>
      </c>
      <c r="K87" s="634">
        <v>2463</v>
      </c>
      <c r="L87" s="634">
        <v>10</v>
      </c>
      <c r="M87" s="634">
        <v>-147</v>
      </c>
      <c r="N87" s="634">
        <v>-101</v>
      </c>
      <c r="O87" s="634">
        <v>-46</v>
      </c>
      <c r="P87" s="648">
        <v>-2.8</v>
      </c>
    </row>
    <row r="88" spans="1:16" ht="12.75" customHeight="1">
      <c r="A88" s="43" t="s">
        <v>223</v>
      </c>
      <c r="B88" s="634">
        <v>1853</v>
      </c>
      <c r="C88" s="634">
        <v>3160</v>
      </c>
      <c r="D88" s="634">
        <v>1717</v>
      </c>
      <c r="E88" s="634">
        <v>1443</v>
      </c>
      <c r="F88" s="641">
        <v>118.98821898821899</v>
      </c>
      <c r="G88" s="634">
        <v>21066.666666666668</v>
      </c>
      <c r="H88" s="634">
        <v>1837</v>
      </c>
      <c r="I88" s="634">
        <v>3255</v>
      </c>
      <c r="J88" s="634">
        <v>1720</v>
      </c>
      <c r="K88" s="634">
        <v>1535</v>
      </c>
      <c r="L88" s="634">
        <v>16</v>
      </c>
      <c r="M88" s="634">
        <v>-95</v>
      </c>
      <c r="N88" s="634">
        <v>-3</v>
      </c>
      <c r="O88" s="634">
        <v>-92</v>
      </c>
      <c r="P88" s="648">
        <v>-2.9185867895545314</v>
      </c>
    </row>
    <row r="89" spans="1:16" ht="12.75" customHeight="1">
      <c r="A89" s="43" t="s">
        <v>224</v>
      </c>
      <c r="B89" s="634">
        <v>2029</v>
      </c>
      <c r="C89" s="634">
        <v>3360</v>
      </c>
      <c r="D89" s="634">
        <v>1754</v>
      </c>
      <c r="E89" s="634">
        <v>1606</v>
      </c>
      <c r="F89" s="641">
        <v>109.21544209215442</v>
      </c>
      <c r="G89" s="634">
        <v>22400</v>
      </c>
      <c r="H89" s="634">
        <v>1902</v>
      </c>
      <c r="I89" s="634">
        <v>3333</v>
      </c>
      <c r="J89" s="634">
        <v>1734</v>
      </c>
      <c r="K89" s="634">
        <v>1599</v>
      </c>
      <c r="L89" s="634">
        <v>127</v>
      </c>
      <c r="M89" s="634">
        <v>27</v>
      </c>
      <c r="N89" s="634">
        <v>20</v>
      </c>
      <c r="O89" s="634">
        <v>7</v>
      </c>
      <c r="P89" s="648">
        <v>0.8100810081008101</v>
      </c>
    </row>
    <row r="90" spans="1:16" ht="12.75" customHeight="1">
      <c r="A90" s="43" t="s">
        <v>225</v>
      </c>
      <c r="B90" s="634">
        <v>1927</v>
      </c>
      <c r="C90" s="634">
        <v>3724</v>
      </c>
      <c r="D90" s="634">
        <v>1911</v>
      </c>
      <c r="E90" s="634">
        <v>1813</v>
      </c>
      <c r="F90" s="641">
        <v>105.40540540540539</v>
      </c>
      <c r="G90" s="634">
        <v>17733.333333333336</v>
      </c>
      <c r="H90" s="634">
        <v>1962</v>
      </c>
      <c r="I90" s="634">
        <v>3831</v>
      </c>
      <c r="J90" s="634">
        <v>1955</v>
      </c>
      <c r="K90" s="634">
        <v>1876</v>
      </c>
      <c r="L90" s="634">
        <v>-35</v>
      </c>
      <c r="M90" s="634">
        <v>-107</v>
      </c>
      <c r="N90" s="634">
        <v>-44</v>
      </c>
      <c r="O90" s="634">
        <v>-63</v>
      </c>
      <c r="P90" s="648">
        <v>-2.7930044374836855</v>
      </c>
    </row>
    <row r="91" spans="1:16" ht="12.75" customHeight="1">
      <c r="A91" s="42" t="s">
        <v>226</v>
      </c>
      <c r="B91" s="633">
        <v>6828</v>
      </c>
      <c r="C91" s="633">
        <v>12268</v>
      </c>
      <c r="D91" s="633">
        <v>6140</v>
      </c>
      <c r="E91" s="633">
        <v>6128</v>
      </c>
      <c r="F91" s="638">
        <v>100.19582245430809</v>
      </c>
      <c r="G91" s="633">
        <v>18310.447761194027</v>
      </c>
      <c r="H91" s="633">
        <v>6599</v>
      </c>
      <c r="I91" s="633">
        <v>12284</v>
      </c>
      <c r="J91" s="633">
        <v>6193</v>
      </c>
      <c r="K91" s="633">
        <v>6091</v>
      </c>
      <c r="L91" s="633">
        <v>229</v>
      </c>
      <c r="M91" s="633">
        <v>-16</v>
      </c>
      <c r="N91" s="633">
        <v>-53</v>
      </c>
      <c r="O91" s="633">
        <v>37</v>
      </c>
      <c r="P91" s="647">
        <v>-0.1302507326603712</v>
      </c>
    </row>
    <row r="92" spans="1:16" ht="12.75" customHeight="1">
      <c r="A92" s="43" t="s">
        <v>227</v>
      </c>
      <c r="B92" s="634">
        <v>2186</v>
      </c>
      <c r="C92" s="634">
        <v>3766</v>
      </c>
      <c r="D92" s="634">
        <v>1913</v>
      </c>
      <c r="E92" s="634">
        <v>1853</v>
      </c>
      <c r="F92" s="641">
        <v>103.2379924446843</v>
      </c>
      <c r="G92" s="634">
        <v>19821.052631578947</v>
      </c>
      <c r="H92" s="634">
        <v>2182</v>
      </c>
      <c r="I92" s="634">
        <v>3943</v>
      </c>
      <c r="J92" s="634">
        <v>1982</v>
      </c>
      <c r="K92" s="634">
        <v>1961</v>
      </c>
      <c r="L92" s="634">
        <v>4</v>
      </c>
      <c r="M92" s="634">
        <v>-177</v>
      </c>
      <c r="N92" s="634">
        <v>-69</v>
      </c>
      <c r="O92" s="634">
        <v>-108</v>
      </c>
      <c r="P92" s="648">
        <v>-4.4889677910220644</v>
      </c>
    </row>
    <row r="93" spans="1:16" ht="12.75" customHeight="1">
      <c r="A93" s="43" t="s">
        <v>228</v>
      </c>
      <c r="B93" s="634">
        <v>2054</v>
      </c>
      <c r="C93" s="634">
        <v>3940</v>
      </c>
      <c r="D93" s="634">
        <v>2002</v>
      </c>
      <c r="E93" s="634">
        <v>1938</v>
      </c>
      <c r="F93" s="641">
        <v>103.30237358101135</v>
      </c>
      <c r="G93" s="634">
        <v>18761.904761904763</v>
      </c>
      <c r="H93" s="634">
        <v>2014</v>
      </c>
      <c r="I93" s="634">
        <v>3989</v>
      </c>
      <c r="J93" s="634">
        <v>2041</v>
      </c>
      <c r="K93" s="634">
        <v>1948</v>
      </c>
      <c r="L93" s="634">
        <v>40</v>
      </c>
      <c r="M93" s="634">
        <v>-49</v>
      </c>
      <c r="N93" s="634">
        <v>-39</v>
      </c>
      <c r="O93" s="634">
        <v>-10</v>
      </c>
      <c r="P93" s="648">
        <v>-1.2283780396089246</v>
      </c>
    </row>
    <row r="94" spans="1:16" ht="12.75" customHeight="1">
      <c r="A94" s="43" t="s">
        <v>229</v>
      </c>
      <c r="B94" s="634">
        <v>2588</v>
      </c>
      <c r="C94" s="634">
        <v>4562</v>
      </c>
      <c r="D94" s="634">
        <v>2225</v>
      </c>
      <c r="E94" s="634">
        <v>2337</v>
      </c>
      <c r="F94" s="641">
        <v>95.20753102267865</v>
      </c>
      <c r="G94" s="634">
        <v>16896.296296296296</v>
      </c>
      <c r="H94" s="634">
        <v>2403</v>
      </c>
      <c r="I94" s="634">
        <v>4352</v>
      </c>
      <c r="J94" s="634">
        <v>2170</v>
      </c>
      <c r="K94" s="634">
        <v>2182</v>
      </c>
      <c r="L94" s="634">
        <v>185</v>
      </c>
      <c r="M94" s="634">
        <v>210</v>
      </c>
      <c r="N94" s="634">
        <v>55</v>
      </c>
      <c r="O94" s="634">
        <v>155</v>
      </c>
      <c r="P94" s="648">
        <v>4.825367647058823</v>
      </c>
    </row>
    <row r="95" spans="1:16" ht="12.75" customHeight="1">
      <c r="A95" s="42" t="s">
        <v>230</v>
      </c>
      <c r="B95" s="633">
        <v>5457</v>
      </c>
      <c r="C95" s="633">
        <v>11157</v>
      </c>
      <c r="D95" s="633">
        <v>5285</v>
      </c>
      <c r="E95" s="633">
        <v>5872</v>
      </c>
      <c r="F95" s="638">
        <v>90.0034059945504</v>
      </c>
      <c r="G95" s="633">
        <v>17995.16129032258</v>
      </c>
      <c r="H95" s="633">
        <v>5115</v>
      </c>
      <c r="I95" s="633">
        <v>10730</v>
      </c>
      <c r="J95" s="633">
        <v>5120</v>
      </c>
      <c r="K95" s="633">
        <v>5610</v>
      </c>
      <c r="L95" s="633">
        <v>342</v>
      </c>
      <c r="M95" s="633">
        <v>427</v>
      </c>
      <c r="N95" s="633">
        <v>165</v>
      </c>
      <c r="O95" s="633">
        <v>262</v>
      </c>
      <c r="P95" s="647">
        <v>3.979496738117428</v>
      </c>
    </row>
    <row r="96" spans="1:16" ht="12.75" customHeight="1">
      <c r="A96" s="43" t="s">
        <v>231</v>
      </c>
      <c r="B96" s="634">
        <v>1947</v>
      </c>
      <c r="C96" s="634">
        <v>3946</v>
      </c>
      <c r="D96" s="634">
        <v>1859</v>
      </c>
      <c r="E96" s="634">
        <v>2087</v>
      </c>
      <c r="F96" s="641">
        <v>89.075227599425</v>
      </c>
      <c r="G96" s="634">
        <v>17936.363636363636</v>
      </c>
      <c r="H96" s="634">
        <v>1783</v>
      </c>
      <c r="I96" s="634">
        <v>3701</v>
      </c>
      <c r="J96" s="634">
        <v>1757</v>
      </c>
      <c r="K96" s="634">
        <v>1944</v>
      </c>
      <c r="L96" s="634">
        <v>164</v>
      </c>
      <c r="M96" s="634">
        <v>245</v>
      </c>
      <c r="N96" s="634">
        <v>102</v>
      </c>
      <c r="O96" s="634">
        <v>143</v>
      </c>
      <c r="P96" s="648">
        <v>6.619832477708727</v>
      </c>
    </row>
    <row r="97" spans="1:16" ht="12.75" customHeight="1">
      <c r="A97" s="43" t="s">
        <v>232</v>
      </c>
      <c r="B97" s="634">
        <v>2026</v>
      </c>
      <c r="C97" s="634">
        <v>4016</v>
      </c>
      <c r="D97" s="634">
        <v>1910</v>
      </c>
      <c r="E97" s="634">
        <v>2106</v>
      </c>
      <c r="F97" s="641">
        <v>90.69325735992403</v>
      </c>
      <c r="G97" s="634">
        <v>18254.545454545456</v>
      </c>
      <c r="H97" s="634">
        <v>1840</v>
      </c>
      <c r="I97" s="634">
        <v>3819</v>
      </c>
      <c r="J97" s="634">
        <v>1826</v>
      </c>
      <c r="K97" s="634">
        <v>1993</v>
      </c>
      <c r="L97" s="634">
        <v>186</v>
      </c>
      <c r="M97" s="634">
        <v>197</v>
      </c>
      <c r="N97" s="634">
        <v>84</v>
      </c>
      <c r="O97" s="634">
        <v>113</v>
      </c>
      <c r="P97" s="648">
        <v>5.158418434145064</v>
      </c>
    </row>
    <row r="98" spans="1:16" ht="12.75" customHeight="1">
      <c r="A98" s="43" t="s">
        <v>233</v>
      </c>
      <c r="B98" s="634">
        <v>1484</v>
      </c>
      <c r="C98" s="634">
        <v>3195</v>
      </c>
      <c r="D98" s="634">
        <v>1516</v>
      </c>
      <c r="E98" s="634">
        <v>1679</v>
      </c>
      <c r="F98" s="641">
        <v>90.29184038117928</v>
      </c>
      <c r="G98" s="634">
        <v>17750</v>
      </c>
      <c r="H98" s="634">
        <v>1492</v>
      </c>
      <c r="I98" s="634">
        <v>3210</v>
      </c>
      <c r="J98" s="634">
        <v>1537</v>
      </c>
      <c r="K98" s="634">
        <v>1673</v>
      </c>
      <c r="L98" s="634">
        <v>-8</v>
      </c>
      <c r="M98" s="634">
        <v>-15</v>
      </c>
      <c r="N98" s="634">
        <v>-21</v>
      </c>
      <c r="O98" s="634">
        <v>6</v>
      </c>
      <c r="P98" s="648">
        <v>-0.46728971962616817</v>
      </c>
    </row>
    <row r="99" spans="1:16" ht="12.75" customHeight="1">
      <c r="A99" s="42" t="s">
        <v>234</v>
      </c>
      <c r="B99" s="633">
        <v>7885</v>
      </c>
      <c r="C99" s="633">
        <v>15305</v>
      </c>
      <c r="D99" s="633">
        <v>7584</v>
      </c>
      <c r="E99" s="633">
        <v>7721</v>
      </c>
      <c r="F99" s="638">
        <v>98.22561844320684</v>
      </c>
      <c r="G99" s="633">
        <v>17591.954022988502</v>
      </c>
      <c r="H99" s="633">
        <v>7675</v>
      </c>
      <c r="I99" s="633">
        <v>15373</v>
      </c>
      <c r="J99" s="633">
        <v>7715</v>
      </c>
      <c r="K99" s="633">
        <v>7658</v>
      </c>
      <c r="L99" s="633">
        <v>210</v>
      </c>
      <c r="M99" s="633">
        <v>-68</v>
      </c>
      <c r="N99" s="633">
        <v>-131</v>
      </c>
      <c r="O99" s="633">
        <v>63</v>
      </c>
      <c r="P99" s="647">
        <v>-0.44233396214141674</v>
      </c>
    </row>
    <row r="100" spans="1:16" ht="12.75" customHeight="1">
      <c r="A100" s="43" t="s">
        <v>235</v>
      </c>
      <c r="B100" s="634">
        <v>1453</v>
      </c>
      <c r="C100" s="634">
        <v>2515</v>
      </c>
      <c r="D100" s="634">
        <v>1271</v>
      </c>
      <c r="E100" s="634">
        <v>1244</v>
      </c>
      <c r="F100" s="641">
        <v>102.17041800643088</v>
      </c>
      <c r="G100" s="634">
        <v>19346.153846153844</v>
      </c>
      <c r="H100" s="634">
        <v>1438</v>
      </c>
      <c r="I100" s="634">
        <v>2580</v>
      </c>
      <c r="J100" s="634">
        <v>1347</v>
      </c>
      <c r="K100" s="634">
        <v>1233</v>
      </c>
      <c r="L100" s="634">
        <v>15</v>
      </c>
      <c r="M100" s="634">
        <v>-65</v>
      </c>
      <c r="N100" s="634">
        <v>-76</v>
      </c>
      <c r="O100" s="634">
        <v>11</v>
      </c>
      <c r="P100" s="648">
        <v>-2.5193798449612403</v>
      </c>
    </row>
    <row r="101" spans="1:16" ht="12.75" customHeight="1">
      <c r="A101" s="43" t="s">
        <v>236</v>
      </c>
      <c r="B101" s="634">
        <v>559</v>
      </c>
      <c r="C101" s="634">
        <v>1258</v>
      </c>
      <c r="D101" s="634">
        <v>576</v>
      </c>
      <c r="E101" s="634">
        <v>682</v>
      </c>
      <c r="F101" s="641">
        <v>84.4574780058651</v>
      </c>
      <c r="G101" s="634">
        <v>13977.77777777778</v>
      </c>
      <c r="H101" s="634">
        <v>652</v>
      </c>
      <c r="I101" s="634">
        <v>1393</v>
      </c>
      <c r="J101" s="634">
        <v>681</v>
      </c>
      <c r="K101" s="634">
        <v>712</v>
      </c>
      <c r="L101" s="634">
        <v>-93</v>
      </c>
      <c r="M101" s="634">
        <v>-135</v>
      </c>
      <c r="N101" s="634">
        <v>-105</v>
      </c>
      <c r="O101" s="634">
        <v>-30</v>
      </c>
      <c r="P101" s="648">
        <v>-9.691313711414214</v>
      </c>
    </row>
    <row r="102" spans="1:16" ht="12.75" customHeight="1">
      <c r="A102" s="43" t="s">
        <v>237</v>
      </c>
      <c r="B102" s="634">
        <v>1921</v>
      </c>
      <c r="C102" s="634">
        <v>3404</v>
      </c>
      <c r="D102" s="634">
        <v>1687</v>
      </c>
      <c r="E102" s="634">
        <v>1717</v>
      </c>
      <c r="F102" s="641">
        <v>98.2527664531159</v>
      </c>
      <c r="G102" s="634">
        <v>18911.111111111113</v>
      </c>
      <c r="H102" s="634">
        <v>1847</v>
      </c>
      <c r="I102" s="634">
        <v>3428</v>
      </c>
      <c r="J102" s="634">
        <v>1696</v>
      </c>
      <c r="K102" s="634">
        <v>1732</v>
      </c>
      <c r="L102" s="634">
        <v>74</v>
      </c>
      <c r="M102" s="634">
        <v>-24</v>
      </c>
      <c r="N102" s="634">
        <v>-9</v>
      </c>
      <c r="O102" s="634">
        <v>-15</v>
      </c>
      <c r="P102" s="648">
        <v>-0.7001166861143524</v>
      </c>
    </row>
    <row r="103" spans="1:16" ht="12.75" customHeight="1">
      <c r="A103" s="43" t="s">
        <v>238</v>
      </c>
      <c r="B103" s="634">
        <v>1510</v>
      </c>
      <c r="C103" s="634">
        <v>2945</v>
      </c>
      <c r="D103" s="634">
        <v>1454</v>
      </c>
      <c r="E103" s="634">
        <v>1491</v>
      </c>
      <c r="F103" s="641">
        <v>97.51844399731723</v>
      </c>
      <c r="G103" s="634">
        <v>14725</v>
      </c>
      <c r="H103" s="634">
        <v>1472</v>
      </c>
      <c r="I103" s="634">
        <v>2967</v>
      </c>
      <c r="J103" s="634">
        <v>1465</v>
      </c>
      <c r="K103" s="634">
        <v>1502</v>
      </c>
      <c r="L103" s="634">
        <v>38</v>
      </c>
      <c r="M103" s="634">
        <v>-22</v>
      </c>
      <c r="N103" s="634">
        <v>-11</v>
      </c>
      <c r="O103" s="634">
        <v>-11</v>
      </c>
      <c r="P103" s="648">
        <v>-0.741489720256151</v>
      </c>
    </row>
    <row r="104" spans="1:16" ht="12.75" customHeight="1">
      <c r="A104" s="43" t="s">
        <v>239</v>
      </c>
      <c r="B104" s="634">
        <v>1040</v>
      </c>
      <c r="C104" s="634">
        <v>2066</v>
      </c>
      <c r="D104" s="634">
        <v>1067</v>
      </c>
      <c r="E104" s="634">
        <v>999</v>
      </c>
      <c r="F104" s="641">
        <v>106.8068068068068</v>
      </c>
      <c r="G104" s="634">
        <v>18781.81818181818</v>
      </c>
      <c r="H104" s="634">
        <v>967</v>
      </c>
      <c r="I104" s="634">
        <v>2008</v>
      </c>
      <c r="J104" s="634">
        <v>1032</v>
      </c>
      <c r="K104" s="634">
        <v>976</v>
      </c>
      <c r="L104" s="636">
        <v>73</v>
      </c>
      <c r="M104" s="636">
        <v>58</v>
      </c>
      <c r="N104" s="636">
        <v>35</v>
      </c>
      <c r="O104" s="636">
        <v>23</v>
      </c>
      <c r="P104" s="649">
        <v>2.888446215139442</v>
      </c>
    </row>
    <row r="105" spans="1:16" ht="12.75" customHeight="1">
      <c r="A105" s="43" t="s">
        <v>240</v>
      </c>
      <c r="B105" s="634">
        <v>1402</v>
      </c>
      <c r="C105" s="634">
        <v>3117</v>
      </c>
      <c r="D105" s="634">
        <v>1529</v>
      </c>
      <c r="E105" s="634">
        <v>1588</v>
      </c>
      <c r="F105" s="641">
        <v>96.28463476070529</v>
      </c>
      <c r="G105" s="634">
        <v>19481.25</v>
      </c>
      <c r="H105" s="634">
        <v>1299</v>
      </c>
      <c r="I105" s="634">
        <v>2997</v>
      </c>
      <c r="J105" s="634">
        <v>1494</v>
      </c>
      <c r="K105" s="634">
        <v>1503</v>
      </c>
      <c r="L105" s="636">
        <v>103</v>
      </c>
      <c r="M105" s="636">
        <v>120</v>
      </c>
      <c r="N105" s="636">
        <v>35</v>
      </c>
      <c r="O105" s="636">
        <v>85</v>
      </c>
      <c r="P105" s="649">
        <v>4.004004004004004</v>
      </c>
    </row>
    <row r="106" spans="1:16" ht="12.75" customHeight="1">
      <c r="A106" s="42" t="s">
        <v>241</v>
      </c>
      <c r="B106" s="633">
        <v>5492</v>
      </c>
      <c r="C106" s="633">
        <v>12733</v>
      </c>
      <c r="D106" s="633">
        <v>6174</v>
      </c>
      <c r="E106" s="633">
        <v>6559</v>
      </c>
      <c r="F106" s="638">
        <v>94.13020277481323</v>
      </c>
      <c r="G106" s="633">
        <v>13992.307692307691</v>
      </c>
      <c r="H106" s="633">
        <v>5314</v>
      </c>
      <c r="I106" s="633">
        <v>12808</v>
      </c>
      <c r="J106" s="633">
        <v>6197</v>
      </c>
      <c r="K106" s="633">
        <v>6611</v>
      </c>
      <c r="L106" s="633">
        <v>178</v>
      </c>
      <c r="M106" s="633">
        <v>-75</v>
      </c>
      <c r="N106" s="633">
        <v>-23</v>
      </c>
      <c r="O106" s="633">
        <v>-52</v>
      </c>
      <c r="P106" s="647">
        <v>-0.5855715178013742</v>
      </c>
    </row>
    <row r="107" spans="1:16" ht="12.75" customHeight="1">
      <c r="A107" s="43" t="s">
        <v>242</v>
      </c>
      <c r="B107" s="634">
        <v>1007</v>
      </c>
      <c r="C107" s="634">
        <v>2145</v>
      </c>
      <c r="D107" s="634">
        <v>1057</v>
      </c>
      <c r="E107" s="634">
        <v>1088</v>
      </c>
      <c r="F107" s="641">
        <v>97.15073529411765</v>
      </c>
      <c r="G107" s="634">
        <v>15321.42857142857</v>
      </c>
      <c r="H107" s="634">
        <v>836</v>
      </c>
      <c r="I107" s="634">
        <v>1778</v>
      </c>
      <c r="J107" s="634">
        <v>870</v>
      </c>
      <c r="K107" s="634">
        <v>908</v>
      </c>
      <c r="L107" s="634">
        <v>171</v>
      </c>
      <c r="M107" s="634">
        <v>367</v>
      </c>
      <c r="N107" s="634">
        <v>187</v>
      </c>
      <c r="O107" s="634">
        <v>180</v>
      </c>
      <c r="P107" s="648">
        <v>20.64116985376828</v>
      </c>
    </row>
    <row r="108" spans="1:16" ht="12.75" customHeight="1">
      <c r="A108" s="43" t="s">
        <v>243</v>
      </c>
      <c r="B108" s="634">
        <v>1164</v>
      </c>
      <c r="C108" s="634">
        <v>2666</v>
      </c>
      <c r="D108" s="634">
        <v>1298</v>
      </c>
      <c r="E108" s="634">
        <v>1368</v>
      </c>
      <c r="F108" s="641">
        <v>94.88304093567251</v>
      </c>
      <c r="G108" s="634">
        <v>12695.238095238095</v>
      </c>
      <c r="H108" s="634">
        <v>1126</v>
      </c>
      <c r="I108" s="634">
        <v>2695</v>
      </c>
      <c r="J108" s="634">
        <v>1322</v>
      </c>
      <c r="K108" s="634">
        <v>1373</v>
      </c>
      <c r="L108" s="634">
        <v>38</v>
      </c>
      <c r="M108" s="634">
        <v>-29</v>
      </c>
      <c r="N108" s="634">
        <v>-24</v>
      </c>
      <c r="O108" s="634">
        <v>-5</v>
      </c>
      <c r="P108" s="648">
        <v>-1.0760667903525045</v>
      </c>
    </row>
    <row r="109" spans="1:16" ht="12.75" customHeight="1">
      <c r="A109" s="43" t="s">
        <v>244</v>
      </c>
      <c r="B109" s="634">
        <v>814</v>
      </c>
      <c r="C109" s="634">
        <v>2054</v>
      </c>
      <c r="D109" s="634">
        <v>992</v>
      </c>
      <c r="E109" s="634">
        <v>1062</v>
      </c>
      <c r="F109" s="641">
        <v>93.40866290018832</v>
      </c>
      <c r="G109" s="634">
        <v>14671.42857142857</v>
      </c>
      <c r="H109" s="634">
        <v>866</v>
      </c>
      <c r="I109" s="634">
        <v>2221</v>
      </c>
      <c r="J109" s="634">
        <v>1046</v>
      </c>
      <c r="K109" s="634">
        <v>1175</v>
      </c>
      <c r="L109" s="634">
        <v>-52</v>
      </c>
      <c r="M109" s="634">
        <v>-167</v>
      </c>
      <c r="N109" s="634">
        <v>-54</v>
      </c>
      <c r="O109" s="634">
        <v>-113</v>
      </c>
      <c r="P109" s="648">
        <v>-7.5191355245384965</v>
      </c>
    </row>
    <row r="110" spans="1:16" ht="12.75" customHeight="1">
      <c r="A110" s="43" t="s">
        <v>245</v>
      </c>
      <c r="B110" s="634">
        <v>1082</v>
      </c>
      <c r="C110" s="634">
        <v>2419</v>
      </c>
      <c r="D110" s="634">
        <v>1148</v>
      </c>
      <c r="E110" s="634">
        <v>1271</v>
      </c>
      <c r="F110" s="641">
        <v>90.32258064516128</v>
      </c>
      <c r="G110" s="634">
        <v>17278.571428571428</v>
      </c>
      <c r="H110" s="634">
        <v>1054</v>
      </c>
      <c r="I110" s="634">
        <v>2500</v>
      </c>
      <c r="J110" s="634">
        <v>1197</v>
      </c>
      <c r="K110" s="634">
        <v>1303</v>
      </c>
      <c r="L110" s="634">
        <v>28</v>
      </c>
      <c r="M110" s="634">
        <v>-81</v>
      </c>
      <c r="N110" s="634">
        <v>-49</v>
      </c>
      <c r="O110" s="634">
        <v>-32</v>
      </c>
      <c r="P110" s="648">
        <v>-3.24</v>
      </c>
    </row>
    <row r="111" spans="1:16" ht="12.75" customHeight="1" thickBot="1">
      <c r="A111" s="44" t="s">
        <v>246</v>
      </c>
      <c r="B111" s="637">
        <v>1425</v>
      </c>
      <c r="C111" s="637">
        <v>3449</v>
      </c>
      <c r="D111" s="637">
        <v>1679</v>
      </c>
      <c r="E111" s="637">
        <v>1770</v>
      </c>
      <c r="F111" s="642">
        <v>94.85875706214689</v>
      </c>
      <c r="G111" s="637">
        <v>12317.857142857141</v>
      </c>
      <c r="H111" s="637">
        <v>1432</v>
      </c>
      <c r="I111" s="637">
        <v>3614</v>
      </c>
      <c r="J111" s="637">
        <v>1762</v>
      </c>
      <c r="K111" s="637">
        <v>1852</v>
      </c>
      <c r="L111" s="637">
        <v>-7</v>
      </c>
      <c r="M111" s="637">
        <v>-165</v>
      </c>
      <c r="N111" s="637">
        <v>-83</v>
      </c>
      <c r="O111" s="637">
        <v>-82</v>
      </c>
      <c r="P111" s="650">
        <v>-4.5655783065855005</v>
      </c>
    </row>
    <row r="112" spans="1:16" ht="12.75" customHeight="1">
      <c r="A112" s="45" t="s">
        <v>323</v>
      </c>
      <c r="B112" s="45"/>
      <c r="C112" s="45"/>
      <c r="D112" s="45"/>
      <c r="E112" s="45"/>
      <c r="F112" s="45"/>
      <c r="G112" s="46"/>
      <c r="H112" s="46"/>
      <c r="I112" s="47"/>
      <c r="J112" s="47"/>
      <c r="K112" s="47"/>
      <c r="L112" s="48"/>
      <c r="M112" s="48"/>
      <c r="N112" s="48"/>
      <c r="O112" s="49"/>
      <c r="P112" s="22"/>
    </row>
    <row r="113" spans="1:16" ht="12.75" customHeight="1">
      <c r="A113" s="17" t="s">
        <v>324</v>
      </c>
      <c r="G113" s="24"/>
      <c r="I113" s="18"/>
      <c r="O113" s="50"/>
      <c r="P113" s="22"/>
    </row>
  </sheetData>
  <mergeCells count="9">
    <mergeCell ref="H3:K3"/>
    <mergeCell ref="L3:P3"/>
    <mergeCell ref="H4:H5"/>
    <mergeCell ref="I4:K4"/>
    <mergeCell ref="M4:O4"/>
    <mergeCell ref="A3:A5"/>
    <mergeCell ref="B4:B5"/>
    <mergeCell ref="B3:G3"/>
    <mergeCell ref="C4:E4"/>
  </mergeCells>
  <printOptions/>
  <pageMargins left="0.5905511811023623" right="0.7874015748031497" top="0.5905511811023623" bottom="0.3937007874015748" header="0.3937007874015748" footer="0"/>
  <pageSetup horizontalDpi="600" verticalDpi="600" orientation="portrait" paperSize="9" r:id="rId1"/>
  <headerFooter alignWithMargins="0">
    <oddHeader>&amp;L&amp;8&amp;A</oddHeader>
  </headerFooter>
</worksheet>
</file>

<file path=xl/worksheets/sheet30.xml><?xml version="1.0" encoding="utf-8"?>
<worksheet xmlns="http://schemas.openxmlformats.org/spreadsheetml/2006/main" xmlns:r="http://schemas.openxmlformats.org/officeDocument/2006/relationships">
  <sheetPr>
    <tabColor indexed="12"/>
  </sheetPr>
  <dimension ref="A1:AY44"/>
  <sheetViews>
    <sheetView workbookViewId="0" topLeftCell="A1">
      <selection activeCell="A2" sqref="A2"/>
    </sheetView>
  </sheetViews>
  <sheetFormatPr defaultColWidth="9.00390625" defaultRowHeight="16.5" customHeight="1"/>
  <cols>
    <col min="1" max="1" width="11.00390625" style="1" customWidth="1"/>
    <col min="2" max="12" width="9.50390625" style="1" customWidth="1"/>
    <col min="13" max="16384" width="7.125" style="1" customWidth="1"/>
  </cols>
  <sheetData>
    <row r="1" spans="1:48" ht="16.5" customHeight="1">
      <c r="A1" s="5" t="s">
        <v>391</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row>
    <row r="2" spans="1:32" ht="16.5" customHeight="1" thickBot="1">
      <c r="A2" s="412" t="str">
        <f>HYPERLINK("#目次!A30","目次に戻る")</f>
        <v>目次に戻る</v>
      </c>
      <c r="AF2" s="2"/>
    </row>
    <row r="3" spans="1:13" ht="16.5" customHeight="1">
      <c r="A3" s="445" t="s">
        <v>1093</v>
      </c>
      <c r="B3" s="460" t="s">
        <v>1118</v>
      </c>
      <c r="C3" s="460"/>
      <c r="D3" s="460"/>
      <c r="E3" s="460"/>
      <c r="F3" s="460"/>
      <c r="G3" s="460" t="s">
        <v>1149</v>
      </c>
      <c r="H3" s="460"/>
      <c r="I3" s="460"/>
      <c r="J3" s="460"/>
      <c r="K3" s="460"/>
      <c r="L3" s="568" t="s">
        <v>1114</v>
      </c>
      <c r="M3" s="2"/>
    </row>
    <row r="4" spans="1:12" ht="33" customHeight="1">
      <c r="A4" s="446"/>
      <c r="B4" s="190" t="s">
        <v>750</v>
      </c>
      <c r="C4" s="297" t="s">
        <v>1115</v>
      </c>
      <c r="D4" s="388" t="s">
        <v>1116</v>
      </c>
      <c r="E4" s="190" t="s">
        <v>1117</v>
      </c>
      <c r="F4" s="190" t="s">
        <v>647</v>
      </c>
      <c r="G4" s="190" t="s">
        <v>750</v>
      </c>
      <c r="H4" s="297" t="s">
        <v>1115</v>
      </c>
      <c r="I4" s="388" t="s">
        <v>1116</v>
      </c>
      <c r="J4" s="190" t="s">
        <v>1117</v>
      </c>
      <c r="K4" s="190" t="s">
        <v>647</v>
      </c>
      <c r="L4" s="569"/>
    </row>
    <row r="5" spans="1:13" ht="16.5" customHeight="1">
      <c r="A5" s="173" t="s">
        <v>114</v>
      </c>
      <c r="B5" s="193">
        <v>8399</v>
      </c>
      <c r="C5" s="175">
        <v>4770</v>
      </c>
      <c r="D5" s="175">
        <v>2864</v>
      </c>
      <c r="E5" s="175">
        <v>765</v>
      </c>
      <c r="F5" s="175">
        <v>885</v>
      </c>
      <c r="G5" s="175">
        <v>21293</v>
      </c>
      <c r="H5" s="175">
        <v>9540</v>
      </c>
      <c r="I5" s="175">
        <v>8592</v>
      </c>
      <c r="J5" s="175">
        <v>3161</v>
      </c>
      <c r="K5" s="175">
        <v>2374</v>
      </c>
      <c r="L5" s="330">
        <v>1.5</v>
      </c>
      <c r="M5" s="2"/>
    </row>
    <row r="6" spans="1:13" s="172" customFormat="1" ht="16.5" customHeight="1">
      <c r="A6" s="173" t="s">
        <v>115</v>
      </c>
      <c r="B6" s="193">
        <v>264</v>
      </c>
      <c r="C6" s="175">
        <v>175</v>
      </c>
      <c r="D6" s="175">
        <v>71</v>
      </c>
      <c r="E6" s="175">
        <v>18</v>
      </c>
      <c r="F6" s="175">
        <v>52</v>
      </c>
      <c r="G6" s="175">
        <v>637</v>
      </c>
      <c r="H6" s="175">
        <v>350</v>
      </c>
      <c r="I6" s="175">
        <v>213</v>
      </c>
      <c r="J6" s="175">
        <v>74</v>
      </c>
      <c r="K6" s="175">
        <v>124</v>
      </c>
      <c r="L6" s="330">
        <v>1.4</v>
      </c>
      <c r="M6" s="7"/>
    </row>
    <row r="7" spans="1:13" ht="16.5" customHeight="1">
      <c r="A7" s="170" t="s">
        <v>116</v>
      </c>
      <c r="B7" s="188">
        <v>249</v>
      </c>
      <c r="C7" s="176">
        <v>135</v>
      </c>
      <c r="D7" s="176">
        <v>91</v>
      </c>
      <c r="E7" s="176">
        <v>23</v>
      </c>
      <c r="F7" s="176">
        <v>19</v>
      </c>
      <c r="G7" s="176">
        <v>636</v>
      </c>
      <c r="H7" s="176">
        <v>270</v>
      </c>
      <c r="I7" s="176">
        <v>273</v>
      </c>
      <c r="J7" s="176">
        <v>93</v>
      </c>
      <c r="K7" s="176">
        <v>50</v>
      </c>
      <c r="L7" s="197">
        <v>1.6</v>
      </c>
      <c r="M7" s="2"/>
    </row>
    <row r="8" spans="1:13" ht="16.5" customHeight="1">
      <c r="A8" s="170" t="s">
        <v>117</v>
      </c>
      <c r="B8" s="188">
        <v>102</v>
      </c>
      <c r="C8" s="176">
        <v>55</v>
      </c>
      <c r="D8" s="176">
        <v>43</v>
      </c>
      <c r="E8" s="176">
        <v>4</v>
      </c>
      <c r="F8" s="176">
        <v>16</v>
      </c>
      <c r="G8" s="176">
        <v>255</v>
      </c>
      <c r="H8" s="176">
        <v>110</v>
      </c>
      <c r="I8" s="176">
        <v>129</v>
      </c>
      <c r="J8" s="176">
        <v>16</v>
      </c>
      <c r="K8" s="176">
        <v>38</v>
      </c>
      <c r="L8" s="197">
        <v>1.5</v>
      </c>
      <c r="M8" s="2"/>
    </row>
    <row r="9" spans="1:13" ht="16.5" customHeight="1">
      <c r="A9" s="170" t="s">
        <v>118</v>
      </c>
      <c r="B9" s="188">
        <v>380</v>
      </c>
      <c r="C9" s="176">
        <v>212</v>
      </c>
      <c r="D9" s="176">
        <v>134</v>
      </c>
      <c r="E9" s="176">
        <v>34</v>
      </c>
      <c r="F9" s="176">
        <v>31</v>
      </c>
      <c r="G9" s="176">
        <v>964</v>
      </c>
      <c r="H9" s="176">
        <v>424</v>
      </c>
      <c r="I9" s="176">
        <v>402</v>
      </c>
      <c r="J9" s="176">
        <v>138</v>
      </c>
      <c r="K9" s="176">
        <v>90</v>
      </c>
      <c r="L9" s="197">
        <v>1.5</v>
      </c>
      <c r="M9" s="2"/>
    </row>
    <row r="10" spans="1:13" ht="16.5" customHeight="1">
      <c r="A10" s="170" t="s">
        <v>119</v>
      </c>
      <c r="B10" s="188">
        <v>345</v>
      </c>
      <c r="C10" s="176">
        <v>207</v>
      </c>
      <c r="D10" s="176">
        <v>110</v>
      </c>
      <c r="E10" s="176">
        <v>28</v>
      </c>
      <c r="F10" s="176">
        <v>33</v>
      </c>
      <c r="G10" s="176">
        <v>862</v>
      </c>
      <c r="H10" s="176">
        <v>414</v>
      </c>
      <c r="I10" s="176">
        <v>330</v>
      </c>
      <c r="J10" s="176">
        <v>118</v>
      </c>
      <c r="K10" s="176">
        <v>94</v>
      </c>
      <c r="L10" s="197">
        <v>1.5</v>
      </c>
      <c r="M10" s="2"/>
    </row>
    <row r="11" spans="1:13" ht="16.5" customHeight="1">
      <c r="A11" s="170" t="s">
        <v>120</v>
      </c>
      <c r="B11" s="188">
        <v>170</v>
      </c>
      <c r="C11" s="176">
        <v>108</v>
      </c>
      <c r="D11" s="176">
        <v>48</v>
      </c>
      <c r="E11" s="176">
        <v>14</v>
      </c>
      <c r="F11" s="176">
        <v>28</v>
      </c>
      <c r="G11" s="176">
        <v>417</v>
      </c>
      <c r="H11" s="176">
        <v>216</v>
      </c>
      <c r="I11" s="176">
        <v>144</v>
      </c>
      <c r="J11" s="176">
        <v>57</v>
      </c>
      <c r="K11" s="176">
        <v>71</v>
      </c>
      <c r="L11" s="197">
        <v>1.5</v>
      </c>
      <c r="M11" s="2"/>
    </row>
    <row r="12" spans="1:13" ht="16.5" customHeight="1" thickBot="1">
      <c r="A12" s="166" t="s">
        <v>121</v>
      </c>
      <c r="B12" s="284">
        <v>91</v>
      </c>
      <c r="C12" s="179">
        <v>59</v>
      </c>
      <c r="D12" s="179">
        <v>25</v>
      </c>
      <c r="E12" s="179">
        <v>7</v>
      </c>
      <c r="F12" s="179">
        <v>16</v>
      </c>
      <c r="G12" s="179">
        <v>221</v>
      </c>
      <c r="H12" s="179">
        <v>118</v>
      </c>
      <c r="I12" s="179">
        <v>75</v>
      </c>
      <c r="J12" s="179">
        <v>28</v>
      </c>
      <c r="K12" s="179">
        <v>37</v>
      </c>
      <c r="L12" s="285">
        <v>1.4</v>
      </c>
      <c r="M12" s="2"/>
    </row>
    <row r="13" spans="1:49" ht="16.5" customHeight="1">
      <c r="A13" s="4" t="s">
        <v>325</v>
      </c>
      <c r="B13" s="4"/>
      <c r="C13" s="4"/>
      <c r="D13" s="4"/>
      <c r="F13" s="4"/>
      <c r="G13" s="4"/>
      <c r="H13" s="4"/>
      <c r="K13" s="4"/>
      <c r="L13" s="4"/>
      <c r="M13" s="4"/>
      <c r="N13" s="4"/>
      <c r="O13" s="4"/>
      <c r="P13" s="4"/>
      <c r="AW13" s="2"/>
    </row>
    <row r="14" spans="3:49" ht="16.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5:51" ht="16.5" customHeight="1">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5:51" ht="16.5" customHeight="1">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5:50" ht="16.5" customHeight="1">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25" s="172" customFormat="1" ht="16.5" customHeight="1"/>
    <row r="26" s="172" customFormat="1" ht="16.5" customHeight="1"/>
    <row r="44" spans="22:50" ht="16.5" customHeight="1">
      <c r="V44" s="331"/>
      <c r="W44" s="331"/>
      <c r="AJ44" s="248"/>
      <c r="AK44" s="248"/>
      <c r="AL44" s="248"/>
      <c r="AM44" s="248"/>
      <c r="AU44" s="248"/>
      <c r="AV44" s="248"/>
      <c r="AW44" s="248"/>
      <c r="AX44" s="248"/>
    </row>
  </sheetData>
  <mergeCells count="4">
    <mergeCell ref="G3:K3"/>
    <mergeCell ref="A3:A4"/>
    <mergeCell ref="L3:L4"/>
    <mergeCell ref="B3:F3"/>
  </mergeCells>
  <printOptions/>
  <pageMargins left="0.7874015748031497" right="0.5905511811023623" top="0.5905511811023623" bottom="0.3937007874015748" header="0.3937007874015748" footer="0"/>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indexed="12"/>
  </sheetPr>
  <dimension ref="A1:M69"/>
  <sheetViews>
    <sheetView showGridLines="0" workbookViewId="0" topLeftCell="A1">
      <pane xSplit="2" ySplit="5" topLeftCell="C6" activePane="bottomRight" state="frozen"/>
      <selection pane="topLeft" activeCell="E20" sqref="E20"/>
      <selection pane="topRight" activeCell="E20" sqref="E20"/>
      <selection pane="bottomLeft" activeCell="E20" sqref="E20"/>
      <selection pane="bottomRight" activeCell="B2" sqref="B2"/>
    </sheetView>
  </sheetViews>
  <sheetFormatPr defaultColWidth="9.00390625" defaultRowHeight="16.5" customHeight="1"/>
  <cols>
    <col min="1" max="1" width="5.25390625" style="299" customWidth="1"/>
    <col min="2" max="2" width="11.625" style="299" customWidth="1"/>
    <col min="3" max="3" width="13.25390625" style="299" customWidth="1"/>
    <col min="4" max="13" width="14.75390625" style="299" customWidth="1"/>
    <col min="14" max="16384" width="8.875" style="299" customWidth="1"/>
  </cols>
  <sheetData>
    <row r="1" spans="1:13" ht="16.5" customHeight="1">
      <c r="A1" s="298" t="s">
        <v>392</v>
      </c>
      <c r="F1" s="332"/>
      <c r="G1" s="332"/>
      <c r="K1" s="332"/>
      <c r="L1" s="332"/>
      <c r="M1" s="332"/>
    </row>
    <row r="2" ht="16.5" customHeight="1" thickBot="1">
      <c r="B2" s="412" t="str">
        <f>HYPERLINK("#目次!A31","目次に戻る")</f>
        <v>目次に戻る</v>
      </c>
    </row>
    <row r="3" spans="1:13" ht="16.5" customHeight="1">
      <c r="A3" s="596" t="s">
        <v>1150</v>
      </c>
      <c r="B3" s="596"/>
      <c r="C3" s="594" t="s">
        <v>1151</v>
      </c>
      <c r="D3" s="605" t="s">
        <v>1152</v>
      </c>
      <c r="E3" s="606"/>
      <c r="F3" s="606"/>
      <c r="G3" s="606"/>
      <c r="H3" s="606"/>
      <c r="I3" s="606"/>
      <c r="J3" s="581"/>
      <c r="K3" s="599" t="s">
        <v>1153</v>
      </c>
      <c r="L3" s="309"/>
      <c r="M3" s="309"/>
    </row>
    <row r="4" spans="1:13" ht="16.5" customHeight="1">
      <c r="A4" s="597"/>
      <c r="B4" s="597"/>
      <c r="C4" s="595"/>
      <c r="D4" s="589" t="s">
        <v>1154</v>
      </c>
      <c r="E4" s="607" t="s">
        <v>1155</v>
      </c>
      <c r="F4" s="608"/>
      <c r="G4" s="608"/>
      <c r="H4" s="608"/>
      <c r="I4" s="582"/>
      <c r="J4" s="602" t="s">
        <v>1156</v>
      </c>
      <c r="K4" s="600"/>
      <c r="L4" s="602" t="s">
        <v>1157</v>
      </c>
      <c r="M4" s="604" t="s">
        <v>1158</v>
      </c>
    </row>
    <row r="5" spans="1:13" ht="16.5" customHeight="1">
      <c r="A5" s="598" t="s">
        <v>1159</v>
      </c>
      <c r="B5" s="598"/>
      <c r="C5" s="335" t="s">
        <v>1160</v>
      </c>
      <c r="D5" s="589"/>
      <c r="E5" s="322" t="s">
        <v>1161</v>
      </c>
      <c r="F5" s="322" t="s">
        <v>1162</v>
      </c>
      <c r="G5" s="322" t="s">
        <v>1163</v>
      </c>
      <c r="H5" s="321" t="s">
        <v>1164</v>
      </c>
      <c r="I5" s="321" t="s">
        <v>1165</v>
      </c>
      <c r="J5" s="603"/>
      <c r="K5" s="601"/>
      <c r="L5" s="603"/>
      <c r="M5" s="601"/>
    </row>
    <row r="6" spans="1:13" s="338" customFormat="1" ht="16.5" customHeight="1">
      <c r="A6" s="336" t="s">
        <v>1166</v>
      </c>
      <c r="B6" s="336"/>
      <c r="C6" s="337">
        <v>284556</v>
      </c>
      <c r="D6" s="338">
        <v>141123</v>
      </c>
      <c r="E6" s="338">
        <v>131513</v>
      </c>
      <c r="F6" s="338">
        <v>109957</v>
      </c>
      <c r="G6" s="338">
        <v>15147</v>
      </c>
      <c r="H6" s="339">
        <v>3746</v>
      </c>
      <c r="I6" s="340">
        <v>2663</v>
      </c>
      <c r="J6" s="340">
        <v>9610</v>
      </c>
      <c r="K6" s="340">
        <v>89101</v>
      </c>
      <c r="L6" s="340">
        <v>39243</v>
      </c>
      <c r="M6" s="340">
        <v>16572</v>
      </c>
    </row>
    <row r="7" spans="1:13" ht="16.5" customHeight="1">
      <c r="A7" s="314"/>
      <c r="B7" s="314" t="s">
        <v>1167</v>
      </c>
      <c r="C7" s="302">
        <v>11494</v>
      </c>
      <c r="D7" s="299">
        <v>1528</v>
      </c>
      <c r="E7" s="299">
        <v>1367</v>
      </c>
      <c r="F7" s="299">
        <v>390</v>
      </c>
      <c r="G7" s="299">
        <v>42</v>
      </c>
      <c r="H7" s="341">
        <v>919</v>
      </c>
      <c r="I7" s="341">
        <v>16</v>
      </c>
      <c r="J7" s="341">
        <v>161</v>
      </c>
      <c r="K7" s="341">
        <v>8614</v>
      </c>
      <c r="L7" s="341">
        <v>62</v>
      </c>
      <c r="M7" s="341">
        <v>8438</v>
      </c>
    </row>
    <row r="8" spans="1:13" ht="16.5" customHeight="1">
      <c r="A8" s="314"/>
      <c r="B8" s="314" t="s">
        <v>1168</v>
      </c>
      <c r="C8" s="302">
        <v>26043</v>
      </c>
      <c r="D8" s="299">
        <v>11164</v>
      </c>
      <c r="E8" s="299">
        <v>10126</v>
      </c>
      <c r="F8" s="299">
        <v>7454</v>
      </c>
      <c r="G8" s="299">
        <v>285</v>
      </c>
      <c r="H8" s="341">
        <v>2260</v>
      </c>
      <c r="I8" s="341">
        <v>127</v>
      </c>
      <c r="J8" s="341">
        <v>1038</v>
      </c>
      <c r="K8" s="341">
        <v>7453</v>
      </c>
      <c r="L8" s="341">
        <v>537</v>
      </c>
      <c r="M8" s="341">
        <v>6755</v>
      </c>
    </row>
    <row r="9" spans="1:13" ht="16.5" customHeight="1">
      <c r="A9" s="314"/>
      <c r="B9" s="314" t="s">
        <v>1169</v>
      </c>
      <c r="C9" s="302">
        <v>34081</v>
      </c>
      <c r="D9" s="299">
        <v>17658</v>
      </c>
      <c r="E9" s="299">
        <v>16073</v>
      </c>
      <c r="F9" s="299">
        <v>14913</v>
      </c>
      <c r="G9" s="299">
        <v>539</v>
      </c>
      <c r="H9" s="341">
        <v>380</v>
      </c>
      <c r="I9" s="341">
        <v>241</v>
      </c>
      <c r="J9" s="341">
        <v>1585</v>
      </c>
      <c r="K9" s="341">
        <v>3049</v>
      </c>
      <c r="L9" s="341">
        <v>1930</v>
      </c>
      <c r="M9" s="341">
        <v>951</v>
      </c>
    </row>
    <row r="10" spans="1:13" ht="16.5" customHeight="1">
      <c r="A10" s="314"/>
      <c r="B10" s="314" t="s">
        <v>1170</v>
      </c>
      <c r="C10" s="302">
        <v>32640</v>
      </c>
      <c r="D10" s="299">
        <v>18082</v>
      </c>
      <c r="E10" s="299">
        <v>16690</v>
      </c>
      <c r="F10" s="299">
        <v>15235</v>
      </c>
      <c r="G10" s="299">
        <v>954</v>
      </c>
      <c r="H10" s="341">
        <v>95</v>
      </c>
      <c r="I10" s="341">
        <v>406</v>
      </c>
      <c r="J10" s="341">
        <v>1392</v>
      </c>
      <c r="K10" s="341">
        <v>4187</v>
      </c>
      <c r="L10" s="341">
        <v>3786</v>
      </c>
      <c r="M10" s="341">
        <v>222</v>
      </c>
    </row>
    <row r="11" spans="1:13" ht="16.5" customHeight="1">
      <c r="A11" s="314"/>
      <c r="B11" s="314" t="s">
        <v>1171</v>
      </c>
      <c r="C11" s="302">
        <v>26922</v>
      </c>
      <c r="D11" s="299">
        <v>15811</v>
      </c>
      <c r="E11" s="299">
        <v>14721</v>
      </c>
      <c r="F11" s="299">
        <v>13113</v>
      </c>
      <c r="G11" s="299">
        <v>1261</v>
      </c>
      <c r="H11" s="341">
        <v>51</v>
      </c>
      <c r="I11" s="341">
        <v>296</v>
      </c>
      <c r="J11" s="341">
        <v>1090</v>
      </c>
      <c r="K11" s="341">
        <v>4241</v>
      </c>
      <c r="L11" s="341">
        <v>3988</v>
      </c>
      <c r="M11" s="341">
        <v>84</v>
      </c>
    </row>
    <row r="12" spans="1:13" ht="16.5" customHeight="1">
      <c r="A12" s="314"/>
      <c r="B12" s="314"/>
      <c r="C12" s="302"/>
      <c r="H12" s="341"/>
      <c r="I12" s="341"/>
      <c r="J12" s="341"/>
      <c r="K12" s="341"/>
      <c r="L12" s="341"/>
      <c r="M12" s="341"/>
    </row>
    <row r="13" spans="1:13" ht="16.5" customHeight="1">
      <c r="A13" s="314"/>
      <c r="B13" s="314" t="s">
        <v>1172</v>
      </c>
      <c r="C13" s="302">
        <v>21933</v>
      </c>
      <c r="D13" s="299">
        <v>14251</v>
      </c>
      <c r="E13" s="299">
        <v>13387</v>
      </c>
      <c r="F13" s="299">
        <v>11446</v>
      </c>
      <c r="G13" s="299">
        <v>1728</v>
      </c>
      <c r="H13" s="341">
        <v>18</v>
      </c>
      <c r="I13" s="341">
        <v>195</v>
      </c>
      <c r="J13" s="341">
        <v>864</v>
      </c>
      <c r="K13" s="341">
        <v>3476</v>
      </c>
      <c r="L13" s="341">
        <v>3279</v>
      </c>
      <c r="M13" s="341">
        <v>45</v>
      </c>
    </row>
    <row r="14" spans="1:13" ht="16.5" customHeight="1">
      <c r="A14" s="314"/>
      <c r="B14" s="314" t="s">
        <v>1173</v>
      </c>
      <c r="C14" s="302">
        <v>17846</v>
      </c>
      <c r="D14" s="299">
        <v>12315</v>
      </c>
      <c r="E14" s="299">
        <v>11628</v>
      </c>
      <c r="F14" s="299">
        <v>9668</v>
      </c>
      <c r="G14" s="299">
        <v>1796</v>
      </c>
      <c r="H14" s="341">
        <v>8</v>
      </c>
      <c r="I14" s="341">
        <v>156</v>
      </c>
      <c r="J14" s="341">
        <v>687</v>
      </c>
      <c r="K14" s="341">
        <v>2808</v>
      </c>
      <c r="L14" s="341">
        <v>2632</v>
      </c>
      <c r="M14" s="341">
        <v>21</v>
      </c>
    </row>
    <row r="15" spans="1:13" ht="16.5" customHeight="1">
      <c r="A15" s="314"/>
      <c r="B15" s="314" t="s">
        <v>1174</v>
      </c>
      <c r="C15" s="302">
        <v>17820</v>
      </c>
      <c r="D15" s="299">
        <v>12518</v>
      </c>
      <c r="E15" s="299">
        <v>11694</v>
      </c>
      <c r="F15" s="299">
        <v>9641</v>
      </c>
      <c r="G15" s="299">
        <v>1835</v>
      </c>
      <c r="H15" s="341">
        <v>7</v>
      </c>
      <c r="I15" s="341">
        <v>211</v>
      </c>
      <c r="J15" s="341">
        <v>824</v>
      </c>
      <c r="K15" s="341">
        <v>3084</v>
      </c>
      <c r="L15" s="341">
        <v>2869</v>
      </c>
      <c r="M15" s="341">
        <v>17</v>
      </c>
    </row>
    <row r="16" spans="1:13" ht="16.5" customHeight="1">
      <c r="A16" s="314"/>
      <c r="B16" s="314" t="s">
        <v>1175</v>
      </c>
      <c r="C16" s="302">
        <v>21336</v>
      </c>
      <c r="D16" s="299">
        <v>14687</v>
      </c>
      <c r="E16" s="299">
        <v>13742</v>
      </c>
      <c r="F16" s="299">
        <v>11402</v>
      </c>
      <c r="G16" s="299">
        <v>2097</v>
      </c>
      <c r="H16" s="341">
        <v>4</v>
      </c>
      <c r="I16" s="341">
        <v>239</v>
      </c>
      <c r="J16" s="341">
        <v>945</v>
      </c>
      <c r="K16" s="341">
        <v>4451</v>
      </c>
      <c r="L16" s="341">
        <v>3899</v>
      </c>
      <c r="M16" s="341">
        <v>10</v>
      </c>
    </row>
    <row r="17" spans="1:13" ht="16.5" customHeight="1">
      <c r="A17" s="314"/>
      <c r="B17" s="314" t="s">
        <v>1176</v>
      </c>
      <c r="C17" s="302">
        <v>17923</v>
      </c>
      <c r="D17" s="299">
        <v>9977</v>
      </c>
      <c r="E17" s="299">
        <v>9395</v>
      </c>
      <c r="F17" s="299">
        <v>7473</v>
      </c>
      <c r="G17" s="299">
        <v>1693</v>
      </c>
      <c r="H17" s="341">
        <v>2</v>
      </c>
      <c r="I17" s="341">
        <v>227</v>
      </c>
      <c r="J17" s="341">
        <v>582</v>
      </c>
      <c r="K17" s="341">
        <v>6782</v>
      </c>
      <c r="L17" s="341">
        <v>4116</v>
      </c>
      <c r="M17" s="341">
        <v>12</v>
      </c>
    </row>
    <row r="18" spans="1:13" ht="16.5" customHeight="1">
      <c r="A18" s="314"/>
      <c r="B18" s="314"/>
      <c r="C18" s="302"/>
      <c r="H18" s="341"/>
      <c r="I18" s="341"/>
      <c r="J18" s="341"/>
      <c r="K18" s="341"/>
      <c r="L18" s="341"/>
      <c r="M18" s="341"/>
    </row>
    <row r="19" spans="1:13" ht="16.5" customHeight="1">
      <c r="A19" s="314"/>
      <c r="B19" s="314" t="s">
        <v>1177</v>
      </c>
      <c r="C19" s="302">
        <v>15518</v>
      </c>
      <c r="D19" s="299">
        <v>6017</v>
      </c>
      <c r="E19" s="299">
        <v>5753</v>
      </c>
      <c r="F19" s="299">
        <v>4313</v>
      </c>
      <c r="G19" s="299">
        <v>1263</v>
      </c>
      <c r="H19" s="341">
        <v>2</v>
      </c>
      <c r="I19" s="341">
        <v>175</v>
      </c>
      <c r="J19" s="341">
        <v>264</v>
      </c>
      <c r="K19" s="341">
        <v>8755</v>
      </c>
      <c r="L19" s="341">
        <v>3839</v>
      </c>
      <c r="M19" s="341">
        <v>7</v>
      </c>
    </row>
    <row r="20" spans="1:13" ht="16.5" customHeight="1">
      <c r="A20" s="314"/>
      <c r="B20" s="314" t="s">
        <v>1178</v>
      </c>
      <c r="C20" s="302">
        <v>14913</v>
      </c>
      <c r="D20" s="299">
        <v>3900</v>
      </c>
      <c r="E20" s="299">
        <v>3784</v>
      </c>
      <c r="F20" s="299">
        <v>2790</v>
      </c>
      <c r="G20" s="299">
        <v>842</v>
      </c>
      <c r="H20" s="342">
        <v>0</v>
      </c>
      <c r="I20" s="341">
        <v>152</v>
      </c>
      <c r="J20" s="341">
        <v>116</v>
      </c>
      <c r="K20" s="341">
        <v>10394</v>
      </c>
      <c r="L20" s="341">
        <v>3416</v>
      </c>
      <c r="M20" s="341">
        <v>5</v>
      </c>
    </row>
    <row r="21" spans="1:13" ht="16.5" customHeight="1">
      <c r="A21" s="314"/>
      <c r="B21" s="314" t="s">
        <v>1179</v>
      </c>
      <c r="C21" s="302">
        <v>11770</v>
      </c>
      <c r="D21" s="299">
        <v>1970</v>
      </c>
      <c r="E21" s="299">
        <v>1930</v>
      </c>
      <c r="F21" s="299">
        <v>1328</v>
      </c>
      <c r="G21" s="299">
        <v>498</v>
      </c>
      <c r="H21" s="342">
        <v>0</v>
      </c>
      <c r="I21" s="341">
        <v>104</v>
      </c>
      <c r="J21" s="341">
        <v>40</v>
      </c>
      <c r="K21" s="341">
        <v>9324</v>
      </c>
      <c r="L21" s="341">
        <v>2581</v>
      </c>
      <c r="M21" s="342">
        <v>0</v>
      </c>
    </row>
    <row r="22" spans="1:13" ht="16.5" customHeight="1">
      <c r="A22" s="314"/>
      <c r="B22" s="314" t="s">
        <v>1180</v>
      </c>
      <c r="C22" s="302">
        <v>7815</v>
      </c>
      <c r="D22" s="299">
        <v>847</v>
      </c>
      <c r="E22" s="299">
        <v>831</v>
      </c>
      <c r="F22" s="299">
        <v>547</v>
      </c>
      <c r="G22" s="299">
        <v>213</v>
      </c>
      <c r="H22" s="342">
        <v>0</v>
      </c>
      <c r="I22" s="341">
        <v>71</v>
      </c>
      <c r="J22" s="341">
        <v>16</v>
      </c>
      <c r="K22" s="341">
        <v>6673</v>
      </c>
      <c r="L22" s="341">
        <v>1562</v>
      </c>
      <c r="M22" s="341">
        <v>2</v>
      </c>
    </row>
    <row r="23" spans="1:13" ht="16.5" customHeight="1">
      <c r="A23" s="314"/>
      <c r="B23" s="314" t="s">
        <v>1181</v>
      </c>
      <c r="C23" s="302">
        <v>6502</v>
      </c>
      <c r="D23" s="299">
        <v>398</v>
      </c>
      <c r="E23" s="299">
        <v>392</v>
      </c>
      <c r="F23" s="299">
        <v>244</v>
      </c>
      <c r="G23" s="299">
        <v>101</v>
      </c>
      <c r="H23" s="342">
        <v>0</v>
      </c>
      <c r="I23" s="341">
        <v>47</v>
      </c>
      <c r="J23" s="341">
        <v>6</v>
      </c>
      <c r="K23" s="341">
        <v>5810</v>
      </c>
      <c r="L23" s="341">
        <v>747</v>
      </c>
      <c r="M23" s="341">
        <v>3</v>
      </c>
    </row>
    <row r="24" spans="1:13" ht="16.5" customHeight="1">
      <c r="A24" s="314" t="s">
        <v>647</v>
      </c>
      <c r="B24" s="343" t="s">
        <v>1182</v>
      </c>
      <c r="C24" s="302">
        <f>SUM(C7:C11,C13:C17)</f>
        <v>228038</v>
      </c>
      <c r="D24" s="299">
        <f>SUM(D7:D11,D13:D17)</f>
        <v>127991</v>
      </c>
      <c r="E24" s="299">
        <f>SUM(E7:E11,E13:E17)</f>
        <v>118823</v>
      </c>
      <c r="F24" s="299">
        <f>SUM(F7:F11,F13:F17)</f>
        <v>100735</v>
      </c>
      <c r="G24" s="299">
        <f>SUM(G7:G11,G13:G17)</f>
        <v>12230</v>
      </c>
      <c r="H24" s="314">
        <f aca="true" t="shared" si="0" ref="H24:M24">SUM(H7:H17)</f>
        <v>3744</v>
      </c>
      <c r="I24" s="314">
        <f t="shared" si="0"/>
        <v>2114</v>
      </c>
      <c r="J24" s="314">
        <f t="shared" si="0"/>
        <v>9168</v>
      </c>
      <c r="K24" s="314">
        <f t="shared" si="0"/>
        <v>48145</v>
      </c>
      <c r="L24" s="314">
        <f t="shared" si="0"/>
        <v>27098</v>
      </c>
      <c r="M24" s="314">
        <f t="shared" si="0"/>
        <v>16555</v>
      </c>
    </row>
    <row r="25" spans="1:13" ht="16.5" customHeight="1">
      <c r="A25" s="314"/>
      <c r="B25" s="343" t="s">
        <v>1183</v>
      </c>
      <c r="C25" s="302">
        <v>56518</v>
      </c>
      <c r="D25" s="299">
        <v>13132</v>
      </c>
      <c r="E25" s="299">
        <v>12690</v>
      </c>
      <c r="F25" s="299">
        <v>9222</v>
      </c>
      <c r="G25" s="299">
        <v>2917</v>
      </c>
      <c r="H25" s="344">
        <v>2</v>
      </c>
      <c r="I25" s="344">
        <v>549</v>
      </c>
      <c r="J25" s="314">
        <f>SUM(J19:J23)</f>
        <v>442</v>
      </c>
      <c r="K25" s="314">
        <f>SUM(K19:K23)</f>
        <v>40956</v>
      </c>
      <c r="L25" s="314">
        <f>SUM(L19:L23)</f>
        <v>12145</v>
      </c>
      <c r="M25" s="314">
        <f>SUM(M19:M23)</f>
        <v>17</v>
      </c>
    </row>
    <row r="26" spans="1:13" s="338" customFormat="1" ht="16.5" customHeight="1">
      <c r="A26" s="345" t="s">
        <v>1184</v>
      </c>
      <c r="B26" s="345"/>
      <c r="C26" s="346">
        <v>141802</v>
      </c>
      <c r="D26" s="338">
        <v>81105</v>
      </c>
      <c r="E26" s="338">
        <v>74928</v>
      </c>
      <c r="F26" s="338">
        <v>70279</v>
      </c>
      <c r="G26" s="338">
        <v>1112</v>
      </c>
      <c r="H26" s="340">
        <v>2062</v>
      </c>
      <c r="I26" s="340">
        <v>1475</v>
      </c>
      <c r="J26" s="340">
        <v>6177</v>
      </c>
      <c r="K26" s="340">
        <v>25801</v>
      </c>
      <c r="L26" s="340">
        <v>1507</v>
      </c>
      <c r="M26" s="340">
        <v>8833</v>
      </c>
    </row>
    <row r="27" spans="1:13" ht="16.5" customHeight="1">
      <c r="A27" s="314"/>
      <c r="B27" s="314" t="s">
        <v>1167</v>
      </c>
      <c r="C27" s="302">
        <v>5773</v>
      </c>
      <c r="D27" s="299">
        <v>776</v>
      </c>
      <c r="E27" s="299">
        <v>678</v>
      </c>
      <c r="F27" s="299">
        <v>216</v>
      </c>
      <c r="G27" s="299">
        <v>11</v>
      </c>
      <c r="H27" s="341">
        <v>445</v>
      </c>
      <c r="I27" s="341">
        <v>6</v>
      </c>
      <c r="J27" s="341">
        <v>98</v>
      </c>
      <c r="K27" s="341">
        <v>4284</v>
      </c>
      <c r="L27" s="341">
        <v>10</v>
      </c>
      <c r="M27" s="341">
        <v>4212</v>
      </c>
    </row>
    <row r="28" spans="1:13" ht="16.5" customHeight="1">
      <c r="A28" s="314"/>
      <c r="B28" s="314" t="s">
        <v>1185</v>
      </c>
      <c r="C28" s="302">
        <v>13702</v>
      </c>
      <c r="D28" s="299">
        <v>5554</v>
      </c>
      <c r="E28" s="299">
        <v>4942</v>
      </c>
      <c r="F28" s="299">
        <v>3548</v>
      </c>
      <c r="G28" s="299">
        <v>60</v>
      </c>
      <c r="H28" s="341">
        <v>1278</v>
      </c>
      <c r="I28" s="341">
        <v>56</v>
      </c>
      <c r="J28" s="341">
        <v>612</v>
      </c>
      <c r="K28" s="341">
        <v>3945</v>
      </c>
      <c r="L28" s="341">
        <v>26</v>
      </c>
      <c r="M28" s="341">
        <v>3816</v>
      </c>
    </row>
    <row r="29" spans="1:13" ht="16.5" customHeight="1">
      <c r="A29" s="314"/>
      <c r="B29" s="314" t="s">
        <v>1186</v>
      </c>
      <c r="C29" s="302">
        <v>18348</v>
      </c>
      <c r="D29" s="299">
        <v>9315</v>
      </c>
      <c r="E29" s="299">
        <v>8452</v>
      </c>
      <c r="F29" s="299">
        <v>8052</v>
      </c>
      <c r="G29" s="299">
        <v>58</v>
      </c>
      <c r="H29" s="341">
        <v>237</v>
      </c>
      <c r="I29" s="341">
        <v>105</v>
      </c>
      <c r="J29" s="341">
        <v>863</v>
      </c>
      <c r="K29" s="341">
        <v>727</v>
      </c>
      <c r="L29" s="341">
        <v>34</v>
      </c>
      <c r="M29" s="341">
        <v>593</v>
      </c>
    </row>
    <row r="30" spans="1:13" ht="16.5" customHeight="1">
      <c r="A30" s="314"/>
      <c r="B30" s="314" t="s">
        <v>1187</v>
      </c>
      <c r="C30" s="302">
        <v>17290</v>
      </c>
      <c r="D30" s="299">
        <v>10172</v>
      </c>
      <c r="E30" s="299">
        <v>9320</v>
      </c>
      <c r="F30" s="299">
        <v>9080</v>
      </c>
      <c r="G30" s="299">
        <v>46</v>
      </c>
      <c r="H30" s="341">
        <v>52</v>
      </c>
      <c r="I30" s="341">
        <v>142</v>
      </c>
      <c r="J30" s="341">
        <v>852</v>
      </c>
      <c r="K30" s="341">
        <v>265</v>
      </c>
      <c r="L30" s="341">
        <v>47</v>
      </c>
      <c r="M30" s="341">
        <v>113</v>
      </c>
    </row>
    <row r="31" spans="1:13" ht="16.5" customHeight="1">
      <c r="A31" s="314"/>
      <c r="B31" s="314" t="s">
        <v>1188</v>
      </c>
      <c r="C31" s="302">
        <v>14358</v>
      </c>
      <c r="D31" s="299">
        <v>9445</v>
      </c>
      <c r="E31" s="299">
        <v>8758</v>
      </c>
      <c r="F31" s="299">
        <v>8551</v>
      </c>
      <c r="G31" s="299">
        <v>60</v>
      </c>
      <c r="H31" s="341">
        <v>28</v>
      </c>
      <c r="I31" s="341">
        <v>119</v>
      </c>
      <c r="J31" s="341">
        <v>687</v>
      </c>
      <c r="K31" s="341">
        <v>182</v>
      </c>
      <c r="L31" s="341">
        <v>37</v>
      </c>
      <c r="M31" s="341">
        <v>43</v>
      </c>
    </row>
    <row r="32" spans="1:13" ht="16.5" customHeight="1">
      <c r="A32" s="314"/>
      <c r="B32" s="314"/>
      <c r="C32" s="302"/>
      <c r="H32" s="341"/>
      <c r="I32" s="341"/>
      <c r="J32" s="341"/>
      <c r="K32" s="341"/>
      <c r="L32" s="341"/>
      <c r="M32" s="341"/>
    </row>
    <row r="33" spans="1:13" ht="16.5" customHeight="1">
      <c r="A33" s="314"/>
      <c r="B33" s="314" t="s">
        <v>1189</v>
      </c>
      <c r="C33" s="302">
        <v>11470</v>
      </c>
      <c r="D33" s="299">
        <v>8422</v>
      </c>
      <c r="E33" s="299">
        <v>7882</v>
      </c>
      <c r="F33" s="299">
        <v>7721</v>
      </c>
      <c r="G33" s="299">
        <v>46</v>
      </c>
      <c r="H33" s="341">
        <v>11</v>
      </c>
      <c r="I33" s="341">
        <v>104</v>
      </c>
      <c r="J33" s="341">
        <v>540</v>
      </c>
      <c r="K33" s="341">
        <v>145</v>
      </c>
      <c r="L33" s="341">
        <v>41</v>
      </c>
      <c r="M33" s="341">
        <v>24</v>
      </c>
    </row>
    <row r="34" spans="1:13" ht="16.5" customHeight="1">
      <c r="A34" s="314"/>
      <c r="B34" s="314" t="s">
        <v>1190</v>
      </c>
      <c r="C34" s="302">
        <v>9228</v>
      </c>
      <c r="D34" s="299">
        <v>7174</v>
      </c>
      <c r="E34" s="299">
        <v>6721</v>
      </c>
      <c r="F34" s="299">
        <v>6571</v>
      </c>
      <c r="G34" s="299">
        <v>45</v>
      </c>
      <c r="H34" s="341">
        <v>5</v>
      </c>
      <c r="I34" s="341">
        <v>100</v>
      </c>
      <c r="J34" s="341">
        <v>453</v>
      </c>
      <c r="K34" s="341">
        <v>131</v>
      </c>
      <c r="L34" s="341">
        <v>36</v>
      </c>
      <c r="M34" s="341">
        <v>8</v>
      </c>
    </row>
    <row r="35" spans="1:13" ht="16.5" customHeight="1">
      <c r="A35" s="314"/>
      <c r="B35" s="314" t="s">
        <v>1191</v>
      </c>
      <c r="C35" s="302">
        <v>9142</v>
      </c>
      <c r="D35" s="299">
        <v>7386</v>
      </c>
      <c r="E35" s="299">
        <v>6819</v>
      </c>
      <c r="F35" s="299">
        <v>6646</v>
      </c>
      <c r="G35" s="299">
        <v>52</v>
      </c>
      <c r="H35" s="341">
        <v>3</v>
      </c>
      <c r="I35" s="341">
        <v>118</v>
      </c>
      <c r="J35" s="341">
        <v>567</v>
      </c>
      <c r="K35" s="341">
        <v>185</v>
      </c>
      <c r="L35" s="341">
        <v>60</v>
      </c>
      <c r="M35" s="341">
        <v>9</v>
      </c>
    </row>
    <row r="36" spans="1:13" ht="16.5" customHeight="1">
      <c r="A36" s="314"/>
      <c r="B36" s="314" t="s">
        <v>1192</v>
      </c>
      <c r="C36" s="302">
        <v>10702</v>
      </c>
      <c r="D36" s="299">
        <v>8729</v>
      </c>
      <c r="E36" s="299">
        <v>8056</v>
      </c>
      <c r="F36" s="299">
        <v>7825</v>
      </c>
      <c r="G36" s="299">
        <v>78</v>
      </c>
      <c r="H36" s="341">
        <v>1</v>
      </c>
      <c r="I36" s="341">
        <v>152</v>
      </c>
      <c r="J36" s="341">
        <v>673</v>
      </c>
      <c r="K36" s="341">
        <v>439</v>
      </c>
      <c r="L36" s="341">
        <v>114</v>
      </c>
      <c r="M36" s="341">
        <v>6</v>
      </c>
    </row>
    <row r="37" spans="1:13" ht="16.5" customHeight="1">
      <c r="A37" s="314"/>
      <c r="B37" s="314" t="s">
        <v>1193</v>
      </c>
      <c r="C37" s="302">
        <v>8656</v>
      </c>
      <c r="D37" s="299">
        <v>6040</v>
      </c>
      <c r="E37" s="299">
        <v>5569</v>
      </c>
      <c r="F37" s="299">
        <v>5267</v>
      </c>
      <c r="G37" s="299">
        <v>141</v>
      </c>
      <c r="H37" s="341">
        <v>1</v>
      </c>
      <c r="I37" s="341">
        <v>160</v>
      </c>
      <c r="J37" s="341">
        <v>471</v>
      </c>
      <c r="K37" s="341">
        <v>1847</v>
      </c>
      <c r="L37" s="341">
        <v>199</v>
      </c>
      <c r="M37" s="341">
        <v>6</v>
      </c>
    </row>
    <row r="38" spans="1:13" ht="16.5" customHeight="1">
      <c r="A38" s="314"/>
      <c r="B38" s="314"/>
      <c r="C38" s="302"/>
      <c r="H38" s="341"/>
      <c r="I38" s="341"/>
      <c r="J38" s="341"/>
      <c r="K38" s="341"/>
      <c r="L38" s="341"/>
      <c r="M38" s="341"/>
    </row>
    <row r="39" spans="1:13" ht="16.5" customHeight="1">
      <c r="A39" s="314"/>
      <c r="B39" s="314" t="s">
        <v>1194</v>
      </c>
      <c r="C39" s="302">
        <v>7110</v>
      </c>
      <c r="D39" s="299">
        <v>3642</v>
      </c>
      <c r="E39" s="299">
        <v>3429</v>
      </c>
      <c r="F39" s="299">
        <v>3122</v>
      </c>
      <c r="G39" s="299">
        <v>176</v>
      </c>
      <c r="H39" s="341">
        <v>1</v>
      </c>
      <c r="I39" s="341">
        <v>130</v>
      </c>
      <c r="J39" s="341">
        <v>213</v>
      </c>
      <c r="K39" s="341">
        <v>3000</v>
      </c>
      <c r="L39" s="341">
        <v>246</v>
      </c>
      <c r="M39" s="341">
        <v>3</v>
      </c>
    </row>
    <row r="40" spans="1:13" ht="16.5" customHeight="1">
      <c r="A40" s="314"/>
      <c r="B40" s="314" t="s">
        <v>1195</v>
      </c>
      <c r="C40" s="302">
        <v>6450</v>
      </c>
      <c r="D40" s="299">
        <v>2491</v>
      </c>
      <c r="E40" s="299">
        <v>2392</v>
      </c>
      <c r="F40" s="299">
        <v>2112</v>
      </c>
      <c r="G40" s="299">
        <v>156</v>
      </c>
      <c r="H40" s="342">
        <v>0</v>
      </c>
      <c r="I40" s="341">
        <v>124</v>
      </c>
      <c r="J40" s="341">
        <v>99</v>
      </c>
      <c r="K40" s="341">
        <v>3589</v>
      </c>
      <c r="L40" s="341">
        <v>217</v>
      </c>
      <c r="M40" s="342">
        <v>0</v>
      </c>
    </row>
    <row r="41" spans="1:13" ht="16.5" customHeight="1">
      <c r="A41" s="314"/>
      <c r="B41" s="314" t="s">
        <v>1196</v>
      </c>
      <c r="C41" s="302">
        <v>4772</v>
      </c>
      <c r="D41" s="299">
        <v>1215</v>
      </c>
      <c r="E41" s="299">
        <v>1182</v>
      </c>
      <c r="F41" s="299">
        <v>988</v>
      </c>
      <c r="G41" s="299">
        <v>113</v>
      </c>
      <c r="H41" s="342">
        <v>0</v>
      </c>
      <c r="I41" s="341">
        <v>81</v>
      </c>
      <c r="J41" s="341">
        <v>33</v>
      </c>
      <c r="K41" s="341">
        <v>3285</v>
      </c>
      <c r="L41" s="341">
        <v>221</v>
      </c>
      <c r="M41" s="342">
        <v>0</v>
      </c>
    </row>
    <row r="42" spans="1:13" ht="16.5" customHeight="1">
      <c r="A42" s="314"/>
      <c r="B42" s="314" t="s">
        <v>1197</v>
      </c>
      <c r="C42" s="302">
        <v>2813</v>
      </c>
      <c r="D42" s="299">
        <v>507</v>
      </c>
      <c r="E42" s="299">
        <v>494</v>
      </c>
      <c r="F42" s="299">
        <v>398</v>
      </c>
      <c r="G42" s="299">
        <v>49</v>
      </c>
      <c r="H42" s="342">
        <v>0</v>
      </c>
      <c r="I42" s="341">
        <v>47</v>
      </c>
      <c r="J42" s="341">
        <v>13</v>
      </c>
      <c r="K42" s="341">
        <v>2156</v>
      </c>
      <c r="L42" s="341">
        <v>147</v>
      </c>
      <c r="M42" s="342">
        <v>0</v>
      </c>
    </row>
    <row r="43" spans="1:13" ht="16.5" customHeight="1">
      <c r="A43" s="314"/>
      <c r="B43" s="314" t="s">
        <v>1181</v>
      </c>
      <c r="C43" s="302">
        <v>1988</v>
      </c>
      <c r="D43" s="299">
        <v>237</v>
      </c>
      <c r="E43" s="299">
        <v>234</v>
      </c>
      <c r="F43" s="299">
        <v>182</v>
      </c>
      <c r="G43" s="299">
        <v>21</v>
      </c>
      <c r="H43" s="342">
        <v>0</v>
      </c>
      <c r="I43" s="341">
        <v>31</v>
      </c>
      <c r="J43" s="341">
        <v>3</v>
      </c>
      <c r="K43" s="341">
        <v>1621</v>
      </c>
      <c r="L43" s="341">
        <v>72</v>
      </c>
      <c r="M43" s="342">
        <v>0</v>
      </c>
    </row>
    <row r="44" spans="1:13" ht="16.5" customHeight="1">
      <c r="A44" s="314" t="s">
        <v>647</v>
      </c>
      <c r="B44" s="343" t="s">
        <v>1182</v>
      </c>
      <c r="C44" s="302">
        <f>SUM(C27:C31,C33:C37)</f>
        <v>118669</v>
      </c>
      <c r="D44" s="299">
        <f>SUM(D27:D31,D33:D37)</f>
        <v>73013</v>
      </c>
      <c r="E44" s="299">
        <f>SUM(E27:E31,E33:E37)</f>
        <v>67197</v>
      </c>
      <c r="F44" s="299">
        <f>SUM(F27:F31,F33:F37)</f>
        <v>63477</v>
      </c>
      <c r="G44" s="299">
        <f>SUM(G27:G31,G33:G37)</f>
        <v>597</v>
      </c>
      <c r="H44" s="314">
        <f aca="true" t="shared" si="1" ref="H44:M44">SUM(H27:H37)</f>
        <v>2061</v>
      </c>
      <c r="I44" s="314">
        <f t="shared" si="1"/>
        <v>1062</v>
      </c>
      <c r="J44" s="314">
        <f t="shared" si="1"/>
        <v>5816</v>
      </c>
      <c r="K44" s="314">
        <f t="shared" si="1"/>
        <v>12150</v>
      </c>
      <c r="L44" s="314">
        <f t="shared" si="1"/>
        <v>604</v>
      </c>
      <c r="M44" s="314">
        <f t="shared" si="1"/>
        <v>8830</v>
      </c>
    </row>
    <row r="45" spans="1:13" ht="16.5" customHeight="1">
      <c r="A45" s="314"/>
      <c r="B45" s="343" t="s">
        <v>1183</v>
      </c>
      <c r="C45" s="302">
        <v>23133</v>
      </c>
      <c r="D45" s="299">
        <v>8092</v>
      </c>
      <c r="E45" s="299">
        <v>7731</v>
      </c>
      <c r="F45" s="299">
        <v>6802</v>
      </c>
      <c r="G45" s="299">
        <v>515</v>
      </c>
      <c r="H45" s="341">
        <v>1</v>
      </c>
      <c r="I45" s="341">
        <v>413</v>
      </c>
      <c r="J45" s="314">
        <f>SUM(J39:J43)</f>
        <v>361</v>
      </c>
      <c r="K45" s="314">
        <f>SUM(K39:K43)</f>
        <v>13651</v>
      </c>
      <c r="L45" s="314">
        <f>SUM(L39:L43)</f>
        <v>903</v>
      </c>
      <c r="M45" s="314">
        <f>SUM(M39:M43)</f>
        <v>3</v>
      </c>
    </row>
    <row r="46" spans="1:13" ht="16.5" customHeight="1">
      <c r="A46" s="314"/>
      <c r="B46" s="343"/>
      <c r="C46" s="302"/>
      <c r="H46" s="341"/>
      <c r="I46" s="341"/>
      <c r="J46" s="314"/>
      <c r="K46" s="314"/>
      <c r="L46" s="314"/>
      <c r="M46" s="314"/>
    </row>
    <row r="47" spans="1:13" s="338" customFormat="1" ht="16.5" customHeight="1">
      <c r="A47" s="345" t="s">
        <v>1198</v>
      </c>
      <c r="B47" s="345"/>
      <c r="C47" s="346">
        <v>142754</v>
      </c>
      <c r="D47" s="338">
        <v>60018</v>
      </c>
      <c r="E47" s="338">
        <v>56585</v>
      </c>
      <c r="F47" s="338">
        <v>39678</v>
      </c>
      <c r="G47" s="338">
        <v>14035</v>
      </c>
      <c r="H47" s="340">
        <v>1684</v>
      </c>
      <c r="I47" s="340">
        <v>1188</v>
      </c>
      <c r="J47" s="340">
        <v>3433</v>
      </c>
      <c r="K47" s="340">
        <v>63300</v>
      </c>
      <c r="L47" s="340">
        <v>37736</v>
      </c>
      <c r="M47" s="340">
        <v>7739</v>
      </c>
    </row>
    <row r="48" spans="1:13" ht="16.5" customHeight="1">
      <c r="A48" s="314"/>
      <c r="B48" s="314" t="s">
        <v>1167</v>
      </c>
      <c r="C48" s="302">
        <v>5721</v>
      </c>
      <c r="D48" s="299">
        <v>752</v>
      </c>
      <c r="E48" s="299">
        <v>689</v>
      </c>
      <c r="F48" s="299">
        <v>174</v>
      </c>
      <c r="G48" s="299">
        <v>31</v>
      </c>
      <c r="H48" s="341">
        <v>474</v>
      </c>
      <c r="I48" s="341">
        <v>10</v>
      </c>
      <c r="J48" s="341">
        <v>63</v>
      </c>
      <c r="K48" s="341">
        <v>4330</v>
      </c>
      <c r="L48" s="341">
        <v>52</v>
      </c>
      <c r="M48" s="341">
        <v>4226</v>
      </c>
    </row>
    <row r="49" spans="1:13" ht="16.5" customHeight="1">
      <c r="A49" s="314"/>
      <c r="B49" s="314" t="s">
        <v>1185</v>
      </c>
      <c r="C49" s="302">
        <v>12341</v>
      </c>
      <c r="D49" s="299">
        <v>5610</v>
      </c>
      <c r="E49" s="299">
        <v>5184</v>
      </c>
      <c r="F49" s="299">
        <v>3906</v>
      </c>
      <c r="G49" s="299">
        <v>225</v>
      </c>
      <c r="H49" s="341">
        <v>982</v>
      </c>
      <c r="I49" s="341">
        <v>71</v>
      </c>
      <c r="J49" s="341">
        <v>426</v>
      </c>
      <c r="K49" s="341">
        <v>3508</v>
      </c>
      <c r="L49" s="341">
        <v>511</v>
      </c>
      <c r="M49" s="341">
        <v>2939</v>
      </c>
    </row>
    <row r="50" spans="1:13" ht="16.5" customHeight="1">
      <c r="A50" s="314"/>
      <c r="B50" s="314" t="s">
        <v>1186</v>
      </c>
      <c r="C50" s="302">
        <v>15733</v>
      </c>
      <c r="D50" s="299">
        <v>8343</v>
      </c>
      <c r="E50" s="299">
        <v>7621</v>
      </c>
      <c r="F50" s="299">
        <v>6861</v>
      </c>
      <c r="G50" s="299">
        <v>481</v>
      </c>
      <c r="H50" s="341">
        <v>143</v>
      </c>
      <c r="I50" s="341">
        <v>136</v>
      </c>
      <c r="J50" s="341">
        <v>722</v>
      </c>
      <c r="K50" s="341">
        <v>2322</v>
      </c>
      <c r="L50" s="341">
        <v>1896</v>
      </c>
      <c r="M50" s="341">
        <v>358</v>
      </c>
    </row>
    <row r="51" spans="1:13" ht="16.5" customHeight="1">
      <c r="A51" s="314"/>
      <c r="B51" s="314" t="s">
        <v>1187</v>
      </c>
      <c r="C51" s="302">
        <v>15350</v>
      </c>
      <c r="D51" s="299">
        <v>7910</v>
      </c>
      <c r="E51" s="299">
        <v>7370</v>
      </c>
      <c r="F51" s="299">
        <v>6155</v>
      </c>
      <c r="G51" s="299">
        <v>908</v>
      </c>
      <c r="H51" s="341">
        <v>43</v>
      </c>
      <c r="I51" s="341">
        <v>264</v>
      </c>
      <c r="J51" s="341">
        <v>540</v>
      </c>
      <c r="K51" s="341">
        <v>3922</v>
      </c>
      <c r="L51" s="341">
        <v>3739</v>
      </c>
      <c r="M51" s="341">
        <v>109</v>
      </c>
    </row>
    <row r="52" spans="1:13" ht="16.5" customHeight="1">
      <c r="A52" s="314"/>
      <c r="B52" s="314" t="s">
        <v>1188</v>
      </c>
      <c r="C52" s="302">
        <v>12564</v>
      </c>
      <c r="D52" s="299">
        <v>6366</v>
      </c>
      <c r="E52" s="299">
        <v>5963</v>
      </c>
      <c r="F52" s="299">
        <v>4562</v>
      </c>
      <c r="G52" s="299">
        <v>1201</v>
      </c>
      <c r="H52" s="341">
        <v>23</v>
      </c>
      <c r="I52" s="341">
        <v>177</v>
      </c>
      <c r="J52" s="341">
        <v>403</v>
      </c>
      <c r="K52" s="341">
        <v>4059</v>
      </c>
      <c r="L52" s="341">
        <v>3951</v>
      </c>
      <c r="M52" s="341">
        <v>41</v>
      </c>
    </row>
    <row r="53" spans="1:13" ht="16.5" customHeight="1">
      <c r="A53" s="314"/>
      <c r="B53" s="314"/>
      <c r="C53" s="302"/>
      <c r="H53" s="341"/>
      <c r="I53" s="341"/>
      <c r="J53" s="341"/>
      <c r="K53" s="341"/>
      <c r="L53" s="341"/>
      <c r="M53" s="341"/>
    </row>
    <row r="54" spans="1:13" ht="16.5" customHeight="1">
      <c r="A54" s="314"/>
      <c r="B54" s="314" t="s">
        <v>1189</v>
      </c>
      <c r="C54" s="302">
        <v>10463</v>
      </c>
      <c r="D54" s="299">
        <v>5829</v>
      </c>
      <c r="E54" s="299">
        <v>5505</v>
      </c>
      <c r="F54" s="299">
        <v>3725</v>
      </c>
      <c r="G54" s="299">
        <v>1682</v>
      </c>
      <c r="H54" s="341">
        <v>7</v>
      </c>
      <c r="I54" s="341">
        <v>91</v>
      </c>
      <c r="J54" s="341">
        <v>324</v>
      </c>
      <c r="K54" s="341">
        <v>3331</v>
      </c>
      <c r="L54" s="341">
        <v>3238</v>
      </c>
      <c r="M54" s="341">
        <v>21</v>
      </c>
    </row>
    <row r="55" spans="1:13" ht="16.5" customHeight="1">
      <c r="A55" s="314"/>
      <c r="B55" s="314" t="s">
        <v>1190</v>
      </c>
      <c r="C55" s="302">
        <v>8618</v>
      </c>
      <c r="D55" s="299">
        <v>5141</v>
      </c>
      <c r="E55" s="299">
        <v>4907</v>
      </c>
      <c r="F55" s="299">
        <v>3097</v>
      </c>
      <c r="G55" s="299">
        <v>1751</v>
      </c>
      <c r="H55" s="341">
        <v>3</v>
      </c>
      <c r="I55" s="341">
        <v>56</v>
      </c>
      <c r="J55" s="341">
        <v>234</v>
      </c>
      <c r="K55" s="341">
        <v>2677</v>
      </c>
      <c r="L55" s="341">
        <v>2596</v>
      </c>
      <c r="M55" s="341">
        <v>13</v>
      </c>
    </row>
    <row r="56" spans="1:13" ht="16.5" customHeight="1">
      <c r="A56" s="314"/>
      <c r="B56" s="314" t="s">
        <v>1191</v>
      </c>
      <c r="C56" s="302">
        <v>8678</v>
      </c>
      <c r="D56" s="299">
        <v>5132</v>
      </c>
      <c r="E56" s="299">
        <v>4875</v>
      </c>
      <c r="F56" s="299">
        <v>2995</v>
      </c>
      <c r="G56" s="299">
        <v>1783</v>
      </c>
      <c r="H56" s="341">
        <v>4</v>
      </c>
      <c r="I56" s="341">
        <v>93</v>
      </c>
      <c r="J56" s="341">
        <v>257</v>
      </c>
      <c r="K56" s="341">
        <v>2899</v>
      </c>
      <c r="L56" s="341">
        <v>2809</v>
      </c>
      <c r="M56" s="341">
        <v>8</v>
      </c>
    </row>
    <row r="57" spans="1:13" ht="16.5" customHeight="1">
      <c r="A57" s="314"/>
      <c r="B57" s="314" t="s">
        <v>1192</v>
      </c>
      <c r="C57" s="302">
        <v>10634</v>
      </c>
      <c r="D57" s="299">
        <v>5958</v>
      </c>
      <c r="E57" s="299">
        <v>5686</v>
      </c>
      <c r="F57" s="299">
        <v>3577</v>
      </c>
      <c r="G57" s="299">
        <v>2019</v>
      </c>
      <c r="H57" s="341">
        <v>3</v>
      </c>
      <c r="I57" s="341">
        <v>87</v>
      </c>
      <c r="J57" s="341">
        <v>272</v>
      </c>
      <c r="K57" s="341">
        <v>4012</v>
      </c>
      <c r="L57" s="341">
        <v>3785</v>
      </c>
      <c r="M57" s="341">
        <v>4</v>
      </c>
    </row>
    <row r="58" spans="1:13" ht="16.5" customHeight="1">
      <c r="A58" s="314"/>
      <c r="B58" s="314" t="s">
        <v>1193</v>
      </c>
      <c r="C58" s="302">
        <v>9267</v>
      </c>
      <c r="D58" s="299">
        <v>3937</v>
      </c>
      <c r="E58" s="299">
        <v>3826</v>
      </c>
      <c r="F58" s="299">
        <v>2206</v>
      </c>
      <c r="G58" s="299">
        <v>1552</v>
      </c>
      <c r="H58" s="341">
        <v>1</v>
      </c>
      <c r="I58" s="341">
        <v>67</v>
      </c>
      <c r="J58" s="341">
        <v>111</v>
      </c>
      <c r="K58" s="341">
        <v>4935</v>
      </c>
      <c r="L58" s="341">
        <v>3917</v>
      </c>
      <c r="M58" s="341">
        <v>6</v>
      </c>
    </row>
    <row r="59" spans="1:13" ht="16.5" customHeight="1">
      <c r="A59" s="314"/>
      <c r="B59" s="314"/>
      <c r="C59" s="302"/>
      <c r="H59" s="341"/>
      <c r="I59" s="341"/>
      <c r="J59" s="341"/>
      <c r="K59" s="341"/>
      <c r="L59" s="341"/>
      <c r="M59" s="341"/>
    </row>
    <row r="60" spans="1:13" ht="16.5" customHeight="1">
      <c r="A60" s="314"/>
      <c r="B60" s="314" t="s">
        <v>1194</v>
      </c>
      <c r="C60" s="302">
        <v>8408</v>
      </c>
      <c r="D60" s="299">
        <v>2375</v>
      </c>
      <c r="E60" s="299">
        <v>2324</v>
      </c>
      <c r="F60" s="299">
        <v>1191</v>
      </c>
      <c r="G60" s="299">
        <v>1087</v>
      </c>
      <c r="H60" s="341">
        <v>1</v>
      </c>
      <c r="I60" s="341">
        <v>45</v>
      </c>
      <c r="J60" s="341">
        <v>51</v>
      </c>
      <c r="K60" s="341">
        <v>5755</v>
      </c>
      <c r="L60" s="341">
        <v>3593</v>
      </c>
      <c r="M60" s="341">
        <v>4</v>
      </c>
    </row>
    <row r="61" spans="1:13" ht="16.5" customHeight="1">
      <c r="A61" s="314"/>
      <c r="B61" s="314" t="s">
        <v>1195</v>
      </c>
      <c r="C61" s="302">
        <v>8463</v>
      </c>
      <c r="D61" s="299">
        <v>1409</v>
      </c>
      <c r="E61" s="299">
        <v>1392</v>
      </c>
      <c r="F61" s="299">
        <v>678</v>
      </c>
      <c r="G61" s="299">
        <v>686</v>
      </c>
      <c r="H61" s="342">
        <v>0</v>
      </c>
      <c r="I61" s="341">
        <v>28</v>
      </c>
      <c r="J61" s="341">
        <v>17</v>
      </c>
      <c r="K61" s="341">
        <v>6805</v>
      </c>
      <c r="L61" s="341">
        <v>3199</v>
      </c>
      <c r="M61" s="341">
        <v>5</v>
      </c>
    </row>
    <row r="62" spans="1:13" ht="16.5" customHeight="1">
      <c r="A62" s="314"/>
      <c r="B62" s="314" t="s">
        <v>1196</v>
      </c>
      <c r="C62" s="302">
        <v>6998</v>
      </c>
      <c r="D62" s="299">
        <v>755</v>
      </c>
      <c r="E62" s="299">
        <v>748</v>
      </c>
      <c r="F62" s="299">
        <v>340</v>
      </c>
      <c r="G62" s="299">
        <v>385</v>
      </c>
      <c r="H62" s="342">
        <v>0</v>
      </c>
      <c r="I62" s="341">
        <v>23</v>
      </c>
      <c r="J62" s="341">
        <v>7</v>
      </c>
      <c r="K62" s="341">
        <v>6039</v>
      </c>
      <c r="L62" s="341">
        <v>2360</v>
      </c>
      <c r="M62" s="342">
        <v>0</v>
      </c>
    </row>
    <row r="63" spans="1:13" ht="16.5" customHeight="1">
      <c r="A63" s="314"/>
      <c r="B63" s="314" t="s">
        <v>1197</v>
      </c>
      <c r="C63" s="302">
        <v>5002</v>
      </c>
      <c r="D63" s="299">
        <v>340</v>
      </c>
      <c r="E63" s="299">
        <v>337</v>
      </c>
      <c r="F63" s="299">
        <v>149</v>
      </c>
      <c r="G63" s="299">
        <v>164</v>
      </c>
      <c r="H63" s="342">
        <v>0</v>
      </c>
      <c r="I63" s="341">
        <v>24</v>
      </c>
      <c r="J63" s="341">
        <v>3</v>
      </c>
      <c r="K63" s="341">
        <v>4517</v>
      </c>
      <c r="L63" s="341">
        <v>1415</v>
      </c>
      <c r="M63" s="341">
        <v>2</v>
      </c>
    </row>
    <row r="64" spans="1:13" ht="16.5" customHeight="1">
      <c r="A64" s="314"/>
      <c r="B64" s="314" t="s">
        <v>1181</v>
      </c>
      <c r="C64" s="302">
        <v>4514</v>
      </c>
      <c r="D64" s="299">
        <v>161</v>
      </c>
      <c r="E64" s="299">
        <v>158</v>
      </c>
      <c r="F64" s="299">
        <v>62</v>
      </c>
      <c r="G64" s="299">
        <v>80</v>
      </c>
      <c r="H64" s="342">
        <v>0</v>
      </c>
      <c r="I64" s="341">
        <v>16</v>
      </c>
      <c r="J64" s="341">
        <v>3</v>
      </c>
      <c r="K64" s="341">
        <v>4189</v>
      </c>
      <c r="L64" s="341">
        <v>675</v>
      </c>
      <c r="M64" s="341">
        <v>3</v>
      </c>
    </row>
    <row r="65" spans="1:13" ht="16.5" customHeight="1">
      <c r="A65" s="314" t="s">
        <v>647</v>
      </c>
      <c r="B65" s="343" t="s">
        <v>1182</v>
      </c>
      <c r="C65" s="302">
        <f>SUM(C48:C52,C54:C58)</f>
        <v>109369</v>
      </c>
      <c r="D65" s="299">
        <f>SUM(D48:D52,D54:D58)</f>
        <v>54978</v>
      </c>
      <c r="E65" s="299">
        <f>SUM(E48:E52,E54:E58)</f>
        <v>51626</v>
      </c>
      <c r="F65" s="299">
        <f>SUM(F48:F52,F54:F58)</f>
        <v>37258</v>
      </c>
      <c r="G65" s="299">
        <f>SUM(G48:G52,G54:G58)</f>
        <v>11633</v>
      </c>
      <c r="H65" s="314">
        <f aca="true" t="shared" si="2" ref="H65:M65">SUM(H48:H58)</f>
        <v>1683</v>
      </c>
      <c r="I65" s="314">
        <f t="shared" si="2"/>
        <v>1052</v>
      </c>
      <c r="J65" s="314">
        <f t="shared" si="2"/>
        <v>3352</v>
      </c>
      <c r="K65" s="314">
        <f t="shared" si="2"/>
        <v>35995</v>
      </c>
      <c r="L65" s="314">
        <f t="shared" si="2"/>
        <v>26494</v>
      </c>
      <c r="M65" s="314">
        <f t="shared" si="2"/>
        <v>7725</v>
      </c>
    </row>
    <row r="66" spans="1:13" ht="16.5" customHeight="1">
      <c r="A66" s="314"/>
      <c r="B66" s="343" t="s">
        <v>1183</v>
      </c>
      <c r="C66" s="302">
        <v>33385</v>
      </c>
      <c r="D66" s="314">
        <v>5040</v>
      </c>
      <c r="E66" s="314">
        <v>4959</v>
      </c>
      <c r="F66" s="314">
        <v>2420</v>
      </c>
      <c r="G66" s="314">
        <v>2402</v>
      </c>
      <c r="H66" s="341">
        <v>1</v>
      </c>
      <c r="I66" s="341">
        <v>136</v>
      </c>
      <c r="J66" s="314">
        <f>SUM(J60:J64)</f>
        <v>81</v>
      </c>
      <c r="K66" s="314">
        <f>SUM(K60:K64)</f>
        <v>27305</v>
      </c>
      <c r="L66" s="314">
        <f>SUM(L60:L64)</f>
        <v>11242</v>
      </c>
      <c r="M66" s="314">
        <f>SUM(M60:M64)</f>
        <v>14</v>
      </c>
    </row>
    <row r="67" spans="1:13" ht="16.5" customHeight="1" thickBot="1">
      <c r="A67" s="318"/>
      <c r="B67" s="347"/>
      <c r="C67" s="305"/>
      <c r="D67" s="318"/>
      <c r="E67" s="318"/>
      <c r="F67" s="318"/>
      <c r="G67" s="318"/>
      <c r="H67" s="348"/>
      <c r="I67" s="348"/>
      <c r="J67" s="318"/>
      <c r="K67" s="318"/>
      <c r="L67" s="318"/>
      <c r="M67" s="318"/>
    </row>
    <row r="68" spans="1:10" ht="16.5" customHeight="1">
      <c r="A68" s="306" t="s">
        <v>1038</v>
      </c>
      <c r="B68" s="306"/>
      <c r="C68" s="306"/>
      <c r="H68" s="349"/>
      <c r="I68" s="306"/>
      <c r="J68" s="306"/>
    </row>
    <row r="69" spans="1:8" ht="16.5" customHeight="1">
      <c r="A69" s="299" t="s">
        <v>1037</v>
      </c>
      <c r="H69" s="332"/>
    </row>
  </sheetData>
  <mergeCells count="10">
    <mergeCell ref="L4:L5"/>
    <mergeCell ref="M4:M5"/>
    <mergeCell ref="D3:J3"/>
    <mergeCell ref="E4:I4"/>
    <mergeCell ref="D4:D5"/>
    <mergeCell ref="C3:C4"/>
    <mergeCell ref="A3:B4"/>
    <mergeCell ref="A5:B5"/>
    <mergeCell ref="K3:K5"/>
    <mergeCell ref="J4:J5"/>
  </mergeCells>
  <printOptions/>
  <pageMargins left="0.5905511811023623" right="0.7874015748031497" top="0.5905511811023623" bottom="0.3937007874015748" header="0.3937007874015748" footer="0"/>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indexed="12"/>
  </sheetPr>
  <dimension ref="A1:V62"/>
  <sheetViews>
    <sheetView showGridLines="0" workbookViewId="0" topLeftCell="A1">
      <pane xSplit="2" ySplit="5" topLeftCell="C6" activePane="bottomRight" state="frozen"/>
      <selection pane="topLeft" activeCell="E20" sqref="E20"/>
      <selection pane="topRight" activeCell="E20" sqref="E20"/>
      <selection pane="bottomLeft" activeCell="E20" sqref="E20"/>
      <selection pane="bottomRight" activeCell="B2" sqref="B2"/>
    </sheetView>
  </sheetViews>
  <sheetFormatPr defaultColWidth="9.00390625" defaultRowHeight="16.5" customHeight="1"/>
  <cols>
    <col min="1" max="1" width="1.625" style="299" customWidth="1"/>
    <col min="2" max="2" width="9.00390625" style="299" customWidth="1"/>
    <col min="3" max="3" width="9.625" style="299" customWidth="1"/>
    <col min="4" max="16384" width="8.875" style="299" customWidth="1"/>
  </cols>
  <sheetData>
    <row r="1" spans="1:2" ht="16.5" customHeight="1">
      <c r="A1" s="298" t="s">
        <v>393</v>
      </c>
      <c r="B1" s="298"/>
    </row>
    <row r="2" ht="16.5" customHeight="1" thickBot="1">
      <c r="B2" s="412" t="str">
        <f>HYPERLINK("#目次!A32","目次に戻る")</f>
        <v>目次に戻る</v>
      </c>
    </row>
    <row r="3" spans="1:22" ht="16.5" customHeight="1">
      <c r="A3" s="581" t="s">
        <v>1199</v>
      </c>
      <c r="B3" s="583"/>
      <c r="C3" s="583" t="s">
        <v>1200</v>
      </c>
      <c r="D3" s="583" t="s">
        <v>1201</v>
      </c>
      <c r="E3" s="583"/>
      <c r="F3" s="583"/>
      <c r="G3" s="583"/>
      <c r="H3" s="583"/>
      <c r="I3" s="583"/>
      <c r="J3" s="583"/>
      <c r="K3" s="583"/>
      <c r="L3" s="583"/>
      <c r="M3" s="583"/>
      <c r="N3" s="583"/>
      <c r="O3" s="583"/>
      <c r="P3" s="583"/>
      <c r="Q3" s="583"/>
      <c r="R3" s="583"/>
      <c r="S3" s="583"/>
      <c r="T3" s="583"/>
      <c r="U3" s="583"/>
      <c r="V3" s="605"/>
    </row>
    <row r="4" spans="1:22" ht="16.5" customHeight="1">
      <c r="A4" s="582"/>
      <c r="B4" s="589"/>
      <c r="C4" s="589"/>
      <c r="D4" s="322" t="s">
        <v>1202</v>
      </c>
      <c r="E4" s="322" t="s">
        <v>1203</v>
      </c>
      <c r="F4" s="322" t="s">
        <v>1204</v>
      </c>
      <c r="G4" s="322" t="s">
        <v>1205</v>
      </c>
      <c r="H4" s="322" t="s">
        <v>1206</v>
      </c>
      <c r="I4" s="322" t="s">
        <v>1207</v>
      </c>
      <c r="J4" s="322" t="s">
        <v>1208</v>
      </c>
      <c r="K4" s="322" t="s">
        <v>1209</v>
      </c>
      <c r="L4" s="322" t="s">
        <v>1210</v>
      </c>
      <c r="M4" s="350" t="s">
        <v>1211</v>
      </c>
      <c r="N4" s="350" t="s">
        <v>1212</v>
      </c>
      <c r="O4" s="350" t="s">
        <v>1213</v>
      </c>
      <c r="P4" s="350" t="s">
        <v>1214</v>
      </c>
      <c r="Q4" s="350" t="s">
        <v>1215</v>
      </c>
      <c r="R4" s="350" t="s">
        <v>1216</v>
      </c>
      <c r="S4" s="350" t="s">
        <v>1217</v>
      </c>
      <c r="T4" s="350" t="s">
        <v>1218</v>
      </c>
      <c r="U4" s="350" t="s">
        <v>1219</v>
      </c>
      <c r="V4" s="351" t="s">
        <v>1220</v>
      </c>
    </row>
    <row r="5" spans="1:22" s="387" customFormat="1" ht="47.25" customHeight="1">
      <c r="A5" s="608" t="s">
        <v>1221</v>
      </c>
      <c r="B5" s="582"/>
      <c r="C5" s="589"/>
      <c r="D5" s="389" t="s">
        <v>1040</v>
      </c>
      <c r="E5" s="389" t="s">
        <v>1041</v>
      </c>
      <c r="F5" s="389" t="s">
        <v>1042</v>
      </c>
      <c r="G5" s="389" t="s">
        <v>1043</v>
      </c>
      <c r="H5" s="389" t="s">
        <v>1044</v>
      </c>
      <c r="I5" s="389" t="s">
        <v>1045</v>
      </c>
      <c r="J5" s="390" t="s">
        <v>1056</v>
      </c>
      <c r="K5" s="390" t="s">
        <v>1046</v>
      </c>
      <c r="L5" s="390" t="s">
        <v>1047</v>
      </c>
      <c r="M5" s="390" t="s">
        <v>1048</v>
      </c>
      <c r="N5" s="390" t="s">
        <v>1049</v>
      </c>
      <c r="O5" s="390" t="s">
        <v>1222</v>
      </c>
      <c r="P5" s="390" t="s">
        <v>1050</v>
      </c>
      <c r="Q5" s="390" t="s">
        <v>52</v>
      </c>
      <c r="R5" s="390" t="s">
        <v>1051</v>
      </c>
      <c r="S5" s="390" t="s">
        <v>1052</v>
      </c>
      <c r="T5" s="390" t="s">
        <v>1053</v>
      </c>
      <c r="U5" s="390" t="s">
        <v>1054</v>
      </c>
      <c r="V5" s="391" t="s">
        <v>1055</v>
      </c>
    </row>
    <row r="6" spans="1:22" ht="16.5" customHeight="1">
      <c r="A6" s="336" t="s">
        <v>1223</v>
      </c>
      <c r="B6" s="352"/>
      <c r="C6" s="346">
        <v>131513</v>
      </c>
      <c r="D6" s="338">
        <v>166</v>
      </c>
      <c r="E6" s="338">
        <v>4</v>
      </c>
      <c r="F6" s="353">
        <v>0</v>
      </c>
      <c r="G6" s="338">
        <v>16</v>
      </c>
      <c r="H6" s="338">
        <v>7109</v>
      </c>
      <c r="I6" s="338">
        <v>9648</v>
      </c>
      <c r="J6" s="338">
        <v>374</v>
      </c>
      <c r="K6" s="338">
        <v>10849</v>
      </c>
      <c r="L6" s="338">
        <v>4543</v>
      </c>
      <c r="M6" s="336">
        <v>23775</v>
      </c>
      <c r="N6" s="336">
        <v>5941</v>
      </c>
      <c r="O6" s="336">
        <v>5492</v>
      </c>
      <c r="P6" s="336">
        <v>9909</v>
      </c>
      <c r="Q6" s="336">
        <v>9431</v>
      </c>
      <c r="R6" s="336">
        <v>6163</v>
      </c>
      <c r="S6" s="336">
        <v>1055</v>
      </c>
      <c r="T6" s="336">
        <v>30057</v>
      </c>
      <c r="U6" s="336">
        <v>4154</v>
      </c>
      <c r="V6" s="336">
        <v>2827</v>
      </c>
    </row>
    <row r="7" spans="1:22" s="338" customFormat="1" ht="16.5" customHeight="1">
      <c r="A7" s="314"/>
      <c r="B7" s="314" t="s">
        <v>53</v>
      </c>
      <c r="C7" s="302">
        <v>1367</v>
      </c>
      <c r="D7" s="299">
        <v>2</v>
      </c>
      <c r="E7" s="332">
        <v>0</v>
      </c>
      <c r="F7" s="332">
        <v>0</v>
      </c>
      <c r="G7" s="332">
        <v>0</v>
      </c>
      <c r="H7" s="299">
        <v>26</v>
      </c>
      <c r="I7" s="299">
        <v>19</v>
      </c>
      <c r="J7" s="299">
        <v>1</v>
      </c>
      <c r="K7" s="299">
        <v>18</v>
      </c>
      <c r="L7" s="299">
        <v>26</v>
      </c>
      <c r="M7" s="314">
        <v>522</v>
      </c>
      <c r="N7" s="299">
        <v>5</v>
      </c>
      <c r="O7" s="299">
        <v>3</v>
      </c>
      <c r="P7" s="299">
        <v>444</v>
      </c>
      <c r="Q7" s="299">
        <v>28</v>
      </c>
      <c r="R7" s="299">
        <v>68</v>
      </c>
      <c r="S7" s="299">
        <v>5</v>
      </c>
      <c r="T7" s="299">
        <v>148</v>
      </c>
      <c r="U7" s="299">
        <v>12</v>
      </c>
      <c r="V7" s="299">
        <v>40</v>
      </c>
    </row>
    <row r="8" spans="1:22" ht="16.5" customHeight="1">
      <c r="A8" s="314"/>
      <c r="B8" s="314" t="s">
        <v>54</v>
      </c>
      <c r="C8" s="302">
        <v>10126</v>
      </c>
      <c r="D8" s="299">
        <v>9</v>
      </c>
      <c r="E8" s="332">
        <v>0</v>
      </c>
      <c r="F8" s="332">
        <v>0</v>
      </c>
      <c r="G8" s="332">
        <v>0</v>
      </c>
      <c r="H8" s="299">
        <v>254</v>
      </c>
      <c r="I8" s="299">
        <v>429</v>
      </c>
      <c r="J8" s="299">
        <v>5</v>
      </c>
      <c r="K8" s="299">
        <v>837</v>
      </c>
      <c r="L8" s="299">
        <v>181</v>
      </c>
      <c r="M8" s="314">
        <v>2389</v>
      </c>
      <c r="N8" s="299">
        <v>336</v>
      </c>
      <c r="O8" s="299">
        <v>131</v>
      </c>
      <c r="P8" s="299">
        <v>1654</v>
      </c>
      <c r="Q8" s="299">
        <v>610</v>
      </c>
      <c r="R8" s="299">
        <v>571</v>
      </c>
      <c r="S8" s="299">
        <v>42</v>
      </c>
      <c r="T8" s="299">
        <v>2200</v>
      </c>
      <c r="U8" s="299">
        <v>189</v>
      </c>
      <c r="V8" s="299">
        <v>289</v>
      </c>
    </row>
    <row r="9" spans="1:22" ht="16.5" customHeight="1">
      <c r="A9" s="314"/>
      <c r="B9" s="314" t="s">
        <v>55</v>
      </c>
      <c r="C9" s="302">
        <v>16073</v>
      </c>
      <c r="D9" s="299">
        <v>9</v>
      </c>
      <c r="E9" s="332">
        <v>0</v>
      </c>
      <c r="F9" s="332">
        <v>0</v>
      </c>
      <c r="G9" s="299">
        <v>1</v>
      </c>
      <c r="H9" s="299">
        <v>521</v>
      </c>
      <c r="I9" s="299">
        <v>1003</v>
      </c>
      <c r="J9" s="299">
        <v>42</v>
      </c>
      <c r="K9" s="299">
        <v>2368</v>
      </c>
      <c r="L9" s="299">
        <v>327</v>
      </c>
      <c r="M9" s="314">
        <v>2749</v>
      </c>
      <c r="N9" s="299">
        <v>781</v>
      </c>
      <c r="O9" s="299">
        <v>290</v>
      </c>
      <c r="P9" s="299">
        <v>1185</v>
      </c>
      <c r="Q9" s="299">
        <v>1169</v>
      </c>
      <c r="R9" s="299">
        <v>624</v>
      </c>
      <c r="S9" s="299">
        <v>118</v>
      </c>
      <c r="T9" s="299">
        <v>4007</v>
      </c>
      <c r="U9" s="299">
        <v>477</v>
      </c>
      <c r="V9" s="299">
        <v>402</v>
      </c>
    </row>
    <row r="10" spans="1:22" ht="16.5" customHeight="1">
      <c r="A10" s="314"/>
      <c r="B10" s="314" t="s">
        <v>56</v>
      </c>
      <c r="C10" s="302">
        <v>16690</v>
      </c>
      <c r="D10" s="299">
        <v>11</v>
      </c>
      <c r="E10" s="332">
        <v>0</v>
      </c>
      <c r="F10" s="332">
        <v>0</v>
      </c>
      <c r="G10" s="299">
        <v>6</v>
      </c>
      <c r="H10" s="299">
        <v>747</v>
      </c>
      <c r="I10" s="299">
        <v>1191</v>
      </c>
      <c r="J10" s="299">
        <v>70</v>
      </c>
      <c r="K10" s="299">
        <v>2199</v>
      </c>
      <c r="L10" s="299">
        <v>439</v>
      </c>
      <c r="M10" s="314">
        <v>2662</v>
      </c>
      <c r="N10" s="299">
        <v>861</v>
      </c>
      <c r="O10" s="299">
        <v>315</v>
      </c>
      <c r="P10" s="299">
        <v>957</v>
      </c>
      <c r="Q10" s="299">
        <v>1157</v>
      </c>
      <c r="R10" s="299">
        <v>610</v>
      </c>
      <c r="S10" s="299">
        <v>209</v>
      </c>
      <c r="T10" s="299">
        <v>4204</v>
      </c>
      <c r="U10" s="299">
        <v>625</v>
      </c>
      <c r="V10" s="299">
        <v>427</v>
      </c>
    </row>
    <row r="11" spans="1:22" ht="16.5" customHeight="1">
      <c r="A11" s="314"/>
      <c r="B11" s="314" t="s">
        <v>57</v>
      </c>
      <c r="C11" s="302">
        <v>14721</v>
      </c>
      <c r="D11" s="299">
        <v>6</v>
      </c>
      <c r="E11" s="332">
        <v>0</v>
      </c>
      <c r="F11" s="332">
        <v>0</v>
      </c>
      <c r="G11" s="299">
        <v>2</v>
      </c>
      <c r="H11" s="299">
        <v>787</v>
      </c>
      <c r="I11" s="299">
        <v>1179</v>
      </c>
      <c r="J11" s="299">
        <v>90</v>
      </c>
      <c r="K11" s="299">
        <v>1706</v>
      </c>
      <c r="L11" s="299">
        <v>469</v>
      </c>
      <c r="M11" s="314">
        <v>2312</v>
      </c>
      <c r="N11" s="299">
        <v>977</v>
      </c>
      <c r="O11" s="299">
        <v>391</v>
      </c>
      <c r="P11" s="299">
        <v>798</v>
      </c>
      <c r="Q11" s="299">
        <v>962</v>
      </c>
      <c r="R11" s="299">
        <v>597</v>
      </c>
      <c r="S11" s="299">
        <v>159</v>
      </c>
      <c r="T11" s="299">
        <v>3338</v>
      </c>
      <c r="U11" s="299">
        <v>610</v>
      </c>
      <c r="V11" s="299">
        <v>338</v>
      </c>
    </row>
    <row r="12" spans="1:13" ht="16.5" customHeight="1">
      <c r="A12" s="314"/>
      <c r="B12" s="314"/>
      <c r="C12" s="302"/>
      <c r="M12" s="314"/>
    </row>
    <row r="13" spans="1:22" ht="16.5" customHeight="1">
      <c r="A13" s="314"/>
      <c r="B13" s="314" t="s">
        <v>58</v>
      </c>
      <c r="C13" s="302">
        <v>13387</v>
      </c>
      <c r="D13" s="299">
        <v>13</v>
      </c>
      <c r="E13" s="332">
        <v>0</v>
      </c>
      <c r="F13" s="332">
        <v>0</v>
      </c>
      <c r="G13" s="299">
        <v>1</v>
      </c>
      <c r="H13" s="299">
        <v>688</v>
      </c>
      <c r="I13" s="299">
        <v>1037</v>
      </c>
      <c r="J13" s="299">
        <v>53</v>
      </c>
      <c r="K13" s="299">
        <v>1335</v>
      </c>
      <c r="L13" s="299">
        <v>474</v>
      </c>
      <c r="M13" s="314">
        <v>2163</v>
      </c>
      <c r="N13" s="299">
        <v>892</v>
      </c>
      <c r="O13" s="299">
        <v>389</v>
      </c>
      <c r="P13" s="299">
        <v>706</v>
      </c>
      <c r="Q13" s="299">
        <v>1003</v>
      </c>
      <c r="R13" s="299">
        <v>713</v>
      </c>
      <c r="S13" s="299">
        <v>127</v>
      </c>
      <c r="T13" s="299">
        <v>2977</v>
      </c>
      <c r="U13" s="299">
        <v>589</v>
      </c>
      <c r="V13" s="299">
        <v>227</v>
      </c>
    </row>
    <row r="14" spans="1:22" ht="16.5" customHeight="1">
      <c r="A14" s="314"/>
      <c r="B14" s="314" t="s">
        <v>59</v>
      </c>
      <c r="C14" s="302">
        <v>11628</v>
      </c>
      <c r="D14" s="299">
        <v>7</v>
      </c>
      <c r="E14" s="299">
        <v>1</v>
      </c>
      <c r="F14" s="332">
        <v>0</v>
      </c>
      <c r="G14" s="332">
        <v>0</v>
      </c>
      <c r="H14" s="299">
        <v>644</v>
      </c>
      <c r="I14" s="299">
        <v>982</v>
      </c>
      <c r="J14" s="299">
        <v>37</v>
      </c>
      <c r="K14" s="299">
        <v>822</v>
      </c>
      <c r="L14" s="299">
        <v>426</v>
      </c>
      <c r="M14" s="314">
        <v>2054</v>
      </c>
      <c r="N14" s="299">
        <v>670</v>
      </c>
      <c r="O14" s="299">
        <v>336</v>
      </c>
      <c r="P14" s="299">
        <v>626</v>
      </c>
      <c r="Q14" s="299">
        <v>1069</v>
      </c>
      <c r="R14" s="299">
        <v>721</v>
      </c>
      <c r="S14" s="299">
        <v>105</v>
      </c>
      <c r="T14" s="299">
        <v>2394</v>
      </c>
      <c r="U14" s="299">
        <v>515</v>
      </c>
      <c r="V14" s="299">
        <v>219</v>
      </c>
    </row>
    <row r="15" spans="1:22" ht="16.5" customHeight="1">
      <c r="A15" s="314"/>
      <c r="B15" s="314" t="s">
        <v>60</v>
      </c>
      <c r="C15" s="302">
        <v>11694</v>
      </c>
      <c r="D15" s="299">
        <v>13</v>
      </c>
      <c r="E15" s="332">
        <v>1</v>
      </c>
      <c r="F15" s="332">
        <v>0</v>
      </c>
      <c r="G15" s="299">
        <v>3</v>
      </c>
      <c r="H15" s="299">
        <v>786</v>
      </c>
      <c r="I15" s="299">
        <v>963</v>
      </c>
      <c r="J15" s="299">
        <v>37</v>
      </c>
      <c r="K15" s="299">
        <v>581</v>
      </c>
      <c r="L15" s="299">
        <v>552</v>
      </c>
      <c r="M15" s="314">
        <v>2152</v>
      </c>
      <c r="N15" s="299">
        <v>577</v>
      </c>
      <c r="O15" s="299">
        <v>453</v>
      </c>
      <c r="P15" s="299">
        <v>778</v>
      </c>
      <c r="Q15" s="299">
        <v>942</v>
      </c>
      <c r="R15" s="299">
        <v>685</v>
      </c>
      <c r="S15" s="299">
        <v>133</v>
      </c>
      <c r="T15" s="299">
        <v>2372</v>
      </c>
      <c r="U15" s="299">
        <v>466</v>
      </c>
      <c r="V15" s="299">
        <v>200</v>
      </c>
    </row>
    <row r="16" spans="1:22" ht="16.5" customHeight="1">
      <c r="A16" s="314"/>
      <c r="B16" s="314" t="s">
        <v>61</v>
      </c>
      <c r="C16" s="302">
        <v>13742</v>
      </c>
      <c r="D16" s="299">
        <v>19</v>
      </c>
      <c r="E16" s="332">
        <v>0</v>
      </c>
      <c r="F16" s="332">
        <v>0</v>
      </c>
      <c r="G16" s="299">
        <v>2</v>
      </c>
      <c r="H16" s="299">
        <v>994</v>
      </c>
      <c r="I16" s="299">
        <v>1184</v>
      </c>
      <c r="J16" s="299">
        <v>30</v>
      </c>
      <c r="K16" s="299">
        <v>527</v>
      </c>
      <c r="L16" s="299">
        <v>734</v>
      </c>
      <c r="M16" s="314">
        <v>2606</v>
      </c>
      <c r="N16" s="299">
        <v>476</v>
      </c>
      <c r="O16" s="299">
        <v>695</v>
      </c>
      <c r="P16" s="299">
        <v>1102</v>
      </c>
      <c r="Q16" s="299">
        <v>1004</v>
      </c>
      <c r="R16" s="299">
        <v>661</v>
      </c>
      <c r="S16" s="299">
        <v>106</v>
      </c>
      <c r="T16" s="299">
        <v>2956</v>
      </c>
      <c r="U16" s="299">
        <v>401</v>
      </c>
      <c r="V16" s="299">
        <v>245</v>
      </c>
    </row>
    <row r="17" spans="1:22" ht="16.5" customHeight="1">
      <c r="A17" s="314"/>
      <c r="B17" s="314" t="s">
        <v>62</v>
      </c>
      <c r="C17" s="302">
        <v>9395</v>
      </c>
      <c r="D17" s="299">
        <v>18</v>
      </c>
      <c r="E17" s="332">
        <v>0</v>
      </c>
      <c r="F17" s="332">
        <v>0</v>
      </c>
      <c r="G17" s="332">
        <v>0</v>
      </c>
      <c r="H17" s="299">
        <v>755</v>
      </c>
      <c r="I17" s="299">
        <v>702</v>
      </c>
      <c r="J17" s="299">
        <v>7</v>
      </c>
      <c r="K17" s="299">
        <v>246</v>
      </c>
      <c r="L17" s="299">
        <v>511</v>
      </c>
      <c r="M17" s="314">
        <v>1748</v>
      </c>
      <c r="N17" s="299">
        <v>208</v>
      </c>
      <c r="O17" s="299">
        <v>708</v>
      </c>
      <c r="P17" s="299">
        <v>856</v>
      </c>
      <c r="Q17" s="299">
        <v>667</v>
      </c>
      <c r="R17" s="299">
        <v>389</v>
      </c>
      <c r="S17" s="299">
        <v>32</v>
      </c>
      <c r="T17" s="299">
        <v>2204</v>
      </c>
      <c r="U17" s="299">
        <v>152</v>
      </c>
      <c r="V17" s="299">
        <v>192</v>
      </c>
    </row>
    <row r="18" spans="1:13" ht="16.5" customHeight="1">
      <c r="A18" s="314"/>
      <c r="B18" s="314"/>
      <c r="C18" s="302"/>
      <c r="M18" s="314"/>
    </row>
    <row r="19" spans="1:22" ht="16.5" customHeight="1">
      <c r="A19" s="314"/>
      <c r="B19" s="314" t="s">
        <v>63</v>
      </c>
      <c r="C19" s="302">
        <v>5753</v>
      </c>
      <c r="D19" s="299">
        <v>20</v>
      </c>
      <c r="E19" s="332">
        <v>0</v>
      </c>
      <c r="F19" s="332">
        <v>0</v>
      </c>
      <c r="G19" s="332">
        <v>0</v>
      </c>
      <c r="H19" s="299">
        <v>470</v>
      </c>
      <c r="I19" s="299">
        <v>447</v>
      </c>
      <c r="J19" s="299">
        <v>2</v>
      </c>
      <c r="K19" s="299">
        <v>94</v>
      </c>
      <c r="L19" s="299">
        <v>230</v>
      </c>
      <c r="M19" s="314">
        <v>1059</v>
      </c>
      <c r="N19" s="299">
        <v>82</v>
      </c>
      <c r="O19" s="299">
        <v>598</v>
      </c>
      <c r="P19" s="299">
        <v>449</v>
      </c>
      <c r="Q19" s="299">
        <v>385</v>
      </c>
      <c r="R19" s="299">
        <v>215</v>
      </c>
      <c r="S19" s="299">
        <v>10</v>
      </c>
      <c r="T19" s="299">
        <v>1540</v>
      </c>
      <c r="U19" s="299">
        <v>44</v>
      </c>
      <c r="V19" s="299">
        <v>108</v>
      </c>
    </row>
    <row r="20" spans="1:22" ht="16.5" customHeight="1">
      <c r="A20" s="314"/>
      <c r="B20" s="314" t="s">
        <v>64</v>
      </c>
      <c r="C20" s="302">
        <v>3784</v>
      </c>
      <c r="D20" s="299">
        <v>30</v>
      </c>
      <c r="E20" s="332">
        <v>0</v>
      </c>
      <c r="F20" s="332">
        <v>0</v>
      </c>
      <c r="G20" s="299">
        <v>1</v>
      </c>
      <c r="H20" s="299">
        <v>279</v>
      </c>
      <c r="I20" s="299">
        <v>309</v>
      </c>
      <c r="J20" s="332">
        <v>0</v>
      </c>
      <c r="K20" s="299">
        <v>76</v>
      </c>
      <c r="L20" s="299">
        <v>125</v>
      </c>
      <c r="M20" s="299">
        <v>735</v>
      </c>
      <c r="N20" s="299">
        <v>39</v>
      </c>
      <c r="O20" s="299">
        <v>475</v>
      </c>
      <c r="P20" s="299">
        <v>232</v>
      </c>
      <c r="Q20" s="299">
        <v>211</v>
      </c>
      <c r="R20" s="299">
        <v>154</v>
      </c>
      <c r="S20" s="299">
        <v>6</v>
      </c>
      <c r="T20" s="299">
        <v>1000</v>
      </c>
      <c r="U20" s="299">
        <v>44</v>
      </c>
      <c r="V20" s="299">
        <v>68</v>
      </c>
    </row>
    <row r="21" spans="1:22" ht="16.5" customHeight="1">
      <c r="A21" s="314"/>
      <c r="B21" s="314" t="s">
        <v>65</v>
      </c>
      <c r="C21" s="302">
        <v>1930</v>
      </c>
      <c r="D21" s="299">
        <v>6</v>
      </c>
      <c r="E21" s="299">
        <v>1</v>
      </c>
      <c r="F21" s="332">
        <v>0</v>
      </c>
      <c r="G21" s="332">
        <v>0</v>
      </c>
      <c r="H21" s="299">
        <v>126</v>
      </c>
      <c r="I21" s="299">
        <v>122</v>
      </c>
      <c r="J21" s="332">
        <v>0</v>
      </c>
      <c r="K21" s="299">
        <v>24</v>
      </c>
      <c r="L21" s="299">
        <v>41</v>
      </c>
      <c r="M21" s="299">
        <v>387</v>
      </c>
      <c r="N21" s="299">
        <v>23</v>
      </c>
      <c r="O21" s="299">
        <v>366</v>
      </c>
      <c r="P21" s="299">
        <v>82</v>
      </c>
      <c r="Q21" s="299">
        <v>139</v>
      </c>
      <c r="R21" s="299">
        <v>94</v>
      </c>
      <c r="S21" s="299">
        <v>2</v>
      </c>
      <c r="T21" s="299">
        <v>459</v>
      </c>
      <c r="U21" s="299">
        <v>21</v>
      </c>
      <c r="V21" s="299">
        <v>37</v>
      </c>
    </row>
    <row r="22" spans="1:22" ht="16.5" customHeight="1">
      <c r="A22" s="314"/>
      <c r="B22" s="314" t="s">
        <v>66</v>
      </c>
      <c r="C22" s="302">
        <v>831</v>
      </c>
      <c r="D22" s="299">
        <v>2</v>
      </c>
      <c r="E22" s="332">
        <v>0</v>
      </c>
      <c r="F22" s="332">
        <v>0</v>
      </c>
      <c r="G22" s="332">
        <v>0</v>
      </c>
      <c r="H22" s="299">
        <v>26</v>
      </c>
      <c r="I22" s="299">
        <v>60</v>
      </c>
      <c r="J22" s="332">
        <v>0</v>
      </c>
      <c r="K22" s="299">
        <v>12</v>
      </c>
      <c r="L22" s="299">
        <v>6</v>
      </c>
      <c r="M22" s="299">
        <v>152</v>
      </c>
      <c r="N22" s="299">
        <v>12</v>
      </c>
      <c r="O22" s="299">
        <v>217</v>
      </c>
      <c r="P22" s="299">
        <v>29</v>
      </c>
      <c r="Q22" s="299">
        <v>65</v>
      </c>
      <c r="R22" s="299">
        <v>47</v>
      </c>
      <c r="S22" s="299">
        <v>1</v>
      </c>
      <c r="T22" s="299">
        <v>177</v>
      </c>
      <c r="U22" s="299">
        <v>7</v>
      </c>
      <c r="V22" s="299">
        <v>18</v>
      </c>
    </row>
    <row r="23" spans="1:22" ht="16.5" customHeight="1">
      <c r="A23" s="314"/>
      <c r="B23" s="314" t="s">
        <v>67</v>
      </c>
      <c r="C23" s="302">
        <v>392</v>
      </c>
      <c r="D23" s="299">
        <v>1</v>
      </c>
      <c r="E23" s="332">
        <v>1</v>
      </c>
      <c r="F23" s="332">
        <v>0</v>
      </c>
      <c r="G23" s="332">
        <v>0</v>
      </c>
      <c r="H23" s="299">
        <v>6</v>
      </c>
      <c r="I23" s="299">
        <v>21</v>
      </c>
      <c r="J23" s="332">
        <v>0</v>
      </c>
      <c r="K23" s="299">
        <v>4</v>
      </c>
      <c r="L23" s="299">
        <v>2</v>
      </c>
      <c r="M23" s="299">
        <v>85</v>
      </c>
      <c r="N23" s="299">
        <v>2</v>
      </c>
      <c r="O23" s="299">
        <v>125</v>
      </c>
      <c r="P23" s="299">
        <v>11</v>
      </c>
      <c r="Q23" s="299">
        <v>20</v>
      </c>
      <c r="R23" s="299">
        <v>14</v>
      </c>
      <c r="S23" s="332">
        <v>0</v>
      </c>
      <c r="T23" s="299">
        <v>81</v>
      </c>
      <c r="U23" s="299">
        <v>2</v>
      </c>
      <c r="V23" s="299">
        <v>17</v>
      </c>
    </row>
    <row r="24" spans="1:13" ht="16.5" customHeight="1">
      <c r="A24" s="314"/>
      <c r="B24" s="314"/>
      <c r="C24" s="302"/>
      <c r="M24" s="314"/>
    </row>
    <row r="25" spans="1:22" ht="16.5" customHeight="1">
      <c r="A25" s="336"/>
      <c r="B25" s="352" t="s">
        <v>109</v>
      </c>
      <c r="C25" s="346">
        <v>74928</v>
      </c>
      <c r="D25" s="338">
        <v>136</v>
      </c>
      <c r="E25" s="338">
        <v>4</v>
      </c>
      <c r="F25" s="353">
        <v>0</v>
      </c>
      <c r="G25" s="338">
        <v>11</v>
      </c>
      <c r="H25" s="338">
        <v>5818</v>
      </c>
      <c r="I25" s="338">
        <v>6483</v>
      </c>
      <c r="J25" s="338">
        <v>292</v>
      </c>
      <c r="K25" s="338">
        <v>7379</v>
      </c>
      <c r="L25" s="338">
        <v>3887</v>
      </c>
      <c r="M25" s="336">
        <v>12220</v>
      </c>
      <c r="N25" s="336">
        <v>3213</v>
      </c>
      <c r="O25" s="336">
        <v>3232</v>
      </c>
      <c r="P25" s="336">
        <v>5182</v>
      </c>
      <c r="Q25" s="336">
        <v>2572</v>
      </c>
      <c r="R25" s="336">
        <v>2726</v>
      </c>
      <c r="S25" s="336">
        <v>748</v>
      </c>
      <c r="T25" s="336">
        <v>16315</v>
      </c>
      <c r="U25" s="336">
        <v>3042</v>
      </c>
      <c r="V25" s="336">
        <v>1668</v>
      </c>
    </row>
    <row r="26" spans="1:22" s="338" customFormat="1" ht="16.5" customHeight="1">
      <c r="A26" s="314"/>
      <c r="B26" s="314" t="s">
        <v>53</v>
      </c>
      <c r="C26" s="302">
        <v>678</v>
      </c>
      <c r="D26" s="299">
        <v>2</v>
      </c>
      <c r="E26" s="332">
        <v>0</v>
      </c>
      <c r="F26" s="332">
        <v>0</v>
      </c>
      <c r="G26" s="332">
        <v>0</v>
      </c>
      <c r="H26" s="299">
        <v>25</v>
      </c>
      <c r="I26" s="299">
        <v>9</v>
      </c>
      <c r="J26" s="332">
        <v>0</v>
      </c>
      <c r="K26" s="299">
        <v>11</v>
      </c>
      <c r="L26" s="299">
        <v>20</v>
      </c>
      <c r="M26" s="299">
        <v>255</v>
      </c>
      <c r="N26" s="299">
        <v>1</v>
      </c>
      <c r="O26" s="299">
        <v>3</v>
      </c>
      <c r="P26" s="299">
        <v>215</v>
      </c>
      <c r="Q26" s="299">
        <v>10</v>
      </c>
      <c r="R26" s="299">
        <v>36</v>
      </c>
      <c r="S26" s="299">
        <v>4</v>
      </c>
      <c r="T26" s="299">
        <v>62</v>
      </c>
      <c r="U26" s="299">
        <v>8</v>
      </c>
      <c r="V26" s="299">
        <v>17</v>
      </c>
    </row>
    <row r="27" spans="1:22" ht="16.5" customHeight="1">
      <c r="A27" s="314"/>
      <c r="B27" s="314" t="s">
        <v>54</v>
      </c>
      <c r="C27" s="302">
        <v>4942</v>
      </c>
      <c r="D27" s="299">
        <v>7</v>
      </c>
      <c r="E27" s="332">
        <v>0</v>
      </c>
      <c r="F27" s="332">
        <v>0</v>
      </c>
      <c r="G27" s="332">
        <v>0</v>
      </c>
      <c r="H27" s="299">
        <v>207</v>
      </c>
      <c r="I27" s="299">
        <v>190</v>
      </c>
      <c r="J27" s="299">
        <v>5</v>
      </c>
      <c r="K27" s="299">
        <v>479</v>
      </c>
      <c r="L27" s="299">
        <v>133</v>
      </c>
      <c r="M27" s="299">
        <v>1109</v>
      </c>
      <c r="N27" s="299">
        <v>122</v>
      </c>
      <c r="O27" s="299">
        <v>80</v>
      </c>
      <c r="P27" s="299">
        <v>925</v>
      </c>
      <c r="Q27" s="299">
        <v>98</v>
      </c>
      <c r="R27" s="299">
        <v>248</v>
      </c>
      <c r="S27" s="299">
        <v>27</v>
      </c>
      <c r="T27" s="299">
        <v>1025</v>
      </c>
      <c r="U27" s="299">
        <v>137</v>
      </c>
      <c r="V27" s="299">
        <v>150</v>
      </c>
    </row>
    <row r="28" spans="1:22" ht="16.5" customHeight="1">
      <c r="A28" s="314"/>
      <c r="B28" s="314" t="s">
        <v>55</v>
      </c>
      <c r="C28" s="302">
        <v>8452</v>
      </c>
      <c r="D28" s="299">
        <v>7</v>
      </c>
      <c r="E28" s="332">
        <v>0</v>
      </c>
      <c r="F28" s="332">
        <v>0</v>
      </c>
      <c r="G28" s="299">
        <v>1</v>
      </c>
      <c r="H28" s="299">
        <v>405</v>
      </c>
      <c r="I28" s="299">
        <v>566</v>
      </c>
      <c r="J28" s="299">
        <v>25</v>
      </c>
      <c r="K28" s="299">
        <v>1527</v>
      </c>
      <c r="L28" s="299">
        <v>241</v>
      </c>
      <c r="M28" s="299">
        <v>1309</v>
      </c>
      <c r="N28" s="299">
        <v>374</v>
      </c>
      <c r="O28" s="299">
        <v>167</v>
      </c>
      <c r="P28" s="299">
        <v>676</v>
      </c>
      <c r="Q28" s="299">
        <v>281</v>
      </c>
      <c r="R28" s="299">
        <v>276</v>
      </c>
      <c r="S28" s="299">
        <v>80</v>
      </c>
      <c r="T28" s="299">
        <v>1933</v>
      </c>
      <c r="U28" s="299">
        <v>352</v>
      </c>
      <c r="V28" s="299">
        <v>232</v>
      </c>
    </row>
    <row r="29" spans="1:22" ht="16.5" customHeight="1">
      <c r="A29" s="314"/>
      <c r="B29" s="314" t="s">
        <v>56</v>
      </c>
      <c r="C29" s="302">
        <v>9320</v>
      </c>
      <c r="D29" s="299">
        <v>9</v>
      </c>
      <c r="E29" s="332">
        <v>0</v>
      </c>
      <c r="F29" s="332">
        <v>0</v>
      </c>
      <c r="G29" s="299">
        <v>3</v>
      </c>
      <c r="H29" s="299">
        <v>620</v>
      </c>
      <c r="I29" s="299">
        <v>713</v>
      </c>
      <c r="J29" s="299">
        <v>51</v>
      </c>
      <c r="K29" s="299">
        <v>1472</v>
      </c>
      <c r="L29" s="299">
        <v>338</v>
      </c>
      <c r="M29" s="299">
        <v>1385</v>
      </c>
      <c r="N29" s="299">
        <v>462</v>
      </c>
      <c r="O29" s="299">
        <v>190</v>
      </c>
      <c r="P29" s="299">
        <v>586</v>
      </c>
      <c r="Q29" s="299">
        <v>323</v>
      </c>
      <c r="R29" s="299">
        <v>229</v>
      </c>
      <c r="S29" s="299">
        <v>159</v>
      </c>
      <c r="T29" s="299">
        <v>2092</v>
      </c>
      <c r="U29" s="299">
        <v>452</v>
      </c>
      <c r="V29" s="299">
        <v>236</v>
      </c>
    </row>
    <row r="30" spans="1:22" ht="16.5" customHeight="1">
      <c r="A30" s="314"/>
      <c r="B30" s="314" t="s">
        <v>57</v>
      </c>
      <c r="C30" s="302">
        <v>8758</v>
      </c>
      <c r="D30" s="299">
        <v>5</v>
      </c>
      <c r="E30" s="332">
        <v>0</v>
      </c>
      <c r="F30" s="332">
        <v>0</v>
      </c>
      <c r="G30" s="299">
        <v>1</v>
      </c>
      <c r="H30" s="299">
        <v>641</v>
      </c>
      <c r="I30" s="299">
        <v>778</v>
      </c>
      <c r="J30" s="299">
        <v>72</v>
      </c>
      <c r="K30" s="299">
        <v>1157</v>
      </c>
      <c r="L30" s="299">
        <v>393</v>
      </c>
      <c r="M30" s="299">
        <v>1252</v>
      </c>
      <c r="N30" s="299">
        <v>596</v>
      </c>
      <c r="O30" s="299">
        <v>261</v>
      </c>
      <c r="P30" s="299">
        <v>484</v>
      </c>
      <c r="Q30" s="299">
        <v>285</v>
      </c>
      <c r="R30" s="299">
        <v>267</v>
      </c>
      <c r="S30" s="299">
        <v>130</v>
      </c>
      <c r="T30" s="299">
        <v>1788</v>
      </c>
      <c r="U30" s="299">
        <v>450</v>
      </c>
      <c r="V30" s="299">
        <v>198</v>
      </c>
    </row>
    <row r="31" spans="1:3" ht="16.5" customHeight="1">
      <c r="A31" s="314"/>
      <c r="B31" s="314"/>
      <c r="C31" s="302"/>
    </row>
    <row r="32" spans="1:22" ht="16.5" customHeight="1">
      <c r="A32" s="314"/>
      <c r="B32" s="314" t="s">
        <v>58</v>
      </c>
      <c r="C32" s="302">
        <v>7882</v>
      </c>
      <c r="D32" s="299">
        <v>10</v>
      </c>
      <c r="E32" s="332">
        <v>0</v>
      </c>
      <c r="F32" s="332">
        <v>0</v>
      </c>
      <c r="G32" s="299">
        <v>1</v>
      </c>
      <c r="H32" s="299">
        <v>547</v>
      </c>
      <c r="I32" s="299">
        <v>748</v>
      </c>
      <c r="J32" s="299">
        <v>44</v>
      </c>
      <c r="K32" s="299">
        <v>992</v>
      </c>
      <c r="L32" s="299">
        <v>393</v>
      </c>
      <c r="M32" s="299">
        <v>1124</v>
      </c>
      <c r="N32" s="299">
        <v>517</v>
      </c>
      <c r="O32" s="299">
        <v>230</v>
      </c>
      <c r="P32" s="299">
        <v>405</v>
      </c>
      <c r="Q32" s="299">
        <v>271</v>
      </c>
      <c r="R32" s="299">
        <v>303</v>
      </c>
      <c r="S32" s="299">
        <v>95</v>
      </c>
      <c r="T32" s="299">
        <v>1593</v>
      </c>
      <c r="U32" s="299">
        <v>471</v>
      </c>
      <c r="V32" s="299">
        <v>138</v>
      </c>
    </row>
    <row r="33" spans="1:22" ht="16.5" customHeight="1">
      <c r="A33" s="314"/>
      <c r="B33" s="314" t="s">
        <v>59</v>
      </c>
      <c r="C33" s="302">
        <v>6721</v>
      </c>
      <c r="D33" s="299">
        <v>7</v>
      </c>
      <c r="E33" s="299">
        <v>1</v>
      </c>
      <c r="F33" s="332">
        <v>0</v>
      </c>
      <c r="G33" s="332">
        <v>0</v>
      </c>
      <c r="H33" s="299">
        <v>535</v>
      </c>
      <c r="I33" s="299">
        <v>720</v>
      </c>
      <c r="J33" s="299">
        <v>34</v>
      </c>
      <c r="K33" s="299">
        <v>576</v>
      </c>
      <c r="L33" s="299">
        <v>365</v>
      </c>
      <c r="M33" s="299">
        <v>1057</v>
      </c>
      <c r="N33" s="299">
        <v>377</v>
      </c>
      <c r="O33" s="299">
        <v>195</v>
      </c>
      <c r="P33" s="299">
        <v>340</v>
      </c>
      <c r="Q33" s="299">
        <v>305</v>
      </c>
      <c r="R33" s="299">
        <v>307</v>
      </c>
      <c r="S33" s="299">
        <v>74</v>
      </c>
      <c r="T33" s="299">
        <v>1281</v>
      </c>
      <c r="U33" s="299">
        <v>408</v>
      </c>
      <c r="V33" s="299">
        <v>139</v>
      </c>
    </row>
    <row r="34" spans="1:22" ht="16.5" customHeight="1">
      <c r="A34" s="314"/>
      <c r="B34" s="314" t="s">
        <v>60</v>
      </c>
      <c r="C34" s="302">
        <v>6819</v>
      </c>
      <c r="D34" s="299">
        <v>7</v>
      </c>
      <c r="E34" s="299">
        <v>1</v>
      </c>
      <c r="F34" s="332">
        <v>0</v>
      </c>
      <c r="G34" s="299">
        <v>2</v>
      </c>
      <c r="H34" s="299">
        <v>632</v>
      </c>
      <c r="I34" s="299">
        <v>715</v>
      </c>
      <c r="J34" s="299">
        <v>29</v>
      </c>
      <c r="K34" s="299">
        <v>419</v>
      </c>
      <c r="L34" s="299">
        <v>497</v>
      </c>
      <c r="M34" s="299">
        <v>1081</v>
      </c>
      <c r="N34" s="299">
        <v>297</v>
      </c>
      <c r="O34" s="299">
        <v>260</v>
      </c>
      <c r="P34" s="299">
        <v>393</v>
      </c>
      <c r="Q34" s="299">
        <v>249</v>
      </c>
      <c r="R34" s="299">
        <v>307</v>
      </c>
      <c r="S34" s="299">
        <v>92</v>
      </c>
      <c r="T34" s="299">
        <v>1361</v>
      </c>
      <c r="U34" s="299">
        <v>361</v>
      </c>
      <c r="V34" s="299">
        <v>116</v>
      </c>
    </row>
    <row r="35" spans="1:22" ht="16.5" customHeight="1">
      <c r="A35" s="314"/>
      <c r="B35" s="314" t="s">
        <v>61</v>
      </c>
      <c r="C35" s="302">
        <v>8056</v>
      </c>
      <c r="D35" s="299">
        <v>13</v>
      </c>
      <c r="E35" s="332">
        <v>0</v>
      </c>
      <c r="F35" s="332">
        <v>0</v>
      </c>
      <c r="G35" s="299">
        <v>2</v>
      </c>
      <c r="H35" s="299">
        <v>846</v>
      </c>
      <c r="I35" s="299">
        <v>865</v>
      </c>
      <c r="J35" s="299">
        <v>24</v>
      </c>
      <c r="K35" s="299">
        <v>401</v>
      </c>
      <c r="L35" s="299">
        <v>656</v>
      </c>
      <c r="M35" s="299">
        <v>1307</v>
      </c>
      <c r="N35" s="299">
        <v>247</v>
      </c>
      <c r="O35" s="299">
        <v>408</v>
      </c>
      <c r="P35" s="299">
        <v>479</v>
      </c>
      <c r="Q35" s="299">
        <v>239</v>
      </c>
      <c r="R35" s="299">
        <v>291</v>
      </c>
      <c r="S35" s="299">
        <v>66</v>
      </c>
      <c r="T35" s="299">
        <v>1772</v>
      </c>
      <c r="U35" s="299">
        <v>275</v>
      </c>
      <c r="V35" s="299">
        <v>165</v>
      </c>
    </row>
    <row r="36" spans="1:22" ht="16.5" customHeight="1">
      <c r="A36" s="314"/>
      <c r="B36" s="314" t="s">
        <v>62</v>
      </c>
      <c r="C36" s="302">
        <v>5569</v>
      </c>
      <c r="D36" s="299">
        <v>16</v>
      </c>
      <c r="E36" s="332">
        <v>0</v>
      </c>
      <c r="F36" s="332">
        <v>0</v>
      </c>
      <c r="G36" s="332">
        <v>0</v>
      </c>
      <c r="H36" s="299">
        <v>640</v>
      </c>
      <c r="I36" s="299">
        <v>504</v>
      </c>
      <c r="J36" s="299">
        <v>7</v>
      </c>
      <c r="K36" s="299">
        <v>193</v>
      </c>
      <c r="L36" s="299">
        <v>478</v>
      </c>
      <c r="M36" s="299">
        <v>939</v>
      </c>
      <c r="N36" s="299">
        <v>119</v>
      </c>
      <c r="O36" s="299">
        <v>439</v>
      </c>
      <c r="P36" s="299">
        <v>342</v>
      </c>
      <c r="Q36" s="299">
        <v>156</v>
      </c>
      <c r="R36" s="299">
        <v>188</v>
      </c>
      <c r="S36" s="299">
        <v>14</v>
      </c>
      <c r="T36" s="299">
        <v>1334</v>
      </c>
      <c r="U36" s="299">
        <v>78</v>
      </c>
      <c r="V36" s="299">
        <v>122</v>
      </c>
    </row>
    <row r="37" spans="1:3" ht="16.5" customHeight="1">
      <c r="A37" s="314"/>
      <c r="B37" s="314"/>
      <c r="C37" s="302"/>
    </row>
    <row r="38" spans="1:22" ht="16.5" customHeight="1">
      <c r="A38" s="314"/>
      <c r="B38" s="314" t="s">
        <v>63</v>
      </c>
      <c r="C38" s="302">
        <v>3429</v>
      </c>
      <c r="D38" s="299">
        <v>19</v>
      </c>
      <c r="E38" s="332">
        <v>0</v>
      </c>
      <c r="F38" s="332">
        <v>0</v>
      </c>
      <c r="G38" s="332">
        <v>0</v>
      </c>
      <c r="H38" s="299">
        <v>372</v>
      </c>
      <c r="I38" s="299">
        <v>304</v>
      </c>
      <c r="J38" s="299">
        <v>1</v>
      </c>
      <c r="K38" s="299">
        <v>71</v>
      </c>
      <c r="L38" s="299">
        <v>215</v>
      </c>
      <c r="M38" s="299">
        <v>597</v>
      </c>
      <c r="N38" s="299">
        <v>49</v>
      </c>
      <c r="O38" s="299">
        <v>362</v>
      </c>
      <c r="P38" s="299">
        <v>186</v>
      </c>
      <c r="Q38" s="299">
        <v>120</v>
      </c>
      <c r="R38" s="299">
        <v>117</v>
      </c>
      <c r="S38" s="299">
        <v>4</v>
      </c>
      <c r="T38" s="299">
        <v>926</v>
      </c>
      <c r="U38" s="299">
        <v>19</v>
      </c>
      <c r="V38" s="299">
        <v>67</v>
      </c>
    </row>
    <row r="39" spans="1:22" ht="16.5" customHeight="1">
      <c r="A39" s="314"/>
      <c r="B39" s="314" t="s">
        <v>64</v>
      </c>
      <c r="C39" s="302">
        <v>2392</v>
      </c>
      <c r="D39" s="299">
        <v>27</v>
      </c>
      <c r="E39" s="332">
        <v>0</v>
      </c>
      <c r="F39" s="332">
        <v>0</v>
      </c>
      <c r="G39" s="299">
        <v>1</v>
      </c>
      <c r="H39" s="299">
        <v>229</v>
      </c>
      <c r="I39" s="299">
        <v>224</v>
      </c>
      <c r="J39" s="332">
        <v>0</v>
      </c>
      <c r="K39" s="299">
        <v>57</v>
      </c>
      <c r="L39" s="299">
        <v>113</v>
      </c>
      <c r="M39" s="299">
        <v>448</v>
      </c>
      <c r="N39" s="299">
        <v>28</v>
      </c>
      <c r="O39" s="299">
        <v>278</v>
      </c>
      <c r="P39" s="299">
        <v>104</v>
      </c>
      <c r="Q39" s="299">
        <v>88</v>
      </c>
      <c r="R39" s="299">
        <v>86</v>
      </c>
      <c r="S39" s="299">
        <v>3</v>
      </c>
      <c r="T39" s="299">
        <v>642</v>
      </c>
      <c r="U39" s="299">
        <v>19</v>
      </c>
      <c r="V39" s="299">
        <v>45</v>
      </c>
    </row>
    <row r="40" spans="1:22" ht="16.5" customHeight="1">
      <c r="A40" s="314"/>
      <c r="B40" s="314" t="s">
        <v>65</v>
      </c>
      <c r="C40" s="302">
        <v>1182</v>
      </c>
      <c r="D40" s="299">
        <v>5</v>
      </c>
      <c r="E40" s="299">
        <v>1</v>
      </c>
      <c r="F40" s="332">
        <v>0</v>
      </c>
      <c r="G40" s="332">
        <v>0</v>
      </c>
      <c r="H40" s="299">
        <v>97</v>
      </c>
      <c r="I40" s="299">
        <v>83</v>
      </c>
      <c r="J40" s="332">
        <v>0</v>
      </c>
      <c r="K40" s="299">
        <v>15</v>
      </c>
      <c r="L40" s="299">
        <v>37</v>
      </c>
      <c r="M40" s="299">
        <v>211</v>
      </c>
      <c r="N40" s="299">
        <v>14</v>
      </c>
      <c r="O40" s="299">
        <v>195</v>
      </c>
      <c r="P40" s="299">
        <v>33</v>
      </c>
      <c r="Q40" s="299">
        <v>89</v>
      </c>
      <c r="R40" s="299">
        <v>47</v>
      </c>
      <c r="S40" s="332">
        <v>0</v>
      </c>
      <c r="T40" s="299">
        <v>321</v>
      </c>
      <c r="U40" s="299">
        <v>8</v>
      </c>
      <c r="V40" s="299">
        <v>26</v>
      </c>
    </row>
    <row r="41" spans="1:22" ht="16.5" customHeight="1">
      <c r="A41" s="314"/>
      <c r="B41" s="314" t="s">
        <v>66</v>
      </c>
      <c r="C41" s="302">
        <v>494</v>
      </c>
      <c r="D41" s="299">
        <v>2</v>
      </c>
      <c r="E41" s="332">
        <v>0</v>
      </c>
      <c r="F41" s="332">
        <v>0</v>
      </c>
      <c r="G41" s="332">
        <v>0</v>
      </c>
      <c r="H41" s="299">
        <v>18</v>
      </c>
      <c r="I41" s="299">
        <v>44</v>
      </c>
      <c r="J41" s="332">
        <v>0</v>
      </c>
      <c r="K41" s="299">
        <v>6</v>
      </c>
      <c r="L41" s="299">
        <v>6</v>
      </c>
      <c r="M41" s="299">
        <v>93</v>
      </c>
      <c r="N41" s="299">
        <v>9</v>
      </c>
      <c r="O41" s="299">
        <v>107</v>
      </c>
      <c r="P41" s="299">
        <v>11</v>
      </c>
      <c r="Q41" s="299">
        <v>44</v>
      </c>
      <c r="R41" s="299">
        <v>17</v>
      </c>
      <c r="S41" s="332">
        <v>0</v>
      </c>
      <c r="T41" s="299">
        <v>128</v>
      </c>
      <c r="U41" s="299">
        <v>3</v>
      </c>
      <c r="V41" s="299">
        <v>6</v>
      </c>
    </row>
    <row r="42" spans="1:22" ht="16.5" customHeight="1">
      <c r="A42" s="314"/>
      <c r="B42" s="314" t="s">
        <v>67</v>
      </c>
      <c r="C42" s="302">
        <v>234</v>
      </c>
      <c r="D42" s="332">
        <v>0</v>
      </c>
      <c r="E42" s="299">
        <v>1</v>
      </c>
      <c r="F42" s="332">
        <v>0</v>
      </c>
      <c r="G42" s="332">
        <v>0</v>
      </c>
      <c r="H42" s="299">
        <v>4</v>
      </c>
      <c r="I42" s="299">
        <v>20</v>
      </c>
      <c r="J42" s="332">
        <v>0</v>
      </c>
      <c r="K42" s="299">
        <v>3</v>
      </c>
      <c r="L42" s="299">
        <v>2</v>
      </c>
      <c r="M42" s="299">
        <v>53</v>
      </c>
      <c r="N42" s="299">
        <v>1</v>
      </c>
      <c r="O42" s="299">
        <v>57</v>
      </c>
      <c r="P42" s="299">
        <v>3</v>
      </c>
      <c r="Q42" s="299">
        <v>14</v>
      </c>
      <c r="R42" s="299">
        <v>7</v>
      </c>
      <c r="S42" s="332">
        <v>0</v>
      </c>
      <c r="T42" s="299">
        <v>57</v>
      </c>
      <c r="U42" s="299">
        <v>1</v>
      </c>
      <c r="V42" s="299">
        <v>11</v>
      </c>
    </row>
    <row r="43" spans="1:13" ht="16.5" customHeight="1">
      <c r="A43" s="314"/>
      <c r="B43" s="314"/>
      <c r="C43" s="302"/>
      <c r="M43" s="314"/>
    </row>
    <row r="44" spans="1:22" ht="16.5" customHeight="1">
      <c r="A44" s="336"/>
      <c r="B44" s="352" t="s">
        <v>110</v>
      </c>
      <c r="C44" s="346">
        <v>56585</v>
      </c>
      <c r="D44" s="338">
        <v>30</v>
      </c>
      <c r="E44" s="353">
        <v>0</v>
      </c>
      <c r="F44" s="353">
        <v>0</v>
      </c>
      <c r="G44" s="338">
        <v>5</v>
      </c>
      <c r="H44" s="338">
        <v>1291</v>
      </c>
      <c r="I44" s="338">
        <v>3165</v>
      </c>
      <c r="J44" s="338">
        <v>82</v>
      </c>
      <c r="K44" s="338">
        <v>3470</v>
      </c>
      <c r="L44" s="338">
        <v>656</v>
      </c>
      <c r="M44" s="336">
        <v>11555</v>
      </c>
      <c r="N44" s="336">
        <v>2728</v>
      </c>
      <c r="O44" s="336">
        <v>2260</v>
      </c>
      <c r="P44" s="336">
        <v>4727</v>
      </c>
      <c r="Q44" s="336">
        <v>6859</v>
      </c>
      <c r="R44" s="336">
        <v>3437</v>
      </c>
      <c r="S44" s="336">
        <v>307</v>
      </c>
      <c r="T44" s="336">
        <v>13742</v>
      </c>
      <c r="U44" s="336">
        <v>1112</v>
      </c>
      <c r="V44" s="336">
        <v>1159</v>
      </c>
    </row>
    <row r="45" spans="1:22" s="338" customFormat="1" ht="16.5" customHeight="1">
      <c r="A45" s="314"/>
      <c r="B45" s="314" t="s">
        <v>53</v>
      </c>
      <c r="C45" s="302">
        <v>689</v>
      </c>
      <c r="D45" s="332">
        <v>0</v>
      </c>
      <c r="E45" s="332">
        <v>0</v>
      </c>
      <c r="F45" s="332">
        <v>0</v>
      </c>
      <c r="G45" s="332">
        <v>0</v>
      </c>
      <c r="H45" s="299">
        <v>1</v>
      </c>
      <c r="I45" s="299">
        <v>10</v>
      </c>
      <c r="J45" s="299">
        <v>1</v>
      </c>
      <c r="K45" s="299">
        <v>7</v>
      </c>
      <c r="L45" s="299">
        <v>6</v>
      </c>
      <c r="M45" s="299">
        <v>267</v>
      </c>
      <c r="N45" s="299">
        <v>4</v>
      </c>
      <c r="O45" s="332">
        <v>0</v>
      </c>
      <c r="P45" s="299">
        <v>229</v>
      </c>
      <c r="Q45" s="299">
        <v>18</v>
      </c>
      <c r="R45" s="299">
        <v>32</v>
      </c>
      <c r="S45" s="299">
        <v>1</v>
      </c>
      <c r="T45" s="299">
        <v>86</v>
      </c>
      <c r="U45" s="299">
        <v>4</v>
      </c>
      <c r="V45" s="299">
        <v>23</v>
      </c>
    </row>
    <row r="46" spans="1:22" ht="16.5" customHeight="1">
      <c r="A46" s="314"/>
      <c r="B46" s="314" t="s">
        <v>54</v>
      </c>
      <c r="C46" s="302">
        <v>5184</v>
      </c>
      <c r="D46" s="299">
        <v>2</v>
      </c>
      <c r="E46" s="332">
        <v>0</v>
      </c>
      <c r="F46" s="332">
        <v>0</v>
      </c>
      <c r="G46" s="332">
        <v>0</v>
      </c>
      <c r="H46" s="299">
        <v>47</v>
      </c>
      <c r="I46" s="299">
        <v>239</v>
      </c>
      <c r="J46" s="332">
        <v>0</v>
      </c>
      <c r="K46" s="299">
        <v>358</v>
      </c>
      <c r="L46" s="299">
        <v>48</v>
      </c>
      <c r="M46" s="299">
        <v>1280</v>
      </c>
      <c r="N46" s="299">
        <v>214</v>
      </c>
      <c r="O46" s="299">
        <v>51</v>
      </c>
      <c r="P46" s="299">
        <v>729</v>
      </c>
      <c r="Q46" s="299">
        <v>512</v>
      </c>
      <c r="R46" s="299">
        <v>323</v>
      </c>
      <c r="S46" s="299">
        <v>15</v>
      </c>
      <c r="T46" s="299">
        <v>1175</v>
      </c>
      <c r="U46" s="299">
        <v>52</v>
      </c>
      <c r="V46" s="299">
        <v>139</v>
      </c>
    </row>
    <row r="47" spans="1:22" ht="16.5" customHeight="1">
      <c r="A47" s="314"/>
      <c r="B47" s="314" t="s">
        <v>55</v>
      </c>
      <c r="C47" s="302">
        <v>7621</v>
      </c>
      <c r="D47" s="332">
        <v>2</v>
      </c>
      <c r="E47" s="332">
        <v>0</v>
      </c>
      <c r="F47" s="332">
        <v>0</v>
      </c>
      <c r="G47" s="332">
        <v>0</v>
      </c>
      <c r="H47" s="299">
        <v>116</v>
      </c>
      <c r="I47" s="299">
        <v>437</v>
      </c>
      <c r="J47" s="299">
        <v>17</v>
      </c>
      <c r="K47" s="299">
        <v>841</v>
      </c>
      <c r="L47" s="299">
        <v>86</v>
      </c>
      <c r="M47" s="299">
        <v>1440</v>
      </c>
      <c r="N47" s="299">
        <v>407</v>
      </c>
      <c r="O47" s="299">
        <v>123</v>
      </c>
      <c r="P47" s="299">
        <v>509</v>
      </c>
      <c r="Q47" s="299">
        <v>888</v>
      </c>
      <c r="R47" s="299">
        <v>348</v>
      </c>
      <c r="S47" s="299">
        <v>38</v>
      </c>
      <c r="T47" s="299">
        <v>2074</v>
      </c>
      <c r="U47" s="299">
        <v>125</v>
      </c>
      <c r="V47" s="299">
        <v>170</v>
      </c>
    </row>
    <row r="48" spans="1:22" ht="16.5" customHeight="1">
      <c r="A48" s="314"/>
      <c r="B48" s="314" t="s">
        <v>56</v>
      </c>
      <c r="C48" s="302">
        <v>7370</v>
      </c>
      <c r="D48" s="299">
        <v>2</v>
      </c>
      <c r="E48" s="332">
        <v>0</v>
      </c>
      <c r="F48" s="332">
        <v>0</v>
      </c>
      <c r="G48" s="332">
        <v>3</v>
      </c>
      <c r="H48" s="299">
        <v>127</v>
      </c>
      <c r="I48" s="299">
        <v>478</v>
      </c>
      <c r="J48" s="299">
        <v>19</v>
      </c>
      <c r="K48" s="299">
        <v>727</v>
      </c>
      <c r="L48" s="299">
        <v>101</v>
      </c>
      <c r="M48" s="299">
        <v>1277</v>
      </c>
      <c r="N48" s="299">
        <v>399</v>
      </c>
      <c r="O48" s="299">
        <v>125</v>
      </c>
      <c r="P48" s="299">
        <v>371</v>
      </c>
      <c r="Q48" s="299">
        <v>834</v>
      </c>
      <c r="R48" s="299">
        <v>381</v>
      </c>
      <c r="S48" s="299">
        <v>50</v>
      </c>
      <c r="T48" s="299">
        <v>2112</v>
      </c>
      <c r="U48" s="299">
        <v>173</v>
      </c>
      <c r="V48" s="299">
        <v>191</v>
      </c>
    </row>
    <row r="49" spans="1:22" ht="16.5" customHeight="1">
      <c r="A49" s="314"/>
      <c r="B49" s="314" t="s">
        <v>57</v>
      </c>
      <c r="C49" s="302">
        <v>5963</v>
      </c>
      <c r="D49" s="299">
        <v>1</v>
      </c>
      <c r="E49" s="332">
        <v>0</v>
      </c>
      <c r="F49" s="332">
        <v>0</v>
      </c>
      <c r="G49" s="299">
        <v>1</v>
      </c>
      <c r="H49" s="299">
        <v>146</v>
      </c>
      <c r="I49" s="299">
        <v>401</v>
      </c>
      <c r="J49" s="299">
        <v>18</v>
      </c>
      <c r="K49" s="299">
        <v>549</v>
      </c>
      <c r="L49" s="299">
        <v>76</v>
      </c>
      <c r="M49" s="299">
        <v>1060</v>
      </c>
      <c r="N49" s="299">
        <v>381</v>
      </c>
      <c r="O49" s="299">
        <v>130</v>
      </c>
      <c r="P49" s="299">
        <v>314</v>
      </c>
      <c r="Q49" s="299">
        <v>677</v>
      </c>
      <c r="R49" s="299">
        <v>330</v>
      </c>
      <c r="S49" s="299">
        <v>29</v>
      </c>
      <c r="T49" s="299">
        <v>1550</v>
      </c>
      <c r="U49" s="299">
        <v>160</v>
      </c>
      <c r="V49" s="299">
        <v>140</v>
      </c>
    </row>
    <row r="50" spans="1:3" ht="16.5" customHeight="1">
      <c r="A50" s="314"/>
      <c r="B50" s="314"/>
      <c r="C50" s="302"/>
    </row>
    <row r="51" spans="1:22" ht="16.5" customHeight="1">
      <c r="A51" s="314"/>
      <c r="B51" s="314" t="s">
        <v>58</v>
      </c>
      <c r="C51" s="302">
        <v>5505</v>
      </c>
      <c r="D51" s="299">
        <v>3</v>
      </c>
      <c r="E51" s="332">
        <v>0</v>
      </c>
      <c r="F51" s="332">
        <v>0</v>
      </c>
      <c r="G51" s="332">
        <v>0</v>
      </c>
      <c r="H51" s="299">
        <v>141</v>
      </c>
      <c r="I51" s="299">
        <v>289</v>
      </c>
      <c r="J51" s="299">
        <v>9</v>
      </c>
      <c r="K51" s="299">
        <v>343</v>
      </c>
      <c r="L51" s="299">
        <v>81</v>
      </c>
      <c r="M51" s="299">
        <v>1039</v>
      </c>
      <c r="N51" s="299">
        <v>375</v>
      </c>
      <c r="O51" s="299">
        <v>159</v>
      </c>
      <c r="P51" s="299">
        <v>301</v>
      </c>
      <c r="Q51" s="299">
        <v>732</v>
      </c>
      <c r="R51" s="299">
        <v>410</v>
      </c>
      <c r="S51" s="299">
        <v>32</v>
      </c>
      <c r="T51" s="299">
        <v>1384</v>
      </c>
      <c r="U51" s="299">
        <v>118</v>
      </c>
      <c r="V51" s="299">
        <v>89</v>
      </c>
    </row>
    <row r="52" spans="1:22" ht="16.5" customHeight="1">
      <c r="A52" s="314"/>
      <c r="B52" s="314" t="s">
        <v>59</v>
      </c>
      <c r="C52" s="302">
        <v>4907</v>
      </c>
      <c r="D52" s="332">
        <v>0</v>
      </c>
      <c r="E52" s="332">
        <v>0</v>
      </c>
      <c r="F52" s="332">
        <v>0</v>
      </c>
      <c r="G52" s="332">
        <v>0</v>
      </c>
      <c r="H52" s="299">
        <v>109</v>
      </c>
      <c r="I52" s="299">
        <v>262</v>
      </c>
      <c r="J52" s="299">
        <v>3</v>
      </c>
      <c r="K52" s="299">
        <v>246</v>
      </c>
      <c r="L52" s="299">
        <v>61</v>
      </c>
      <c r="M52" s="299">
        <v>997</v>
      </c>
      <c r="N52" s="299">
        <v>293</v>
      </c>
      <c r="O52" s="299">
        <v>141</v>
      </c>
      <c r="P52" s="299">
        <v>286</v>
      </c>
      <c r="Q52" s="299">
        <v>764</v>
      </c>
      <c r="R52" s="299">
        <v>414</v>
      </c>
      <c r="S52" s="299">
        <v>31</v>
      </c>
      <c r="T52" s="299">
        <v>1113</v>
      </c>
      <c r="U52" s="299">
        <v>107</v>
      </c>
      <c r="V52" s="299">
        <v>80</v>
      </c>
    </row>
    <row r="53" spans="1:22" ht="16.5" customHeight="1">
      <c r="A53" s="314"/>
      <c r="B53" s="314" t="s">
        <v>60</v>
      </c>
      <c r="C53" s="302">
        <v>4875</v>
      </c>
      <c r="D53" s="299">
        <v>6</v>
      </c>
      <c r="E53" s="332">
        <v>0</v>
      </c>
      <c r="F53" s="332">
        <v>0</v>
      </c>
      <c r="G53" s="299">
        <v>1</v>
      </c>
      <c r="H53" s="299">
        <v>154</v>
      </c>
      <c r="I53" s="299">
        <v>248</v>
      </c>
      <c r="J53" s="299">
        <v>8</v>
      </c>
      <c r="K53" s="299">
        <v>162</v>
      </c>
      <c r="L53" s="299">
        <v>55</v>
      </c>
      <c r="M53" s="299">
        <v>1071</v>
      </c>
      <c r="N53" s="299">
        <v>280</v>
      </c>
      <c r="O53" s="299">
        <v>193</v>
      </c>
      <c r="P53" s="299">
        <v>385</v>
      </c>
      <c r="Q53" s="299">
        <v>693</v>
      </c>
      <c r="R53" s="299">
        <v>378</v>
      </c>
      <c r="S53" s="299">
        <v>41</v>
      </c>
      <c r="T53" s="299">
        <v>1011</v>
      </c>
      <c r="U53" s="299">
        <v>105</v>
      </c>
      <c r="V53" s="299">
        <v>84</v>
      </c>
    </row>
    <row r="54" spans="1:22" ht="16.5" customHeight="1">
      <c r="A54" s="314"/>
      <c r="B54" s="314" t="s">
        <v>61</v>
      </c>
      <c r="C54" s="302">
        <v>5686</v>
      </c>
      <c r="D54" s="299">
        <v>6</v>
      </c>
      <c r="E54" s="332">
        <v>0</v>
      </c>
      <c r="F54" s="332">
        <v>0</v>
      </c>
      <c r="G54" s="332">
        <v>0</v>
      </c>
      <c r="H54" s="299">
        <v>148</v>
      </c>
      <c r="I54" s="299">
        <v>319</v>
      </c>
      <c r="J54" s="299">
        <v>6</v>
      </c>
      <c r="K54" s="299">
        <v>126</v>
      </c>
      <c r="L54" s="299">
        <v>78</v>
      </c>
      <c r="M54" s="299">
        <v>1299</v>
      </c>
      <c r="N54" s="299">
        <v>229</v>
      </c>
      <c r="O54" s="299">
        <v>287</v>
      </c>
      <c r="P54" s="299">
        <v>623</v>
      </c>
      <c r="Q54" s="299">
        <v>765</v>
      </c>
      <c r="R54" s="299">
        <v>370</v>
      </c>
      <c r="S54" s="299">
        <v>40</v>
      </c>
      <c r="T54" s="299">
        <v>1184</v>
      </c>
      <c r="U54" s="299">
        <v>126</v>
      </c>
      <c r="V54" s="299">
        <v>80</v>
      </c>
    </row>
    <row r="55" spans="1:22" ht="16.5" customHeight="1">
      <c r="A55" s="314"/>
      <c r="B55" s="314" t="s">
        <v>62</v>
      </c>
      <c r="C55" s="302">
        <v>3826</v>
      </c>
      <c r="D55" s="299">
        <v>2</v>
      </c>
      <c r="E55" s="332">
        <v>0</v>
      </c>
      <c r="F55" s="332">
        <v>0</v>
      </c>
      <c r="G55" s="332">
        <v>0</v>
      </c>
      <c r="H55" s="299">
        <v>115</v>
      </c>
      <c r="I55" s="299">
        <v>198</v>
      </c>
      <c r="J55" s="332">
        <v>0</v>
      </c>
      <c r="K55" s="299">
        <v>53</v>
      </c>
      <c r="L55" s="299">
        <v>33</v>
      </c>
      <c r="M55" s="299">
        <v>809</v>
      </c>
      <c r="N55" s="299">
        <v>89</v>
      </c>
      <c r="O55" s="299">
        <v>269</v>
      </c>
      <c r="P55" s="299">
        <v>514</v>
      </c>
      <c r="Q55" s="299">
        <v>511</v>
      </c>
      <c r="R55" s="299">
        <v>201</v>
      </c>
      <c r="S55" s="299">
        <v>18</v>
      </c>
      <c r="T55" s="299">
        <v>870</v>
      </c>
      <c r="U55" s="299">
        <v>74</v>
      </c>
      <c r="V55" s="299">
        <v>70</v>
      </c>
    </row>
    <row r="56" spans="1:10" ht="16.5" customHeight="1">
      <c r="A56" s="314"/>
      <c r="B56" s="314"/>
      <c r="C56" s="302"/>
      <c r="J56" s="332">
        <v>0</v>
      </c>
    </row>
    <row r="57" spans="1:22" ht="16.5" customHeight="1">
      <c r="A57" s="314"/>
      <c r="B57" s="314" t="s">
        <v>63</v>
      </c>
      <c r="C57" s="302">
        <v>2324</v>
      </c>
      <c r="D57" s="299">
        <v>1</v>
      </c>
      <c r="E57" s="332">
        <v>0</v>
      </c>
      <c r="F57" s="332">
        <v>0</v>
      </c>
      <c r="G57" s="332">
        <v>0</v>
      </c>
      <c r="H57" s="299">
        <v>98</v>
      </c>
      <c r="I57" s="299">
        <v>143</v>
      </c>
      <c r="J57" s="299">
        <v>1</v>
      </c>
      <c r="K57" s="299">
        <v>23</v>
      </c>
      <c r="L57" s="299">
        <v>15</v>
      </c>
      <c r="M57" s="299">
        <v>462</v>
      </c>
      <c r="N57" s="299">
        <v>33</v>
      </c>
      <c r="O57" s="299">
        <v>236</v>
      </c>
      <c r="P57" s="299">
        <v>263</v>
      </c>
      <c r="Q57" s="299">
        <v>265</v>
      </c>
      <c r="R57" s="299">
        <v>98</v>
      </c>
      <c r="S57" s="299">
        <v>6</v>
      </c>
      <c r="T57" s="299">
        <v>614</v>
      </c>
      <c r="U57" s="299">
        <v>25</v>
      </c>
      <c r="V57" s="299">
        <v>41</v>
      </c>
    </row>
    <row r="58" spans="1:22" ht="16.5" customHeight="1">
      <c r="A58" s="314"/>
      <c r="B58" s="314" t="s">
        <v>64</v>
      </c>
      <c r="C58" s="302">
        <v>1392</v>
      </c>
      <c r="D58" s="299">
        <v>3</v>
      </c>
      <c r="E58" s="332">
        <v>0</v>
      </c>
      <c r="F58" s="332">
        <v>0</v>
      </c>
      <c r="G58" s="332">
        <v>0</v>
      </c>
      <c r="H58" s="299">
        <v>50</v>
      </c>
      <c r="I58" s="299">
        <v>85</v>
      </c>
      <c r="J58" s="332">
        <v>0</v>
      </c>
      <c r="K58" s="299">
        <v>19</v>
      </c>
      <c r="L58" s="299">
        <v>12</v>
      </c>
      <c r="M58" s="299">
        <v>287</v>
      </c>
      <c r="N58" s="299">
        <v>11</v>
      </c>
      <c r="O58" s="299">
        <v>197</v>
      </c>
      <c r="P58" s="299">
        <v>128</v>
      </c>
      <c r="Q58" s="299">
        <v>123</v>
      </c>
      <c r="R58" s="299">
        <v>68</v>
      </c>
      <c r="S58" s="299">
        <v>3</v>
      </c>
      <c r="T58" s="299">
        <v>358</v>
      </c>
      <c r="U58" s="299">
        <v>25</v>
      </c>
      <c r="V58" s="299">
        <v>23</v>
      </c>
    </row>
    <row r="59" spans="1:22" ht="16.5" customHeight="1">
      <c r="A59" s="314"/>
      <c r="B59" s="314" t="s">
        <v>65</v>
      </c>
      <c r="C59" s="302">
        <v>748</v>
      </c>
      <c r="D59" s="299">
        <v>1</v>
      </c>
      <c r="E59" s="332">
        <v>0</v>
      </c>
      <c r="F59" s="332">
        <v>0</v>
      </c>
      <c r="G59" s="332">
        <v>0</v>
      </c>
      <c r="H59" s="299">
        <v>29</v>
      </c>
      <c r="I59" s="299">
        <v>39</v>
      </c>
      <c r="J59" s="332">
        <v>0</v>
      </c>
      <c r="K59" s="299">
        <v>9</v>
      </c>
      <c r="L59" s="299">
        <v>4</v>
      </c>
      <c r="M59" s="299">
        <v>176</v>
      </c>
      <c r="N59" s="299">
        <v>9</v>
      </c>
      <c r="O59" s="299">
        <v>171</v>
      </c>
      <c r="P59" s="299">
        <v>49</v>
      </c>
      <c r="Q59" s="299">
        <v>50</v>
      </c>
      <c r="R59" s="299">
        <v>47</v>
      </c>
      <c r="S59" s="299">
        <v>2</v>
      </c>
      <c r="T59" s="299">
        <v>138</v>
      </c>
      <c r="U59" s="299">
        <v>13</v>
      </c>
      <c r="V59" s="299">
        <v>11</v>
      </c>
    </row>
    <row r="60" spans="1:22" ht="16.5" customHeight="1">
      <c r="A60" s="314"/>
      <c r="B60" s="314" t="s">
        <v>66</v>
      </c>
      <c r="C60" s="302">
        <v>337</v>
      </c>
      <c r="D60" s="332">
        <v>0</v>
      </c>
      <c r="E60" s="332">
        <v>0</v>
      </c>
      <c r="F60" s="332">
        <v>0</v>
      </c>
      <c r="G60" s="332">
        <v>0</v>
      </c>
      <c r="H60" s="299">
        <v>8</v>
      </c>
      <c r="I60" s="299">
        <v>16</v>
      </c>
      <c r="J60" s="332">
        <v>0</v>
      </c>
      <c r="K60" s="299">
        <v>6</v>
      </c>
      <c r="L60" s="332">
        <v>0</v>
      </c>
      <c r="M60" s="299">
        <v>59</v>
      </c>
      <c r="N60" s="299">
        <v>3</v>
      </c>
      <c r="O60" s="299">
        <v>110</v>
      </c>
      <c r="P60" s="299">
        <v>18</v>
      </c>
      <c r="Q60" s="299">
        <v>21</v>
      </c>
      <c r="R60" s="299">
        <v>30</v>
      </c>
      <c r="S60" s="299">
        <v>1</v>
      </c>
      <c r="T60" s="299">
        <v>49</v>
      </c>
      <c r="U60" s="299">
        <v>4</v>
      </c>
      <c r="V60" s="299">
        <v>12</v>
      </c>
    </row>
    <row r="61" spans="1:22" ht="16.5" customHeight="1" thickBot="1">
      <c r="A61" s="318"/>
      <c r="B61" s="303" t="s">
        <v>67</v>
      </c>
      <c r="C61" s="302">
        <v>158</v>
      </c>
      <c r="D61" s="299">
        <v>1</v>
      </c>
      <c r="E61" s="332">
        <v>0</v>
      </c>
      <c r="F61" s="332">
        <v>0</v>
      </c>
      <c r="G61" s="332">
        <v>0</v>
      </c>
      <c r="H61" s="332">
        <v>2</v>
      </c>
      <c r="I61" s="299">
        <v>1</v>
      </c>
      <c r="J61" s="332">
        <v>0</v>
      </c>
      <c r="K61" s="299">
        <v>1</v>
      </c>
      <c r="L61" s="332">
        <v>0</v>
      </c>
      <c r="M61" s="299">
        <v>32</v>
      </c>
      <c r="N61" s="299">
        <v>1</v>
      </c>
      <c r="O61" s="299">
        <v>68</v>
      </c>
      <c r="P61" s="299">
        <v>8</v>
      </c>
      <c r="Q61" s="299">
        <v>6</v>
      </c>
      <c r="R61" s="299">
        <v>7</v>
      </c>
      <c r="S61" s="332">
        <v>0</v>
      </c>
      <c r="T61" s="299">
        <v>24</v>
      </c>
      <c r="U61" s="299">
        <v>1</v>
      </c>
      <c r="V61" s="299">
        <v>6</v>
      </c>
    </row>
    <row r="62" spans="1:22" ht="16.5" customHeight="1">
      <c r="A62" s="314" t="s">
        <v>1039</v>
      </c>
      <c r="C62" s="329"/>
      <c r="D62" s="329"/>
      <c r="E62" s="329"/>
      <c r="F62" s="329"/>
      <c r="G62" s="329"/>
      <c r="H62" s="329"/>
      <c r="I62" s="329"/>
      <c r="J62" s="329"/>
      <c r="K62" s="329"/>
      <c r="L62" s="329"/>
      <c r="M62" s="329"/>
      <c r="N62" s="329"/>
      <c r="O62" s="329"/>
      <c r="P62" s="329"/>
      <c r="Q62" s="329"/>
      <c r="R62" s="329"/>
      <c r="S62" s="329"/>
      <c r="T62" s="329"/>
      <c r="U62" s="329"/>
      <c r="V62" s="329"/>
    </row>
  </sheetData>
  <mergeCells count="4">
    <mergeCell ref="A3:B4"/>
    <mergeCell ref="C3:C5"/>
    <mergeCell ref="D3:V3"/>
    <mergeCell ref="A5:B5"/>
  </mergeCells>
  <printOptions/>
  <pageMargins left="0.5905511811023623" right="0.7874015748031497" top="0.5905511811023623" bottom="0.3937007874015748" header="0.3937007874015748" footer="0"/>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sheetPr>
    <tabColor indexed="12"/>
  </sheetPr>
  <dimension ref="A1:J76"/>
  <sheetViews>
    <sheetView showGridLines="0" workbookViewId="0" topLeftCell="A1">
      <pane xSplit="3" ySplit="3" topLeftCell="D52" activePane="bottomRight" state="frozen"/>
      <selection pane="topLeft" activeCell="E20" sqref="E20"/>
      <selection pane="topRight" activeCell="E20" sqref="E20"/>
      <selection pane="bottomLeft" activeCell="E20" sqref="E20"/>
      <selection pane="bottomRight" activeCell="C2" sqref="C2"/>
    </sheetView>
  </sheetViews>
  <sheetFormatPr defaultColWidth="9.00390625" defaultRowHeight="16.5" customHeight="1"/>
  <cols>
    <col min="1" max="2" width="2.50390625" style="397" customWidth="1"/>
    <col min="3" max="3" width="19.625" style="397" customWidth="1"/>
    <col min="4" max="4" width="10.125" style="299" customWidth="1"/>
    <col min="5" max="5" width="9.625" style="299" customWidth="1"/>
    <col min="6" max="10" width="8.625" style="299" customWidth="1"/>
    <col min="11" max="16384" width="8.875" style="299" customWidth="1"/>
  </cols>
  <sheetData>
    <row r="1" spans="1:10" ht="16.5" customHeight="1">
      <c r="A1" s="399" t="s">
        <v>394</v>
      </c>
      <c r="B1" s="393"/>
      <c r="C1" s="393"/>
      <c r="D1" s="314"/>
      <c r="E1" s="314"/>
      <c r="F1" s="314"/>
      <c r="G1" s="314"/>
      <c r="H1" s="314"/>
      <c r="I1" s="314"/>
      <c r="J1" s="314"/>
    </row>
    <row r="2" spans="1:3" s="314" customFormat="1" ht="16.5" customHeight="1" thickBot="1">
      <c r="A2" s="393"/>
      <c r="B2" s="393"/>
      <c r="C2" s="412" t="str">
        <f>HYPERLINK("#目次!A33","目次に戻る")</f>
        <v>目次に戻る</v>
      </c>
    </row>
    <row r="3" spans="1:10" ht="33" customHeight="1">
      <c r="A3" s="609" t="s">
        <v>1057</v>
      </c>
      <c r="B3" s="609"/>
      <c r="C3" s="609"/>
      <c r="D3" s="320" t="s">
        <v>1098</v>
      </c>
      <c r="E3" s="320" t="s">
        <v>1058</v>
      </c>
      <c r="F3" s="320" t="s">
        <v>1059</v>
      </c>
      <c r="G3" s="355" t="s">
        <v>1060</v>
      </c>
      <c r="H3" s="355" t="s">
        <v>1061</v>
      </c>
      <c r="I3" s="356" t="s">
        <v>1062</v>
      </c>
      <c r="J3" s="356" t="s">
        <v>1063</v>
      </c>
    </row>
    <row r="4" spans="1:10" s="338" customFormat="1" ht="16.5" customHeight="1">
      <c r="A4" s="610" t="s">
        <v>750</v>
      </c>
      <c r="B4" s="610"/>
      <c r="C4" s="611"/>
      <c r="D4" s="346">
        <v>131513</v>
      </c>
      <c r="E4" s="338">
        <v>100854</v>
      </c>
      <c r="F4" s="338">
        <v>10128</v>
      </c>
      <c r="G4" s="338">
        <v>4524</v>
      </c>
      <c r="H4" s="338">
        <v>11327</v>
      </c>
      <c r="I4" s="338">
        <v>4498</v>
      </c>
      <c r="J4" s="338">
        <v>167</v>
      </c>
    </row>
    <row r="5" spans="1:10" ht="16.5" customHeight="1">
      <c r="A5" s="393"/>
      <c r="B5" s="393" t="s">
        <v>1224</v>
      </c>
      <c r="C5" s="392" t="s">
        <v>1225</v>
      </c>
      <c r="D5" s="302">
        <v>166</v>
      </c>
      <c r="E5" s="299">
        <v>75</v>
      </c>
      <c r="F5" s="299">
        <v>2</v>
      </c>
      <c r="G5" s="299">
        <v>20</v>
      </c>
      <c r="H5" s="299">
        <v>54</v>
      </c>
      <c r="I5" s="299">
        <v>15</v>
      </c>
      <c r="J5" s="332">
        <v>0</v>
      </c>
    </row>
    <row r="6" spans="1:10" ht="16.5" customHeight="1">
      <c r="A6" s="393"/>
      <c r="B6" s="393" t="s">
        <v>1226</v>
      </c>
      <c r="C6" s="392" t="s">
        <v>1227</v>
      </c>
      <c r="D6" s="302">
        <v>4</v>
      </c>
      <c r="E6" s="299">
        <v>2</v>
      </c>
      <c r="F6" s="299">
        <v>1</v>
      </c>
      <c r="G6" s="299">
        <v>1</v>
      </c>
      <c r="H6" s="332">
        <v>0</v>
      </c>
      <c r="I6" s="332">
        <v>0</v>
      </c>
      <c r="J6" s="332">
        <v>0</v>
      </c>
    </row>
    <row r="7" spans="1:10" ht="16.5" customHeight="1">
      <c r="A7" s="393"/>
      <c r="B7" s="393" t="s">
        <v>1228</v>
      </c>
      <c r="C7" s="392" t="s">
        <v>1229</v>
      </c>
      <c r="D7" s="362">
        <v>0</v>
      </c>
      <c r="E7" s="332">
        <v>0</v>
      </c>
      <c r="F7" s="332">
        <v>0</v>
      </c>
      <c r="G7" s="332">
        <v>0</v>
      </c>
      <c r="H7" s="332">
        <v>0</v>
      </c>
      <c r="I7" s="332">
        <v>0</v>
      </c>
      <c r="J7" s="332">
        <v>0</v>
      </c>
    </row>
    <row r="8" spans="1:10" ht="16.5" customHeight="1">
      <c r="A8" s="393"/>
      <c r="B8" s="393" t="s">
        <v>1230</v>
      </c>
      <c r="C8" s="392" t="s">
        <v>1231</v>
      </c>
      <c r="D8" s="302">
        <v>16</v>
      </c>
      <c r="E8" s="299">
        <v>14</v>
      </c>
      <c r="F8" s="299">
        <v>2</v>
      </c>
      <c r="G8" s="332">
        <v>0</v>
      </c>
      <c r="H8" s="332">
        <v>0</v>
      </c>
      <c r="I8" s="332">
        <v>0</v>
      </c>
      <c r="J8" s="332">
        <v>0</v>
      </c>
    </row>
    <row r="9" spans="1:10" ht="16.5" customHeight="1">
      <c r="A9" s="393"/>
      <c r="B9" s="393" t="s">
        <v>1232</v>
      </c>
      <c r="C9" s="392" t="s">
        <v>1233</v>
      </c>
      <c r="D9" s="302">
        <v>7109</v>
      </c>
      <c r="E9" s="299">
        <v>4351</v>
      </c>
      <c r="F9" s="299">
        <v>1101</v>
      </c>
      <c r="G9" s="299">
        <v>433</v>
      </c>
      <c r="H9" s="299">
        <v>900</v>
      </c>
      <c r="I9" s="299">
        <v>324</v>
      </c>
      <c r="J9" s="332">
        <v>0</v>
      </c>
    </row>
    <row r="10" spans="1:4" ht="16.5" customHeight="1">
      <c r="A10" s="393"/>
      <c r="B10" s="393"/>
      <c r="C10" s="393"/>
      <c r="D10" s="302"/>
    </row>
    <row r="11" spans="1:10" ht="16.5" customHeight="1">
      <c r="A11" s="393"/>
      <c r="B11" s="393" t="s">
        <v>1234</v>
      </c>
      <c r="C11" s="392" t="s">
        <v>1235</v>
      </c>
      <c r="D11" s="302">
        <v>9648</v>
      </c>
      <c r="E11" s="299">
        <v>7668</v>
      </c>
      <c r="F11" s="299">
        <v>1121</v>
      </c>
      <c r="G11" s="299">
        <v>160</v>
      </c>
      <c r="H11" s="299">
        <v>420</v>
      </c>
      <c r="I11" s="299">
        <v>190</v>
      </c>
      <c r="J11" s="299">
        <v>88</v>
      </c>
    </row>
    <row r="12" spans="1:10" ht="16.5" customHeight="1">
      <c r="A12" s="393"/>
      <c r="B12" s="393" t="s">
        <v>1236</v>
      </c>
      <c r="C12" s="392" t="s">
        <v>1237</v>
      </c>
      <c r="D12" s="302">
        <v>374</v>
      </c>
      <c r="E12" s="299">
        <v>368</v>
      </c>
      <c r="F12" s="299">
        <v>6</v>
      </c>
      <c r="G12" s="332">
        <v>0</v>
      </c>
      <c r="H12" s="332">
        <v>0</v>
      </c>
      <c r="I12" s="332">
        <v>0</v>
      </c>
      <c r="J12" s="332">
        <v>0</v>
      </c>
    </row>
    <row r="13" spans="1:10" ht="16.5" customHeight="1">
      <c r="A13" s="393"/>
      <c r="B13" s="393" t="s">
        <v>1238</v>
      </c>
      <c r="C13" s="392" t="s">
        <v>1239</v>
      </c>
      <c r="D13" s="302">
        <v>10849</v>
      </c>
      <c r="E13" s="299">
        <v>9325</v>
      </c>
      <c r="F13" s="299">
        <v>810</v>
      </c>
      <c r="G13" s="299">
        <v>109</v>
      </c>
      <c r="H13" s="299">
        <v>560</v>
      </c>
      <c r="I13" s="299">
        <v>45</v>
      </c>
      <c r="J13" s="332">
        <v>0</v>
      </c>
    </row>
    <row r="14" spans="1:10" ht="16.5" customHeight="1">
      <c r="A14" s="393"/>
      <c r="B14" s="393" t="s">
        <v>1240</v>
      </c>
      <c r="C14" s="392" t="s">
        <v>1241</v>
      </c>
      <c r="D14" s="302">
        <v>4543</v>
      </c>
      <c r="E14" s="299">
        <v>3733</v>
      </c>
      <c r="F14" s="299">
        <v>196</v>
      </c>
      <c r="G14" s="299">
        <v>41</v>
      </c>
      <c r="H14" s="299">
        <v>533</v>
      </c>
      <c r="I14" s="299">
        <v>40</v>
      </c>
      <c r="J14" s="332">
        <v>0</v>
      </c>
    </row>
    <row r="15" spans="1:10" ht="16.5" customHeight="1">
      <c r="A15" s="393"/>
      <c r="B15" s="393" t="s">
        <v>1242</v>
      </c>
      <c r="C15" s="392" t="s">
        <v>1243</v>
      </c>
      <c r="D15" s="302">
        <v>23775</v>
      </c>
      <c r="E15" s="299">
        <v>17745</v>
      </c>
      <c r="F15" s="299">
        <v>2435</v>
      </c>
      <c r="G15" s="299">
        <v>757</v>
      </c>
      <c r="H15" s="299">
        <v>1556</v>
      </c>
      <c r="I15" s="299">
        <v>1278</v>
      </c>
      <c r="J15" s="332">
        <v>0</v>
      </c>
    </row>
    <row r="16" spans="1:4" ht="16.5" customHeight="1">
      <c r="A16" s="393"/>
      <c r="B16" s="393"/>
      <c r="C16" s="392"/>
      <c r="D16" s="302"/>
    </row>
    <row r="17" spans="1:10" ht="16.5" customHeight="1">
      <c r="A17" s="393"/>
      <c r="B17" s="393" t="s">
        <v>1244</v>
      </c>
      <c r="C17" s="392" t="s">
        <v>1245</v>
      </c>
      <c r="D17" s="302">
        <v>5941</v>
      </c>
      <c r="E17" s="299">
        <v>5573</v>
      </c>
      <c r="F17" s="299">
        <v>165</v>
      </c>
      <c r="G17" s="299">
        <v>33</v>
      </c>
      <c r="H17" s="299">
        <v>139</v>
      </c>
      <c r="I17" s="299">
        <v>31</v>
      </c>
      <c r="J17" s="332">
        <v>0</v>
      </c>
    </row>
    <row r="18" spans="1:10" ht="16.5" customHeight="1">
      <c r="A18" s="393"/>
      <c r="B18" s="393" t="s">
        <v>1246</v>
      </c>
      <c r="C18" s="392" t="s">
        <v>1247</v>
      </c>
      <c r="D18" s="302">
        <v>5492</v>
      </c>
      <c r="E18" s="299">
        <v>2693</v>
      </c>
      <c r="F18" s="299">
        <v>1089</v>
      </c>
      <c r="G18" s="299">
        <v>247</v>
      </c>
      <c r="H18" s="299">
        <v>1141</v>
      </c>
      <c r="I18" s="299">
        <v>321</v>
      </c>
      <c r="J18" s="332">
        <v>0</v>
      </c>
    </row>
    <row r="19" spans="1:10" ht="16.5" customHeight="1">
      <c r="A19" s="393"/>
      <c r="B19" s="393" t="s">
        <v>1248</v>
      </c>
      <c r="C19" s="392" t="s">
        <v>1249</v>
      </c>
      <c r="D19" s="302">
        <v>9909</v>
      </c>
      <c r="E19" s="299">
        <v>7065</v>
      </c>
      <c r="F19" s="299">
        <v>368</v>
      </c>
      <c r="G19" s="299">
        <v>825</v>
      </c>
      <c r="H19" s="299">
        <v>786</v>
      </c>
      <c r="I19" s="299">
        <v>865</v>
      </c>
      <c r="J19" s="332">
        <v>0</v>
      </c>
    </row>
    <row r="20" spans="1:10" ht="16.5" customHeight="1">
      <c r="A20" s="393"/>
      <c r="B20" s="393" t="s">
        <v>1250</v>
      </c>
      <c r="C20" s="392" t="s">
        <v>1251</v>
      </c>
      <c r="D20" s="302">
        <v>9431</v>
      </c>
      <c r="E20" s="299">
        <v>8144</v>
      </c>
      <c r="F20" s="299">
        <v>209</v>
      </c>
      <c r="G20" s="299">
        <v>521</v>
      </c>
      <c r="H20" s="299">
        <v>281</v>
      </c>
      <c r="I20" s="299">
        <v>276</v>
      </c>
      <c r="J20" s="332">
        <v>0</v>
      </c>
    </row>
    <row r="21" spans="1:10" ht="16.5" customHeight="1">
      <c r="A21" s="393"/>
      <c r="B21" s="393" t="s">
        <v>1252</v>
      </c>
      <c r="C21" s="392" t="s">
        <v>1253</v>
      </c>
      <c r="D21" s="302">
        <v>6163</v>
      </c>
      <c r="E21" s="299">
        <v>5256</v>
      </c>
      <c r="F21" s="299">
        <v>174</v>
      </c>
      <c r="G21" s="299">
        <v>122</v>
      </c>
      <c r="H21" s="299">
        <v>538</v>
      </c>
      <c r="I21" s="299">
        <v>73</v>
      </c>
      <c r="J21" s="332">
        <v>0</v>
      </c>
    </row>
    <row r="22" spans="1:10" ht="16.5" customHeight="1">
      <c r="A22" s="393"/>
      <c r="B22" s="393"/>
      <c r="C22" s="392"/>
      <c r="D22" s="302"/>
      <c r="J22" s="332"/>
    </row>
    <row r="23" spans="1:10" ht="16.5" customHeight="1">
      <c r="A23" s="393"/>
      <c r="B23" s="393" t="s">
        <v>1254</v>
      </c>
      <c r="C23" s="392" t="s">
        <v>1255</v>
      </c>
      <c r="D23" s="302">
        <v>1055</v>
      </c>
      <c r="E23" s="299">
        <v>1042</v>
      </c>
      <c r="F23" s="299">
        <v>10</v>
      </c>
      <c r="G23" s="332">
        <v>0</v>
      </c>
      <c r="H23" s="299">
        <v>2</v>
      </c>
      <c r="I23" s="299">
        <v>1</v>
      </c>
      <c r="J23" s="332">
        <v>0</v>
      </c>
    </row>
    <row r="24" spans="1:10" ht="16.5" customHeight="1">
      <c r="A24" s="393"/>
      <c r="B24" s="393" t="s">
        <v>1256</v>
      </c>
      <c r="C24" s="392" t="s">
        <v>1257</v>
      </c>
      <c r="D24" s="302">
        <v>30057</v>
      </c>
      <c r="E24" s="299">
        <v>21209</v>
      </c>
      <c r="F24" s="299">
        <v>2335</v>
      </c>
      <c r="G24" s="299">
        <v>1213</v>
      </c>
      <c r="H24" s="299">
        <v>4220</v>
      </c>
      <c r="I24" s="299">
        <v>998</v>
      </c>
      <c r="J24" s="299">
        <v>79</v>
      </c>
    </row>
    <row r="25" spans="1:10" ht="16.5" customHeight="1">
      <c r="A25" s="393"/>
      <c r="B25" s="393" t="s">
        <v>1258</v>
      </c>
      <c r="C25" s="392" t="s">
        <v>1259</v>
      </c>
      <c r="D25" s="302">
        <v>4154</v>
      </c>
      <c r="E25" s="299">
        <v>4154</v>
      </c>
      <c r="F25" s="332">
        <v>0</v>
      </c>
      <c r="G25" s="332">
        <v>0</v>
      </c>
      <c r="H25" s="332">
        <v>0</v>
      </c>
      <c r="I25" s="332">
        <v>0</v>
      </c>
      <c r="J25" s="332">
        <v>0</v>
      </c>
    </row>
    <row r="26" spans="1:10" s="338" customFormat="1" ht="16.5" customHeight="1">
      <c r="A26" s="393"/>
      <c r="B26" s="393" t="s">
        <v>1260</v>
      </c>
      <c r="C26" s="394" t="s">
        <v>1261</v>
      </c>
      <c r="D26" s="302">
        <v>2827</v>
      </c>
      <c r="E26" s="299">
        <v>2437</v>
      </c>
      <c r="F26" s="299">
        <v>104</v>
      </c>
      <c r="G26" s="299">
        <v>42</v>
      </c>
      <c r="H26" s="299">
        <v>197</v>
      </c>
      <c r="I26" s="299">
        <v>41</v>
      </c>
      <c r="J26" s="332">
        <v>0</v>
      </c>
    </row>
    <row r="27" spans="1:4" ht="16.5" customHeight="1">
      <c r="A27" s="393"/>
      <c r="B27" s="393"/>
      <c r="C27" s="393"/>
      <c r="D27" s="302"/>
    </row>
    <row r="28" spans="1:10" ht="16.5" customHeight="1">
      <c r="A28" s="612" t="s">
        <v>109</v>
      </c>
      <c r="B28" s="612"/>
      <c r="C28" s="613"/>
      <c r="D28" s="346">
        <v>74928</v>
      </c>
      <c r="E28" s="338">
        <v>54966</v>
      </c>
      <c r="F28" s="338">
        <v>7486</v>
      </c>
      <c r="G28" s="338">
        <v>3558</v>
      </c>
      <c r="H28" s="338">
        <v>8114</v>
      </c>
      <c r="I28" s="338">
        <v>782</v>
      </c>
      <c r="J28" s="338">
        <v>16</v>
      </c>
    </row>
    <row r="29" spans="1:10" ht="16.5" customHeight="1">
      <c r="A29" s="393"/>
      <c r="B29" s="393" t="s">
        <v>1262</v>
      </c>
      <c r="C29" s="392" t="s">
        <v>1225</v>
      </c>
      <c r="D29" s="302">
        <v>136</v>
      </c>
      <c r="E29" s="299">
        <v>59</v>
      </c>
      <c r="F29" s="299">
        <v>1</v>
      </c>
      <c r="G29" s="299">
        <v>18</v>
      </c>
      <c r="H29" s="299">
        <v>52</v>
      </c>
      <c r="I29" s="299">
        <v>6</v>
      </c>
      <c r="J29" s="332">
        <v>0</v>
      </c>
    </row>
    <row r="30" spans="1:10" ht="16.5" customHeight="1">
      <c r="A30" s="393"/>
      <c r="B30" s="393" t="s">
        <v>1226</v>
      </c>
      <c r="C30" s="392" t="s">
        <v>1227</v>
      </c>
      <c r="D30" s="302">
        <v>4</v>
      </c>
      <c r="E30" s="299">
        <v>2</v>
      </c>
      <c r="F30" s="299">
        <v>1</v>
      </c>
      <c r="G30" s="299">
        <v>1</v>
      </c>
      <c r="H30" s="332">
        <v>0</v>
      </c>
      <c r="I30" s="332">
        <v>0</v>
      </c>
      <c r="J30" s="332">
        <v>0</v>
      </c>
    </row>
    <row r="31" spans="1:10" ht="16.5" customHeight="1">
      <c r="A31" s="393"/>
      <c r="B31" s="393" t="s">
        <v>1228</v>
      </c>
      <c r="C31" s="392" t="s">
        <v>1229</v>
      </c>
      <c r="D31" s="362">
        <v>0</v>
      </c>
      <c r="E31" s="332">
        <v>0</v>
      </c>
      <c r="F31" s="332">
        <v>0</v>
      </c>
      <c r="G31" s="332">
        <v>0</v>
      </c>
      <c r="H31" s="332">
        <v>0</v>
      </c>
      <c r="I31" s="332">
        <v>0</v>
      </c>
      <c r="J31" s="332">
        <v>0</v>
      </c>
    </row>
    <row r="32" spans="1:10" ht="16.5" customHeight="1">
      <c r="A32" s="393"/>
      <c r="B32" s="393" t="s">
        <v>1230</v>
      </c>
      <c r="C32" s="392" t="s">
        <v>1231</v>
      </c>
      <c r="D32" s="302">
        <v>11</v>
      </c>
      <c r="E32" s="299">
        <v>9</v>
      </c>
      <c r="F32" s="299">
        <v>2</v>
      </c>
      <c r="G32" s="332">
        <v>0</v>
      </c>
      <c r="H32" s="332">
        <v>0</v>
      </c>
      <c r="I32" s="332">
        <v>0</v>
      </c>
      <c r="J32" s="332">
        <v>0</v>
      </c>
    </row>
    <row r="33" spans="1:10" ht="16.5" customHeight="1">
      <c r="A33" s="393"/>
      <c r="B33" s="393" t="s">
        <v>1232</v>
      </c>
      <c r="C33" s="392" t="s">
        <v>1233</v>
      </c>
      <c r="D33" s="302">
        <v>5818</v>
      </c>
      <c r="E33" s="299">
        <v>3558</v>
      </c>
      <c r="F33" s="299">
        <v>849</v>
      </c>
      <c r="G33" s="299">
        <v>425</v>
      </c>
      <c r="H33" s="299">
        <v>887</v>
      </c>
      <c r="I33" s="299">
        <v>99</v>
      </c>
      <c r="J33" s="332">
        <v>0</v>
      </c>
    </row>
    <row r="34" spans="1:4" ht="16.5" customHeight="1">
      <c r="A34" s="393"/>
      <c r="B34" s="393"/>
      <c r="C34" s="393"/>
      <c r="D34" s="302"/>
    </row>
    <row r="35" spans="1:10" ht="16.5" customHeight="1">
      <c r="A35" s="393"/>
      <c r="B35" s="393" t="s">
        <v>1234</v>
      </c>
      <c r="C35" s="392" t="s">
        <v>1235</v>
      </c>
      <c r="D35" s="302">
        <v>6483</v>
      </c>
      <c r="E35" s="299">
        <v>5072</v>
      </c>
      <c r="F35" s="299">
        <v>899</v>
      </c>
      <c r="G35" s="299">
        <v>144</v>
      </c>
      <c r="H35" s="299">
        <v>322</v>
      </c>
      <c r="I35" s="299">
        <v>36</v>
      </c>
      <c r="J35" s="299">
        <v>9</v>
      </c>
    </row>
    <row r="36" spans="1:10" ht="16.5" customHeight="1">
      <c r="A36" s="393"/>
      <c r="B36" s="393" t="s">
        <v>1236</v>
      </c>
      <c r="C36" s="392" t="s">
        <v>1237</v>
      </c>
      <c r="D36" s="302">
        <v>292</v>
      </c>
      <c r="E36" s="299">
        <v>286</v>
      </c>
      <c r="F36" s="299">
        <v>6</v>
      </c>
      <c r="G36" s="332">
        <v>0</v>
      </c>
      <c r="H36" s="332">
        <v>0</v>
      </c>
      <c r="I36" s="332">
        <v>0</v>
      </c>
      <c r="J36" s="332">
        <v>0</v>
      </c>
    </row>
    <row r="37" spans="1:10" ht="16.5" customHeight="1">
      <c r="A37" s="393"/>
      <c r="B37" s="393" t="s">
        <v>1238</v>
      </c>
      <c r="C37" s="392" t="s">
        <v>1239</v>
      </c>
      <c r="D37" s="302">
        <v>7379</v>
      </c>
      <c r="E37" s="299">
        <v>6197</v>
      </c>
      <c r="F37" s="299">
        <v>668</v>
      </c>
      <c r="G37" s="299">
        <v>95</v>
      </c>
      <c r="H37" s="299">
        <v>414</v>
      </c>
      <c r="I37" s="299">
        <v>5</v>
      </c>
      <c r="J37" s="332">
        <v>0</v>
      </c>
    </row>
    <row r="38" spans="1:10" ht="16.5" customHeight="1">
      <c r="A38" s="393"/>
      <c r="B38" s="393" t="s">
        <v>1240</v>
      </c>
      <c r="C38" s="392" t="s">
        <v>1241</v>
      </c>
      <c r="D38" s="302">
        <v>3887</v>
      </c>
      <c r="E38" s="299">
        <v>3138</v>
      </c>
      <c r="F38" s="299">
        <v>168</v>
      </c>
      <c r="G38" s="299">
        <v>39</v>
      </c>
      <c r="H38" s="299">
        <v>528</v>
      </c>
      <c r="I38" s="299">
        <v>14</v>
      </c>
      <c r="J38" s="332">
        <v>0</v>
      </c>
    </row>
    <row r="39" spans="1:10" ht="16.5" customHeight="1">
      <c r="A39" s="393"/>
      <c r="B39" s="393" t="s">
        <v>1242</v>
      </c>
      <c r="C39" s="392" t="s">
        <v>1243</v>
      </c>
      <c r="D39" s="302">
        <v>12220</v>
      </c>
      <c r="E39" s="299">
        <v>8366</v>
      </c>
      <c r="F39" s="299">
        <v>1777</v>
      </c>
      <c r="G39" s="299">
        <v>619</v>
      </c>
      <c r="H39" s="299">
        <v>1208</v>
      </c>
      <c r="I39" s="299">
        <v>248</v>
      </c>
      <c r="J39" s="332">
        <v>0</v>
      </c>
    </row>
    <row r="40" spans="1:10" ht="16.5" customHeight="1">
      <c r="A40" s="393"/>
      <c r="B40" s="393"/>
      <c r="C40" s="392"/>
      <c r="D40" s="302"/>
      <c r="J40" s="332">
        <v>0</v>
      </c>
    </row>
    <row r="41" spans="1:10" ht="16.5" customHeight="1">
      <c r="A41" s="393"/>
      <c r="B41" s="393" t="s">
        <v>1244</v>
      </c>
      <c r="C41" s="392" t="s">
        <v>1245</v>
      </c>
      <c r="D41" s="302">
        <v>3213</v>
      </c>
      <c r="E41" s="299">
        <v>2941</v>
      </c>
      <c r="F41" s="299">
        <v>142</v>
      </c>
      <c r="G41" s="299">
        <v>23</v>
      </c>
      <c r="H41" s="299">
        <v>102</v>
      </c>
      <c r="I41" s="299">
        <v>5</v>
      </c>
      <c r="J41" s="332">
        <v>0</v>
      </c>
    </row>
    <row r="42" spans="1:10" ht="16.5" customHeight="1">
      <c r="A42" s="393"/>
      <c r="B42" s="393" t="s">
        <v>1246</v>
      </c>
      <c r="C42" s="392" t="s">
        <v>1247</v>
      </c>
      <c r="D42" s="302">
        <v>3232</v>
      </c>
      <c r="E42" s="299">
        <v>1695</v>
      </c>
      <c r="F42" s="299">
        <v>669</v>
      </c>
      <c r="G42" s="299">
        <v>181</v>
      </c>
      <c r="H42" s="299">
        <v>640</v>
      </c>
      <c r="I42" s="299">
        <v>47</v>
      </c>
      <c r="J42" s="332">
        <v>0</v>
      </c>
    </row>
    <row r="43" spans="1:10" ht="16.5" customHeight="1">
      <c r="A43" s="393"/>
      <c r="B43" s="393" t="s">
        <v>1248</v>
      </c>
      <c r="C43" s="392" t="s">
        <v>1249</v>
      </c>
      <c r="D43" s="302">
        <v>5182</v>
      </c>
      <c r="E43" s="299">
        <v>3704</v>
      </c>
      <c r="F43" s="299">
        <v>246</v>
      </c>
      <c r="G43" s="299">
        <v>550</v>
      </c>
      <c r="H43" s="299">
        <v>536</v>
      </c>
      <c r="I43" s="299">
        <v>146</v>
      </c>
      <c r="J43" s="332">
        <v>0</v>
      </c>
    </row>
    <row r="44" spans="1:10" ht="16.5" customHeight="1">
      <c r="A44" s="393"/>
      <c r="B44" s="393" t="s">
        <v>1250</v>
      </c>
      <c r="C44" s="392" t="s">
        <v>1251</v>
      </c>
      <c r="D44" s="302">
        <v>2572</v>
      </c>
      <c r="E44" s="299">
        <v>1813</v>
      </c>
      <c r="F44" s="299">
        <v>120</v>
      </c>
      <c r="G44" s="299">
        <v>413</v>
      </c>
      <c r="H44" s="299">
        <v>205</v>
      </c>
      <c r="I44" s="299">
        <v>21</v>
      </c>
      <c r="J44" s="332">
        <v>0</v>
      </c>
    </row>
    <row r="45" spans="1:10" ht="16.5" customHeight="1">
      <c r="A45" s="393"/>
      <c r="B45" s="393" t="s">
        <v>1252</v>
      </c>
      <c r="C45" s="392" t="s">
        <v>1253</v>
      </c>
      <c r="D45" s="302">
        <v>2726</v>
      </c>
      <c r="E45" s="299">
        <v>2360</v>
      </c>
      <c r="F45" s="299">
        <v>117</v>
      </c>
      <c r="G45" s="299">
        <v>60</v>
      </c>
      <c r="H45" s="299">
        <v>182</v>
      </c>
      <c r="I45" s="299">
        <v>7</v>
      </c>
      <c r="J45" s="332">
        <v>0</v>
      </c>
    </row>
    <row r="46" spans="1:10" ht="16.5" customHeight="1">
      <c r="A46" s="393"/>
      <c r="B46" s="393"/>
      <c r="C46" s="392"/>
      <c r="D46" s="302"/>
      <c r="J46" s="332"/>
    </row>
    <row r="47" spans="1:10" ht="16.5" customHeight="1">
      <c r="A47" s="393"/>
      <c r="B47" s="393" t="s">
        <v>1254</v>
      </c>
      <c r="C47" s="392" t="s">
        <v>1255</v>
      </c>
      <c r="D47" s="302">
        <v>748</v>
      </c>
      <c r="E47" s="299">
        <v>736</v>
      </c>
      <c r="F47" s="299">
        <v>9</v>
      </c>
      <c r="G47" s="332">
        <v>0</v>
      </c>
      <c r="H47" s="299">
        <v>2</v>
      </c>
      <c r="I47" s="299">
        <v>1</v>
      </c>
      <c r="J47" s="332">
        <v>0</v>
      </c>
    </row>
    <row r="48" spans="1:10" s="338" customFormat="1" ht="16.5" customHeight="1">
      <c r="A48" s="393"/>
      <c r="B48" s="393" t="s">
        <v>1256</v>
      </c>
      <c r="C48" s="392" t="s">
        <v>1263</v>
      </c>
      <c r="D48" s="302">
        <v>16315</v>
      </c>
      <c r="E48" s="299">
        <v>10567</v>
      </c>
      <c r="F48" s="299">
        <v>1737</v>
      </c>
      <c r="G48" s="299">
        <v>959</v>
      </c>
      <c r="H48" s="299">
        <v>2902</v>
      </c>
      <c r="I48" s="299">
        <v>142</v>
      </c>
      <c r="J48" s="299">
        <v>7</v>
      </c>
    </row>
    <row r="49" spans="1:10" ht="16.5" customHeight="1">
      <c r="A49" s="393"/>
      <c r="B49" s="393" t="s">
        <v>1258</v>
      </c>
      <c r="C49" s="392" t="s">
        <v>1259</v>
      </c>
      <c r="D49" s="302">
        <v>3042</v>
      </c>
      <c r="E49" s="299">
        <v>3042</v>
      </c>
      <c r="F49" s="332">
        <v>0</v>
      </c>
      <c r="G49" s="332">
        <v>0</v>
      </c>
      <c r="H49" s="332">
        <v>0</v>
      </c>
      <c r="I49" s="332">
        <v>0</v>
      </c>
      <c r="J49" s="332">
        <v>0</v>
      </c>
    </row>
    <row r="50" spans="1:10" ht="16.5" customHeight="1">
      <c r="A50" s="393"/>
      <c r="B50" s="393" t="s">
        <v>1260</v>
      </c>
      <c r="C50" s="394" t="s">
        <v>1261</v>
      </c>
      <c r="D50" s="302">
        <v>1668</v>
      </c>
      <c r="E50" s="299">
        <v>1421</v>
      </c>
      <c r="F50" s="299">
        <v>75</v>
      </c>
      <c r="G50" s="299">
        <v>31</v>
      </c>
      <c r="H50" s="299">
        <v>134</v>
      </c>
      <c r="I50" s="299">
        <v>5</v>
      </c>
      <c r="J50" s="332">
        <v>0</v>
      </c>
    </row>
    <row r="51" spans="1:4" ht="16.5" customHeight="1">
      <c r="A51" s="393"/>
      <c r="B51" s="393"/>
      <c r="C51" s="393"/>
      <c r="D51" s="302"/>
    </row>
    <row r="52" spans="1:10" ht="16.5" customHeight="1">
      <c r="A52" s="612" t="s">
        <v>110</v>
      </c>
      <c r="B52" s="612"/>
      <c r="C52" s="613"/>
      <c r="D52" s="346">
        <v>56585</v>
      </c>
      <c r="E52" s="338">
        <v>45888</v>
      </c>
      <c r="F52" s="338">
        <v>2642</v>
      </c>
      <c r="G52" s="338">
        <v>966</v>
      </c>
      <c r="H52" s="338">
        <v>3213</v>
      </c>
      <c r="I52" s="338">
        <v>3716</v>
      </c>
      <c r="J52" s="338">
        <v>151</v>
      </c>
    </row>
    <row r="53" spans="1:10" ht="16.5" customHeight="1">
      <c r="A53" s="393"/>
      <c r="B53" s="393" t="s">
        <v>1262</v>
      </c>
      <c r="C53" s="392" t="s">
        <v>1225</v>
      </c>
      <c r="D53" s="302">
        <v>30</v>
      </c>
      <c r="E53" s="299">
        <v>16</v>
      </c>
      <c r="F53" s="299">
        <v>1</v>
      </c>
      <c r="G53" s="299">
        <v>2</v>
      </c>
      <c r="H53" s="299">
        <v>2</v>
      </c>
      <c r="I53" s="299">
        <v>9</v>
      </c>
      <c r="J53" s="332">
        <v>0</v>
      </c>
    </row>
    <row r="54" spans="1:10" ht="16.5" customHeight="1">
      <c r="A54" s="393"/>
      <c r="B54" s="393" t="s">
        <v>1226</v>
      </c>
      <c r="C54" s="392" t="s">
        <v>1227</v>
      </c>
      <c r="D54" s="362">
        <v>0</v>
      </c>
      <c r="E54" s="332">
        <v>0</v>
      </c>
      <c r="F54" s="332">
        <v>0</v>
      </c>
      <c r="G54" s="332">
        <v>0</v>
      </c>
      <c r="H54" s="332">
        <v>0</v>
      </c>
      <c r="I54" s="332">
        <v>0</v>
      </c>
      <c r="J54" s="332">
        <v>0</v>
      </c>
    </row>
    <row r="55" spans="1:10" ht="16.5" customHeight="1">
      <c r="A55" s="393"/>
      <c r="B55" s="393" t="s">
        <v>1228</v>
      </c>
      <c r="C55" s="392" t="s">
        <v>1229</v>
      </c>
      <c r="D55" s="362">
        <v>0</v>
      </c>
      <c r="E55" s="332">
        <v>0</v>
      </c>
      <c r="F55" s="332">
        <v>0</v>
      </c>
      <c r="G55" s="332">
        <v>0</v>
      </c>
      <c r="H55" s="332">
        <v>0</v>
      </c>
      <c r="I55" s="332">
        <v>0</v>
      </c>
      <c r="J55" s="332">
        <v>0</v>
      </c>
    </row>
    <row r="56" spans="1:10" ht="16.5" customHeight="1">
      <c r="A56" s="393"/>
      <c r="B56" s="393" t="s">
        <v>1230</v>
      </c>
      <c r="C56" s="392" t="s">
        <v>1231</v>
      </c>
      <c r="D56" s="302">
        <v>5</v>
      </c>
      <c r="E56" s="299">
        <v>5</v>
      </c>
      <c r="F56" s="332">
        <v>0</v>
      </c>
      <c r="G56" s="332">
        <v>0</v>
      </c>
      <c r="H56" s="332">
        <v>0</v>
      </c>
      <c r="I56" s="332">
        <v>0</v>
      </c>
      <c r="J56" s="332">
        <v>0</v>
      </c>
    </row>
    <row r="57" spans="1:10" ht="16.5" customHeight="1">
      <c r="A57" s="393"/>
      <c r="B57" s="393" t="s">
        <v>1232</v>
      </c>
      <c r="C57" s="392" t="s">
        <v>1233</v>
      </c>
      <c r="D57" s="302">
        <v>1291</v>
      </c>
      <c r="E57" s="299">
        <v>793</v>
      </c>
      <c r="F57" s="299">
        <v>252</v>
      </c>
      <c r="G57" s="299">
        <v>8</v>
      </c>
      <c r="H57" s="299">
        <v>13</v>
      </c>
      <c r="I57" s="299">
        <v>225</v>
      </c>
      <c r="J57" s="332">
        <v>0</v>
      </c>
    </row>
    <row r="58" spans="1:4" ht="16.5" customHeight="1">
      <c r="A58" s="393"/>
      <c r="B58" s="393"/>
      <c r="C58" s="393"/>
      <c r="D58" s="302"/>
    </row>
    <row r="59" spans="1:10" ht="16.5" customHeight="1">
      <c r="A59" s="393"/>
      <c r="B59" s="393" t="s">
        <v>1234</v>
      </c>
      <c r="C59" s="392" t="s">
        <v>1235</v>
      </c>
      <c r="D59" s="302">
        <v>3165</v>
      </c>
      <c r="E59" s="299">
        <v>2596</v>
      </c>
      <c r="F59" s="299">
        <v>222</v>
      </c>
      <c r="G59" s="299">
        <v>16</v>
      </c>
      <c r="H59" s="299">
        <v>98</v>
      </c>
      <c r="I59" s="299">
        <v>154</v>
      </c>
      <c r="J59" s="299">
        <v>79</v>
      </c>
    </row>
    <row r="60" spans="1:10" ht="16.5" customHeight="1">
      <c r="A60" s="393"/>
      <c r="B60" s="393" t="s">
        <v>1236</v>
      </c>
      <c r="C60" s="392" t="s">
        <v>1237</v>
      </c>
      <c r="D60" s="302">
        <v>82</v>
      </c>
      <c r="E60" s="299">
        <v>82</v>
      </c>
      <c r="F60" s="332">
        <v>0</v>
      </c>
      <c r="G60" s="332">
        <v>0</v>
      </c>
      <c r="H60" s="332">
        <v>0</v>
      </c>
      <c r="I60" s="332">
        <v>0</v>
      </c>
      <c r="J60" s="332">
        <v>0</v>
      </c>
    </row>
    <row r="61" spans="1:10" ht="16.5" customHeight="1">
      <c r="A61" s="393"/>
      <c r="B61" s="393" t="s">
        <v>1238</v>
      </c>
      <c r="C61" s="392" t="s">
        <v>1239</v>
      </c>
      <c r="D61" s="302">
        <v>3470</v>
      </c>
      <c r="E61" s="299">
        <v>3128</v>
      </c>
      <c r="F61" s="299">
        <v>142</v>
      </c>
      <c r="G61" s="299">
        <v>14</v>
      </c>
      <c r="H61" s="299">
        <v>146</v>
      </c>
      <c r="I61" s="332">
        <v>40</v>
      </c>
      <c r="J61" s="332">
        <v>0</v>
      </c>
    </row>
    <row r="62" spans="1:10" ht="16.5" customHeight="1">
      <c r="A62" s="393"/>
      <c r="B62" s="393" t="s">
        <v>1240</v>
      </c>
      <c r="C62" s="392" t="s">
        <v>1241</v>
      </c>
      <c r="D62" s="302">
        <v>656</v>
      </c>
      <c r="E62" s="299">
        <v>595</v>
      </c>
      <c r="F62" s="299">
        <v>28</v>
      </c>
      <c r="G62" s="299">
        <v>2</v>
      </c>
      <c r="H62" s="299">
        <v>5</v>
      </c>
      <c r="I62" s="299">
        <v>26</v>
      </c>
      <c r="J62" s="332">
        <v>0</v>
      </c>
    </row>
    <row r="63" spans="1:10" ht="16.5" customHeight="1">
      <c r="A63" s="393"/>
      <c r="B63" s="393" t="s">
        <v>1242</v>
      </c>
      <c r="C63" s="392" t="s">
        <v>1243</v>
      </c>
      <c r="D63" s="302">
        <v>11555</v>
      </c>
      <c r="E63" s="299">
        <v>9379</v>
      </c>
      <c r="F63" s="299">
        <v>658</v>
      </c>
      <c r="G63" s="299">
        <v>138</v>
      </c>
      <c r="H63" s="299">
        <v>348</v>
      </c>
      <c r="I63" s="299">
        <v>1030</v>
      </c>
      <c r="J63" s="332">
        <v>0</v>
      </c>
    </row>
    <row r="64" spans="1:10" ht="16.5" customHeight="1">
      <c r="A64" s="393"/>
      <c r="B64" s="393"/>
      <c r="C64" s="392"/>
      <c r="D64" s="302"/>
      <c r="J64" s="332">
        <v>0</v>
      </c>
    </row>
    <row r="65" spans="1:10" ht="16.5" customHeight="1">
      <c r="A65" s="393"/>
      <c r="B65" s="393" t="s">
        <v>1244</v>
      </c>
      <c r="C65" s="392" t="s">
        <v>1245</v>
      </c>
      <c r="D65" s="302">
        <v>2728</v>
      </c>
      <c r="E65" s="299">
        <v>2632</v>
      </c>
      <c r="F65" s="299">
        <v>23</v>
      </c>
      <c r="G65" s="299">
        <v>10</v>
      </c>
      <c r="H65" s="299">
        <v>37</v>
      </c>
      <c r="I65" s="299">
        <v>26</v>
      </c>
      <c r="J65" s="332">
        <v>0</v>
      </c>
    </row>
    <row r="66" spans="1:10" ht="16.5" customHeight="1">
      <c r="A66" s="393"/>
      <c r="B66" s="393" t="s">
        <v>1246</v>
      </c>
      <c r="C66" s="392" t="s">
        <v>1247</v>
      </c>
      <c r="D66" s="302">
        <v>2260</v>
      </c>
      <c r="E66" s="299">
        <v>998</v>
      </c>
      <c r="F66" s="299">
        <v>420</v>
      </c>
      <c r="G66" s="299">
        <v>66</v>
      </c>
      <c r="H66" s="299">
        <v>501</v>
      </c>
      <c r="I66" s="299">
        <v>274</v>
      </c>
      <c r="J66" s="332">
        <v>0</v>
      </c>
    </row>
    <row r="67" spans="1:10" ht="16.5" customHeight="1">
      <c r="A67" s="393"/>
      <c r="B67" s="393" t="s">
        <v>1248</v>
      </c>
      <c r="C67" s="392" t="s">
        <v>1249</v>
      </c>
      <c r="D67" s="302">
        <v>4727</v>
      </c>
      <c r="E67" s="299">
        <v>3361</v>
      </c>
      <c r="F67" s="299">
        <v>122</v>
      </c>
      <c r="G67" s="299">
        <v>275</v>
      </c>
      <c r="H67" s="299">
        <v>250</v>
      </c>
      <c r="I67" s="299">
        <v>719</v>
      </c>
      <c r="J67" s="332">
        <v>0</v>
      </c>
    </row>
    <row r="68" spans="1:10" ht="16.5" customHeight="1">
      <c r="A68" s="393"/>
      <c r="B68" s="393" t="s">
        <v>1250</v>
      </c>
      <c r="C68" s="392" t="s">
        <v>1251</v>
      </c>
      <c r="D68" s="302">
        <v>6859</v>
      </c>
      <c r="E68" s="299">
        <v>6331</v>
      </c>
      <c r="F68" s="299">
        <v>89</v>
      </c>
      <c r="G68" s="299">
        <v>108</v>
      </c>
      <c r="H68" s="299">
        <v>76</v>
      </c>
      <c r="I68" s="299">
        <v>255</v>
      </c>
      <c r="J68" s="332">
        <v>0</v>
      </c>
    </row>
    <row r="69" spans="1:10" ht="16.5" customHeight="1">
      <c r="A69" s="393"/>
      <c r="B69" s="393" t="s">
        <v>1252</v>
      </c>
      <c r="C69" s="392" t="s">
        <v>1253</v>
      </c>
      <c r="D69" s="302">
        <v>3437</v>
      </c>
      <c r="E69" s="299">
        <v>2896</v>
      </c>
      <c r="F69" s="299">
        <v>57</v>
      </c>
      <c r="G69" s="299">
        <v>62</v>
      </c>
      <c r="H69" s="299">
        <v>356</v>
      </c>
      <c r="I69" s="299">
        <v>66</v>
      </c>
      <c r="J69" s="332">
        <v>0</v>
      </c>
    </row>
    <row r="70" spans="1:10" ht="16.5" customHeight="1">
      <c r="A70" s="393"/>
      <c r="B70" s="393"/>
      <c r="C70" s="392"/>
      <c r="D70" s="302"/>
      <c r="J70" s="332">
        <v>0</v>
      </c>
    </row>
    <row r="71" spans="1:10" ht="16.5" customHeight="1">
      <c r="A71" s="393"/>
      <c r="B71" s="393" t="s">
        <v>1254</v>
      </c>
      <c r="C71" s="392" t="s">
        <v>1255</v>
      </c>
      <c r="D71" s="302">
        <v>307</v>
      </c>
      <c r="E71" s="299">
        <v>306</v>
      </c>
      <c r="F71" s="299">
        <v>1</v>
      </c>
      <c r="G71" s="332">
        <v>0</v>
      </c>
      <c r="H71" s="332">
        <v>0</v>
      </c>
      <c r="I71" s="332">
        <v>0</v>
      </c>
      <c r="J71" s="332">
        <v>0</v>
      </c>
    </row>
    <row r="72" spans="1:10" ht="16.5" customHeight="1">
      <c r="A72" s="393"/>
      <c r="B72" s="393" t="s">
        <v>1256</v>
      </c>
      <c r="C72" s="392" t="s">
        <v>1257</v>
      </c>
      <c r="D72" s="302">
        <v>13742</v>
      </c>
      <c r="E72" s="299">
        <v>10642</v>
      </c>
      <c r="F72" s="299">
        <v>598</v>
      </c>
      <c r="G72" s="299">
        <v>254</v>
      </c>
      <c r="H72" s="299">
        <v>1318</v>
      </c>
      <c r="I72" s="299">
        <v>856</v>
      </c>
      <c r="J72" s="299">
        <v>72</v>
      </c>
    </row>
    <row r="73" spans="1:10" ht="16.5" customHeight="1">
      <c r="A73" s="393"/>
      <c r="B73" s="393" t="s">
        <v>1258</v>
      </c>
      <c r="C73" s="392" t="s">
        <v>1259</v>
      </c>
      <c r="D73" s="302">
        <v>1112</v>
      </c>
      <c r="E73" s="299">
        <v>1112</v>
      </c>
      <c r="F73" s="316">
        <v>0</v>
      </c>
      <c r="G73" s="316">
        <v>0</v>
      </c>
      <c r="H73" s="316">
        <v>0</v>
      </c>
      <c r="I73" s="316">
        <v>0</v>
      </c>
      <c r="J73" s="316">
        <v>0</v>
      </c>
    </row>
    <row r="74" spans="1:10" ht="16.5" customHeight="1" thickBot="1">
      <c r="A74" s="398"/>
      <c r="B74" s="398" t="s">
        <v>1260</v>
      </c>
      <c r="C74" s="395" t="s">
        <v>1261</v>
      </c>
      <c r="D74" s="305">
        <v>1159</v>
      </c>
      <c r="E74" s="318">
        <v>1016</v>
      </c>
      <c r="F74" s="318">
        <v>29</v>
      </c>
      <c r="G74" s="318">
        <v>11</v>
      </c>
      <c r="H74" s="318">
        <v>63</v>
      </c>
      <c r="I74" s="318">
        <v>36</v>
      </c>
      <c r="J74" s="319">
        <v>0</v>
      </c>
    </row>
    <row r="75" spans="1:3" ht="16.5" customHeight="1">
      <c r="A75" s="396" t="s">
        <v>1264</v>
      </c>
      <c r="C75" s="396"/>
    </row>
    <row r="76" ht="16.5" customHeight="1">
      <c r="A76" s="397" t="s">
        <v>1265</v>
      </c>
    </row>
  </sheetData>
  <mergeCells count="4">
    <mergeCell ref="A3:C3"/>
    <mergeCell ref="A4:C4"/>
    <mergeCell ref="A28:C28"/>
    <mergeCell ref="A52:C52"/>
  </mergeCells>
  <printOptions/>
  <pageMargins left="0.7874015748031497" right="0.5905511811023623" top="0.1968503937007874" bottom="0.1968503937007874" header="0.5118110236220472" footer="0.5118110236220472"/>
  <pageSetup horizontalDpi="300" verticalDpi="300" orientation="portrait" paperSize="9" r:id="rId1"/>
</worksheet>
</file>

<file path=xl/worksheets/sheet34.xml><?xml version="1.0" encoding="utf-8"?>
<worksheet xmlns="http://schemas.openxmlformats.org/spreadsheetml/2006/main" xmlns:r="http://schemas.openxmlformats.org/officeDocument/2006/relationships">
  <sheetPr>
    <tabColor indexed="12"/>
  </sheetPr>
  <dimension ref="A1:J64"/>
  <sheetViews>
    <sheetView workbookViewId="0" topLeftCell="A1">
      <selection activeCell="B2" sqref="B2"/>
    </sheetView>
  </sheetViews>
  <sheetFormatPr defaultColWidth="9.00390625" defaultRowHeight="16.5" customHeight="1"/>
  <cols>
    <col min="1" max="1" width="2.25390625" style="299" customWidth="1"/>
    <col min="2" max="2" width="9.25390625" style="299" customWidth="1"/>
    <col min="3" max="8" width="9.75390625" style="299" customWidth="1"/>
    <col min="9" max="10" width="9.875" style="299" customWidth="1"/>
    <col min="11" max="16384" width="8.875" style="299" customWidth="1"/>
  </cols>
  <sheetData>
    <row r="1" ht="16.5" customHeight="1">
      <c r="A1" s="298" t="s">
        <v>395</v>
      </c>
    </row>
    <row r="2" ht="16.5" customHeight="1" thickBot="1">
      <c r="B2" s="412" t="str">
        <f>HYPERLINK("#目次!A34","目次に戻る")</f>
        <v>目次に戻る</v>
      </c>
    </row>
    <row r="3" spans="1:10" ht="16.5" customHeight="1">
      <c r="A3" s="614" t="s">
        <v>1266</v>
      </c>
      <c r="B3" s="615"/>
      <c r="C3" s="583" t="s">
        <v>1267</v>
      </c>
      <c r="D3" s="605" t="s">
        <v>1268</v>
      </c>
      <c r="E3" s="606"/>
      <c r="F3" s="606"/>
      <c r="G3" s="606"/>
      <c r="H3" s="581"/>
      <c r="I3" s="583" t="s">
        <v>1269</v>
      </c>
      <c r="J3" s="605" t="s">
        <v>1270</v>
      </c>
    </row>
    <row r="4" spans="1:10" ht="33" customHeight="1">
      <c r="A4" s="616"/>
      <c r="B4" s="617"/>
      <c r="C4" s="589"/>
      <c r="D4" s="322" t="s">
        <v>1271</v>
      </c>
      <c r="E4" s="326" t="s">
        <v>1272</v>
      </c>
      <c r="F4" s="358" t="s">
        <v>1273</v>
      </c>
      <c r="G4" s="358" t="s">
        <v>1274</v>
      </c>
      <c r="H4" s="326" t="s">
        <v>1275</v>
      </c>
      <c r="I4" s="589"/>
      <c r="J4" s="607"/>
    </row>
    <row r="5" spans="1:10" s="338" customFormat="1" ht="16.5" customHeight="1">
      <c r="A5" s="357" t="s">
        <v>1276</v>
      </c>
      <c r="B5" s="359"/>
      <c r="C5" s="338">
        <v>281847</v>
      </c>
      <c r="D5" s="338">
        <v>255076</v>
      </c>
      <c r="E5" s="338">
        <v>23882</v>
      </c>
      <c r="F5" s="338">
        <v>105671</v>
      </c>
      <c r="G5" s="338">
        <v>45164</v>
      </c>
      <c r="H5" s="338">
        <v>75359</v>
      </c>
      <c r="I5" s="338">
        <v>26694</v>
      </c>
      <c r="J5" s="338">
        <v>77</v>
      </c>
    </row>
    <row r="6" spans="1:10" ht="16.5" customHeight="1">
      <c r="A6" s="314"/>
      <c r="B6" s="300" t="s">
        <v>1277</v>
      </c>
      <c r="C6" s="299">
        <v>14841</v>
      </c>
      <c r="D6" s="299">
        <v>1876</v>
      </c>
      <c r="E6" s="299">
        <v>456</v>
      </c>
      <c r="F6" s="299">
        <v>1420</v>
      </c>
      <c r="G6" s="332">
        <v>0</v>
      </c>
      <c r="H6" s="332">
        <v>0</v>
      </c>
      <c r="I6" s="299">
        <v>12961</v>
      </c>
      <c r="J6" s="299">
        <v>4</v>
      </c>
    </row>
    <row r="7" spans="1:10" ht="16.5" customHeight="1">
      <c r="A7" s="314"/>
      <c r="B7" s="300" t="s">
        <v>1278</v>
      </c>
      <c r="C7" s="299">
        <v>32128</v>
      </c>
      <c r="D7" s="299">
        <v>20642</v>
      </c>
      <c r="E7" s="299">
        <v>821</v>
      </c>
      <c r="F7" s="299">
        <v>8692</v>
      </c>
      <c r="G7" s="299">
        <v>6206</v>
      </c>
      <c r="H7" s="299">
        <v>4384</v>
      </c>
      <c r="I7" s="299">
        <v>11483</v>
      </c>
      <c r="J7" s="299">
        <v>3</v>
      </c>
    </row>
    <row r="8" spans="1:10" ht="16.5" customHeight="1">
      <c r="A8" s="314"/>
      <c r="B8" s="300" t="s">
        <v>1279</v>
      </c>
      <c r="C8" s="299">
        <v>36726</v>
      </c>
      <c r="D8" s="299">
        <v>35125</v>
      </c>
      <c r="E8" s="299">
        <v>995</v>
      </c>
      <c r="F8" s="299">
        <v>11504</v>
      </c>
      <c r="G8" s="299">
        <v>8688</v>
      </c>
      <c r="H8" s="299">
        <v>12801</v>
      </c>
      <c r="I8" s="299">
        <v>1599</v>
      </c>
      <c r="J8" s="299">
        <v>2</v>
      </c>
    </row>
    <row r="9" spans="1:10" ht="16.5" customHeight="1">
      <c r="A9" s="314"/>
      <c r="B9" s="300" t="s">
        <v>1280</v>
      </c>
      <c r="C9" s="299">
        <v>29577</v>
      </c>
      <c r="D9" s="299">
        <v>29130</v>
      </c>
      <c r="E9" s="299">
        <v>914</v>
      </c>
      <c r="F9" s="299">
        <v>9826</v>
      </c>
      <c r="G9" s="299">
        <v>6815</v>
      </c>
      <c r="H9" s="299">
        <v>10831</v>
      </c>
      <c r="I9" s="299">
        <v>440</v>
      </c>
      <c r="J9" s="299">
        <v>7</v>
      </c>
    </row>
    <row r="10" spans="1:10" ht="16.5" customHeight="1">
      <c r="A10" s="314"/>
      <c r="B10" s="300" t="s">
        <v>1281</v>
      </c>
      <c r="C10" s="299">
        <v>23459</v>
      </c>
      <c r="D10" s="299">
        <v>23341</v>
      </c>
      <c r="E10" s="299">
        <v>662</v>
      </c>
      <c r="F10" s="299">
        <v>7985</v>
      </c>
      <c r="G10" s="299">
        <v>5134</v>
      </c>
      <c r="H10" s="299">
        <v>9095</v>
      </c>
      <c r="I10" s="299">
        <v>112</v>
      </c>
      <c r="J10" s="299">
        <v>6</v>
      </c>
    </row>
    <row r="11" spans="1:2" ht="16.5" customHeight="1">
      <c r="A11" s="314"/>
      <c r="B11" s="300"/>
    </row>
    <row r="12" spans="1:10" ht="16.5" customHeight="1">
      <c r="A12" s="314"/>
      <c r="B12" s="300" t="s">
        <v>1282</v>
      </c>
      <c r="C12" s="299">
        <v>18464</v>
      </c>
      <c r="D12" s="299">
        <v>18420</v>
      </c>
      <c r="E12" s="299">
        <v>578</v>
      </c>
      <c r="F12" s="299">
        <v>6265</v>
      </c>
      <c r="G12" s="299">
        <v>3647</v>
      </c>
      <c r="H12" s="299">
        <v>7627</v>
      </c>
      <c r="I12" s="299">
        <v>42</v>
      </c>
      <c r="J12" s="299">
        <v>2</v>
      </c>
    </row>
    <row r="13" spans="1:10" ht="16.5" customHeight="1">
      <c r="A13" s="314"/>
      <c r="B13" s="300" t="s">
        <v>1283</v>
      </c>
      <c r="C13" s="299">
        <v>18480</v>
      </c>
      <c r="D13" s="299">
        <v>18455</v>
      </c>
      <c r="E13" s="299">
        <v>944</v>
      </c>
      <c r="F13" s="299">
        <v>7401</v>
      </c>
      <c r="G13" s="299">
        <v>3109</v>
      </c>
      <c r="H13" s="299">
        <v>6690</v>
      </c>
      <c r="I13" s="299">
        <v>17</v>
      </c>
      <c r="J13" s="299">
        <v>8</v>
      </c>
    </row>
    <row r="14" spans="1:10" ht="16.5" customHeight="1">
      <c r="A14" s="314"/>
      <c r="B14" s="300" t="s">
        <v>1284</v>
      </c>
      <c r="C14" s="299">
        <v>22403</v>
      </c>
      <c r="D14" s="299">
        <v>22380</v>
      </c>
      <c r="E14" s="299">
        <v>1761</v>
      </c>
      <c r="F14" s="299">
        <v>9868</v>
      </c>
      <c r="G14" s="299">
        <v>3209</v>
      </c>
      <c r="H14" s="299">
        <v>7176</v>
      </c>
      <c r="I14" s="299">
        <v>15</v>
      </c>
      <c r="J14" s="299">
        <v>8</v>
      </c>
    </row>
    <row r="15" spans="1:10" ht="16.5" customHeight="1">
      <c r="A15" s="314"/>
      <c r="B15" s="300" t="s">
        <v>1285</v>
      </c>
      <c r="C15" s="299">
        <v>18953</v>
      </c>
      <c r="D15" s="299">
        <v>18939</v>
      </c>
      <c r="E15" s="299">
        <v>2325</v>
      </c>
      <c r="F15" s="299">
        <v>9346</v>
      </c>
      <c r="G15" s="299">
        <v>1979</v>
      </c>
      <c r="H15" s="299">
        <v>4986</v>
      </c>
      <c r="I15" s="299">
        <v>10</v>
      </c>
      <c r="J15" s="299">
        <v>4</v>
      </c>
    </row>
    <row r="16" spans="1:10" ht="16.5" customHeight="1">
      <c r="A16" s="314"/>
      <c r="B16" s="300" t="s">
        <v>1286</v>
      </c>
      <c r="C16" s="299">
        <v>16466</v>
      </c>
      <c r="D16" s="299">
        <v>16460</v>
      </c>
      <c r="E16" s="299">
        <v>2691</v>
      </c>
      <c r="F16" s="299">
        <v>8525</v>
      </c>
      <c r="G16" s="299">
        <v>1486</v>
      </c>
      <c r="H16" s="299">
        <v>3499</v>
      </c>
      <c r="I16" s="299">
        <v>3</v>
      </c>
      <c r="J16" s="299">
        <v>3</v>
      </c>
    </row>
    <row r="17" spans="1:2" ht="16.5" customHeight="1">
      <c r="A17" s="314"/>
      <c r="B17" s="300"/>
    </row>
    <row r="18" spans="1:10" ht="16.5" customHeight="1">
      <c r="A18" s="314"/>
      <c r="B18" s="300" t="s">
        <v>1287</v>
      </c>
      <c r="C18" s="299">
        <v>16034</v>
      </c>
      <c r="D18" s="299">
        <v>16025</v>
      </c>
      <c r="E18" s="299">
        <v>2677</v>
      </c>
      <c r="F18" s="299">
        <v>8571</v>
      </c>
      <c r="G18" s="299">
        <v>1208</v>
      </c>
      <c r="H18" s="299">
        <v>3366</v>
      </c>
      <c r="I18" s="332">
        <v>2</v>
      </c>
      <c r="J18" s="299">
        <v>7</v>
      </c>
    </row>
    <row r="19" spans="1:10" ht="16.5" customHeight="1">
      <c r="A19" s="314"/>
      <c r="B19" s="300" t="s">
        <v>1288</v>
      </c>
      <c r="C19" s="299">
        <v>13283</v>
      </c>
      <c r="D19" s="299">
        <v>13277</v>
      </c>
      <c r="E19" s="299">
        <v>2252</v>
      </c>
      <c r="F19" s="299">
        <v>6947</v>
      </c>
      <c r="G19" s="299">
        <v>1515</v>
      </c>
      <c r="H19" s="299">
        <v>2398</v>
      </c>
      <c r="I19" s="299">
        <v>4</v>
      </c>
      <c r="J19" s="299">
        <v>2</v>
      </c>
    </row>
    <row r="20" spans="1:10" ht="16.5" customHeight="1">
      <c r="A20" s="314"/>
      <c r="B20" s="300" t="s">
        <v>1289</v>
      </c>
      <c r="C20" s="299">
        <v>9572</v>
      </c>
      <c r="D20" s="299">
        <v>9568</v>
      </c>
      <c r="E20" s="299">
        <v>2503</v>
      </c>
      <c r="F20" s="299">
        <v>4495</v>
      </c>
      <c r="G20" s="299">
        <v>1175</v>
      </c>
      <c r="H20" s="299">
        <v>1307</v>
      </c>
      <c r="I20" s="332">
        <v>0</v>
      </c>
      <c r="J20" s="299">
        <v>4</v>
      </c>
    </row>
    <row r="21" spans="1:10" ht="16.5" customHeight="1">
      <c r="A21" s="314"/>
      <c r="B21" s="300" t="s">
        <v>1290</v>
      </c>
      <c r="C21" s="299">
        <v>6151</v>
      </c>
      <c r="D21" s="299">
        <v>6147</v>
      </c>
      <c r="E21" s="299">
        <v>2111</v>
      </c>
      <c r="F21" s="299">
        <v>2722</v>
      </c>
      <c r="G21" s="299">
        <v>600</v>
      </c>
      <c r="H21" s="299">
        <v>661</v>
      </c>
      <c r="I21" s="299">
        <v>2</v>
      </c>
      <c r="J21" s="299">
        <v>2</v>
      </c>
    </row>
    <row r="22" spans="1:10" ht="16.5" customHeight="1">
      <c r="A22" s="314"/>
      <c r="B22" s="300" t="s">
        <v>1291</v>
      </c>
      <c r="C22" s="299">
        <v>5310</v>
      </c>
      <c r="D22" s="299">
        <v>5291</v>
      </c>
      <c r="E22" s="299">
        <v>2192</v>
      </c>
      <c r="F22" s="299">
        <v>2104</v>
      </c>
      <c r="G22" s="299">
        <v>393</v>
      </c>
      <c r="H22" s="299">
        <v>538</v>
      </c>
      <c r="I22" s="332">
        <v>4</v>
      </c>
      <c r="J22" s="299">
        <v>15</v>
      </c>
    </row>
    <row r="23" spans="1:2" ht="16.5" customHeight="1">
      <c r="A23" s="314"/>
      <c r="B23" s="300"/>
    </row>
    <row r="24" spans="1:10" s="338" customFormat="1" ht="16.5" customHeight="1">
      <c r="A24" s="336" t="s">
        <v>1292</v>
      </c>
      <c r="B24" s="352"/>
      <c r="C24" s="338">
        <v>140724</v>
      </c>
      <c r="D24" s="338">
        <v>125826</v>
      </c>
      <c r="E24" s="338">
        <v>10206</v>
      </c>
      <c r="F24" s="338">
        <v>48080</v>
      </c>
      <c r="G24" s="338">
        <v>12704</v>
      </c>
      <c r="H24" s="338">
        <v>52072</v>
      </c>
      <c r="I24" s="338">
        <v>14868</v>
      </c>
      <c r="J24" s="338">
        <v>30</v>
      </c>
    </row>
    <row r="25" spans="1:10" ht="16.5" customHeight="1">
      <c r="A25" s="314"/>
      <c r="B25" s="300" t="s">
        <v>1277</v>
      </c>
      <c r="C25" s="299">
        <v>7629</v>
      </c>
      <c r="D25" s="299">
        <v>1117</v>
      </c>
      <c r="E25" s="299">
        <v>290</v>
      </c>
      <c r="F25" s="299">
        <v>827</v>
      </c>
      <c r="G25" s="332">
        <v>0</v>
      </c>
      <c r="H25" s="332">
        <v>0</v>
      </c>
      <c r="I25" s="299">
        <v>6508</v>
      </c>
      <c r="J25" s="299">
        <v>4</v>
      </c>
    </row>
    <row r="26" spans="1:10" ht="16.5" customHeight="1">
      <c r="A26" s="314"/>
      <c r="B26" s="300" t="s">
        <v>1278</v>
      </c>
      <c r="C26" s="299">
        <v>17482</v>
      </c>
      <c r="D26" s="299">
        <v>10482</v>
      </c>
      <c r="E26" s="299">
        <v>508</v>
      </c>
      <c r="F26" s="299">
        <v>5112</v>
      </c>
      <c r="G26" s="299">
        <v>2129</v>
      </c>
      <c r="H26" s="299">
        <v>2419</v>
      </c>
      <c r="I26" s="299">
        <v>6997</v>
      </c>
      <c r="J26" s="299">
        <v>3</v>
      </c>
    </row>
    <row r="27" spans="1:10" ht="16.5" customHeight="1">
      <c r="A27" s="314"/>
      <c r="B27" s="300" t="s">
        <v>1279</v>
      </c>
      <c r="C27" s="299">
        <v>19737</v>
      </c>
      <c r="D27" s="299">
        <v>18720</v>
      </c>
      <c r="E27" s="299">
        <v>615</v>
      </c>
      <c r="F27" s="299">
        <v>6697</v>
      </c>
      <c r="G27" s="299">
        <v>2745</v>
      </c>
      <c r="H27" s="299">
        <v>7964</v>
      </c>
      <c r="I27" s="299">
        <v>1015</v>
      </c>
      <c r="J27" s="299">
        <v>2</v>
      </c>
    </row>
    <row r="28" spans="1:10" ht="16.5" customHeight="1">
      <c r="A28" s="314"/>
      <c r="B28" s="300" t="s">
        <v>1280</v>
      </c>
      <c r="C28" s="299">
        <v>15855</v>
      </c>
      <c r="D28" s="299">
        <v>15616</v>
      </c>
      <c r="E28" s="299">
        <v>550</v>
      </c>
      <c r="F28" s="299">
        <v>5503</v>
      </c>
      <c r="G28" s="299">
        <v>1978</v>
      </c>
      <c r="H28" s="299">
        <v>7142</v>
      </c>
      <c r="I28" s="299">
        <v>237</v>
      </c>
      <c r="J28" s="299">
        <v>2</v>
      </c>
    </row>
    <row r="29" spans="1:10" ht="16.5" customHeight="1">
      <c r="A29" s="314"/>
      <c r="B29" s="300" t="s">
        <v>1281</v>
      </c>
      <c r="C29" s="299">
        <v>12536</v>
      </c>
      <c r="D29" s="299">
        <v>12466</v>
      </c>
      <c r="E29" s="299">
        <v>387</v>
      </c>
      <c r="F29" s="299">
        <v>4285</v>
      </c>
      <c r="G29" s="299">
        <v>1379</v>
      </c>
      <c r="H29" s="299">
        <v>6143</v>
      </c>
      <c r="I29" s="299">
        <v>68</v>
      </c>
      <c r="J29" s="299">
        <v>2</v>
      </c>
    </row>
    <row r="30" spans="1:2" ht="16.5" customHeight="1">
      <c r="A30" s="314"/>
      <c r="B30" s="300"/>
    </row>
    <row r="31" spans="1:10" ht="16.5" customHeight="1">
      <c r="A31" s="314"/>
      <c r="B31" s="300" t="s">
        <v>1282</v>
      </c>
      <c r="C31" s="299">
        <v>9577</v>
      </c>
      <c r="D31" s="299">
        <v>9560</v>
      </c>
      <c r="E31" s="299">
        <v>342</v>
      </c>
      <c r="F31" s="299">
        <v>3085</v>
      </c>
      <c r="G31" s="299">
        <v>769</v>
      </c>
      <c r="H31" s="299">
        <v>5188</v>
      </c>
      <c r="I31" s="299">
        <v>16</v>
      </c>
      <c r="J31" s="299">
        <v>1</v>
      </c>
    </row>
    <row r="32" spans="1:10" ht="16.5" customHeight="1">
      <c r="A32" s="314"/>
      <c r="B32" s="300" t="s">
        <v>1283</v>
      </c>
      <c r="C32" s="299">
        <v>9524</v>
      </c>
      <c r="D32" s="299">
        <v>9511</v>
      </c>
      <c r="E32" s="299">
        <v>547</v>
      </c>
      <c r="F32" s="299">
        <v>3449</v>
      </c>
      <c r="G32" s="299">
        <v>669</v>
      </c>
      <c r="H32" s="299">
        <v>4670</v>
      </c>
      <c r="I32" s="299">
        <v>10</v>
      </c>
      <c r="J32" s="299">
        <v>3</v>
      </c>
    </row>
    <row r="33" spans="1:10" ht="16.5" customHeight="1">
      <c r="A33" s="314"/>
      <c r="B33" s="300" t="s">
        <v>1284</v>
      </c>
      <c r="C33" s="299">
        <v>11290</v>
      </c>
      <c r="D33" s="299">
        <v>11282</v>
      </c>
      <c r="E33" s="299">
        <v>887</v>
      </c>
      <c r="F33" s="299">
        <v>4358</v>
      </c>
      <c r="G33" s="299">
        <v>643</v>
      </c>
      <c r="H33" s="299">
        <v>5204</v>
      </c>
      <c r="I33" s="299">
        <v>4</v>
      </c>
      <c r="J33" s="299">
        <v>4</v>
      </c>
    </row>
    <row r="34" spans="1:10" ht="16.5" customHeight="1">
      <c r="A34" s="314"/>
      <c r="B34" s="300" t="s">
        <v>1285</v>
      </c>
      <c r="C34" s="299">
        <v>9283</v>
      </c>
      <c r="D34" s="299">
        <v>9279</v>
      </c>
      <c r="E34" s="299">
        <v>1158</v>
      </c>
      <c r="F34" s="299">
        <v>3769</v>
      </c>
      <c r="G34" s="299">
        <v>403</v>
      </c>
      <c r="H34" s="299">
        <v>3801</v>
      </c>
      <c r="I34" s="299">
        <v>2</v>
      </c>
      <c r="J34" s="299">
        <v>2</v>
      </c>
    </row>
    <row r="35" spans="1:10" ht="16.5" customHeight="1">
      <c r="A35" s="314"/>
      <c r="B35" s="300" t="s">
        <v>1286</v>
      </c>
      <c r="C35" s="299">
        <v>7592</v>
      </c>
      <c r="D35" s="299">
        <v>7590</v>
      </c>
      <c r="E35" s="299">
        <v>1208</v>
      </c>
      <c r="F35" s="299">
        <v>3198</v>
      </c>
      <c r="G35" s="299">
        <v>301</v>
      </c>
      <c r="H35" s="299">
        <v>2756</v>
      </c>
      <c r="I35" s="299">
        <v>1</v>
      </c>
      <c r="J35" s="299">
        <v>1</v>
      </c>
    </row>
    <row r="36" spans="1:2" ht="16.5" customHeight="1">
      <c r="A36" s="314"/>
      <c r="B36" s="300"/>
    </row>
    <row r="37" spans="1:10" ht="16.5" customHeight="1">
      <c r="A37" s="314"/>
      <c r="B37" s="300" t="s">
        <v>1287</v>
      </c>
      <c r="C37" s="299">
        <v>7119</v>
      </c>
      <c r="D37" s="299">
        <v>7115</v>
      </c>
      <c r="E37" s="299">
        <v>1088</v>
      </c>
      <c r="F37" s="299">
        <v>2985</v>
      </c>
      <c r="G37" s="299">
        <v>234</v>
      </c>
      <c r="H37" s="299">
        <v>2711</v>
      </c>
      <c r="I37" s="332">
        <v>1</v>
      </c>
      <c r="J37" s="299">
        <v>3</v>
      </c>
    </row>
    <row r="38" spans="1:10" ht="16.5" customHeight="1">
      <c r="A38" s="314"/>
      <c r="B38" s="300" t="s">
        <v>1288</v>
      </c>
      <c r="C38" s="299">
        <v>5581</v>
      </c>
      <c r="D38" s="299">
        <v>5576</v>
      </c>
      <c r="E38" s="299">
        <v>772</v>
      </c>
      <c r="F38" s="299">
        <v>2141</v>
      </c>
      <c r="G38" s="299">
        <v>601</v>
      </c>
      <c r="H38" s="299">
        <v>2002</v>
      </c>
      <c r="I38" s="332">
        <v>3</v>
      </c>
      <c r="J38" s="299">
        <v>2</v>
      </c>
    </row>
    <row r="39" spans="1:10" ht="16.5" customHeight="1">
      <c r="A39" s="314"/>
      <c r="B39" s="300" t="s">
        <v>1289</v>
      </c>
      <c r="C39" s="299">
        <v>3620</v>
      </c>
      <c r="D39" s="299">
        <v>3620</v>
      </c>
      <c r="E39" s="299">
        <v>701</v>
      </c>
      <c r="F39" s="299">
        <v>1301</v>
      </c>
      <c r="G39" s="299">
        <v>481</v>
      </c>
      <c r="H39" s="299">
        <v>1107</v>
      </c>
      <c r="I39" s="332">
        <v>0</v>
      </c>
      <c r="J39" s="332">
        <v>0</v>
      </c>
    </row>
    <row r="40" spans="1:10" ht="16.5" customHeight="1">
      <c r="A40" s="314"/>
      <c r="B40" s="300" t="s">
        <v>1290</v>
      </c>
      <c r="C40" s="299">
        <v>2232</v>
      </c>
      <c r="D40" s="299">
        <v>2230</v>
      </c>
      <c r="E40" s="299">
        <v>594</v>
      </c>
      <c r="F40" s="299">
        <v>832</v>
      </c>
      <c r="G40" s="299">
        <v>240</v>
      </c>
      <c r="H40" s="299">
        <v>546</v>
      </c>
      <c r="I40" s="299">
        <v>2</v>
      </c>
      <c r="J40" s="332">
        <v>0</v>
      </c>
    </row>
    <row r="41" spans="1:10" ht="16.5" customHeight="1">
      <c r="A41" s="314"/>
      <c r="B41" s="300" t="s">
        <v>1291</v>
      </c>
      <c r="C41" s="299">
        <v>1667</v>
      </c>
      <c r="D41" s="299">
        <v>1662</v>
      </c>
      <c r="E41" s="299">
        <v>559</v>
      </c>
      <c r="F41" s="299">
        <v>538</v>
      </c>
      <c r="G41" s="299">
        <v>132</v>
      </c>
      <c r="H41" s="299">
        <v>419</v>
      </c>
      <c r="I41" s="332">
        <v>4</v>
      </c>
      <c r="J41" s="299">
        <v>1</v>
      </c>
    </row>
    <row r="42" spans="1:2" ht="16.5" customHeight="1">
      <c r="A42" s="314"/>
      <c r="B42" s="300"/>
    </row>
    <row r="43" spans="1:10" s="338" customFormat="1" ht="16.5" customHeight="1">
      <c r="A43" s="336" t="s">
        <v>1293</v>
      </c>
      <c r="B43" s="352"/>
      <c r="C43" s="338">
        <v>141123</v>
      </c>
      <c r="D43" s="338">
        <v>129250</v>
      </c>
      <c r="E43" s="338">
        <v>13676</v>
      </c>
      <c r="F43" s="338">
        <v>57591</v>
      </c>
      <c r="G43" s="338">
        <v>32460</v>
      </c>
      <c r="H43" s="338">
        <v>23287</v>
      </c>
      <c r="I43" s="338">
        <v>11826</v>
      </c>
      <c r="J43" s="338">
        <v>47</v>
      </c>
    </row>
    <row r="44" spans="1:10" ht="16.5" customHeight="1">
      <c r="A44" s="314"/>
      <c r="B44" s="300" t="s">
        <v>1277</v>
      </c>
      <c r="C44" s="299">
        <v>7212</v>
      </c>
      <c r="D44" s="299">
        <v>759</v>
      </c>
      <c r="E44" s="299">
        <v>166</v>
      </c>
      <c r="F44" s="299">
        <v>593</v>
      </c>
      <c r="G44" s="332">
        <v>0</v>
      </c>
      <c r="H44" s="332">
        <v>0</v>
      </c>
      <c r="I44" s="299">
        <v>6453</v>
      </c>
      <c r="J44" s="332">
        <v>0</v>
      </c>
    </row>
    <row r="45" spans="1:10" ht="16.5" customHeight="1">
      <c r="A45" s="314"/>
      <c r="B45" s="300" t="s">
        <v>1278</v>
      </c>
      <c r="C45" s="299">
        <v>14646</v>
      </c>
      <c r="D45" s="299">
        <v>10160</v>
      </c>
      <c r="E45" s="299">
        <v>313</v>
      </c>
      <c r="F45" s="299">
        <v>3580</v>
      </c>
      <c r="G45" s="299">
        <v>4077</v>
      </c>
      <c r="H45" s="299">
        <v>1965</v>
      </c>
      <c r="I45" s="299">
        <v>4486</v>
      </c>
      <c r="J45" s="332">
        <v>0</v>
      </c>
    </row>
    <row r="46" spans="1:10" ht="16.5" customHeight="1">
      <c r="A46" s="314"/>
      <c r="B46" s="300" t="s">
        <v>1279</v>
      </c>
      <c r="C46" s="299">
        <v>16989</v>
      </c>
      <c r="D46" s="299">
        <v>16405</v>
      </c>
      <c r="E46" s="299">
        <v>380</v>
      </c>
      <c r="F46" s="299">
        <v>4807</v>
      </c>
      <c r="G46" s="299">
        <v>5943</v>
      </c>
      <c r="H46" s="299">
        <v>4837</v>
      </c>
      <c r="I46" s="299">
        <v>584</v>
      </c>
      <c r="J46" s="332">
        <v>0</v>
      </c>
    </row>
    <row r="47" spans="1:10" ht="16.5" customHeight="1">
      <c r="A47" s="314"/>
      <c r="B47" s="300" t="s">
        <v>1280</v>
      </c>
      <c r="C47" s="299">
        <v>13722</v>
      </c>
      <c r="D47" s="299">
        <v>13514</v>
      </c>
      <c r="E47" s="299">
        <v>364</v>
      </c>
      <c r="F47" s="299">
        <v>4323</v>
      </c>
      <c r="G47" s="299">
        <v>4837</v>
      </c>
      <c r="H47" s="299">
        <v>3689</v>
      </c>
      <c r="I47" s="299">
        <v>203</v>
      </c>
      <c r="J47" s="299">
        <v>5</v>
      </c>
    </row>
    <row r="48" spans="1:10" ht="16.5" customHeight="1">
      <c r="A48" s="314"/>
      <c r="B48" s="300" t="s">
        <v>1281</v>
      </c>
      <c r="C48" s="299">
        <v>10923</v>
      </c>
      <c r="D48" s="299">
        <v>10875</v>
      </c>
      <c r="E48" s="299">
        <v>275</v>
      </c>
      <c r="F48" s="299">
        <v>3700</v>
      </c>
      <c r="G48" s="299">
        <v>3755</v>
      </c>
      <c r="H48" s="299">
        <v>2952</v>
      </c>
      <c r="I48" s="299">
        <v>44</v>
      </c>
      <c r="J48" s="299">
        <v>4</v>
      </c>
    </row>
    <row r="49" spans="1:2" ht="16.5" customHeight="1">
      <c r="A49" s="314"/>
      <c r="B49" s="300"/>
    </row>
    <row r="50" spans="1:10" ht="16.5" customHeight="1">
      <c r="A50" s="314"/>
      <c r="B50" s="300" t="s">
        <v>1282</v>
      </c>
      <c r="C50" s="299">
        <v>8887</v>
      </c>
      <c r="D50" s="299">
        <v>8860</v>
      </c>
      <c r="E50" s="299">
        <v>236</v>
      </c>
      <c r="F50" s="299">
        <v>3180</v>
      </c>
      <c r="G50" s="299">
        <v>2878</v>
      </c>
      <c r="H50" s="299">
        <v>2439</v>
      </c>
      <c r="I50" s="299">
        <v>26</v>
      </c>
      <c r="J50" s="299">
        <v>1</v>
      </c>
    </row>
    <row r="51" spans="1:10" ht="16.5" customHeight="1">
      <c r="A51" s="314"/>
      <c r="B51" s="300" t="s">
        <v>1283</v>
      </c>
      <c r="C51" s="299">
        <v>8956</v>
      </c>
      <c r="D51" s="299">
        <v>8944</v>
      </c>
      <c r="E51" s="299">
        <v>397</v>
      </c>
      <c r="F51" s="299">
        <v>3952</v>
      </c>
      <c r="G51" s="299">
        <v>2440</v>
      </c>
      <c r="H51" s="299">
        <v>2020</v>
      </c>
      <c r="I51" s="299">
        <v>7</v>
      </c>
      <c r="J51" s="299">
        <v>5</v>
      </c>
    </row>
    <row r="52" spans="1:10" ht="16.5" customHeight="1">
      <c r="A52" s="314"/>
      <c r="B52" s="300" t="s">
        <v>1284</v>
      </c>
      <c r="C52" s="299">
        <v>11113</v>
      </c>
      <c r="D52" s="299">
        <v>11098</v>
      </c>
      <c r="E52" s="299">
        <v>874</v>
      </c>
      <c r="F52" s="299">
        <v>5510</v>
      </c>
      <c r="G52" s="299">
        <v>2566</v>
      </c>
      <c r="H52" s="299">
        <v>1972</v>
      </c>
      <c r="I52" s="299">
        <v>11</v>
      </c>
      <c r="J52" s="299">
        <v>4</v>
      </c>
    </row>
    <row r="53" spans="1:10" ht="16.5" customHeight="1">
      <c r="A53" s="314"/>
      <c r="B53" s="300" t="s">
        <v>1285</v>
      </c>
      <c r="C53" s="299">
        <v>9670</v>
      </c>
      <c r="D53" s="299">
        <v>9660</v>
      </c>
      <c r="E53" s="299">
        <v>1167</v>
      </c>
      <c r="F53" s="299">
        <v>5577</v>
      </c>
      <c r="G53" s="299">
        <v>1576</v>
      </c>
      <c r="H53" s="299">
        <v>1185</v>
      </c>
      <c r="I53" s="299">
        <v>8</v>
      </c>
      <c r="J53" s="299">
        <v>2</v>
      </c>
    </row>
    <row r="54" spans="1:10" ht="16.5" customHeight="1">
      <c r="A54" s="314"/>
      <c r="B54" s="300" t="s">
        <v>1286</v>
      </c>
      <c r="C54" s="299">
        <v>8874</v>
      </c>
      <c r="D54" s="299">
        <v>8870</v>
      </c>
      <c r="E54" s="299">
        <v>1483</v>
      </c>
      <c r="F54" s="299">
        <v>5327</v>
      </c>
      <c r="G54" s="299">
        <v>1185</v>
      </c>
      <c r="H54" s="299">
        <v>743</v>
      </c>
      <c r="I54" s="299">
        <v>2</v>
      </c>
      <c r="J54" s="299">
        <v>2</v>
      </c>
    </row>
    <row r="55" spans="1:2" ht="16.5" customHeight="1">
      <c r="A55" s="314"/>
      <c r="B55" s="300"/>
    </row>
    <row r="56" spans="1:10" ht="16.5" customHeight="1">
      <c r="A56" s="314"/>
      <c r="B56" s="300" t="s">
        <v>1287</v>
      </c>
      <c r="C56" s="299">
        <v>8915</v>
      </c>
      <c r="D56" s="299">
        <v>8910</v>
      </c>
      <c r="E56" s="299">
        <v>1589</v>
      </c>
      <c r="F56" s="299">
        <v>5586</v>
      </c>
      <c r="G56" s="299">
        <v>974</v>
      </c>
      <c r="H56" s="299">
        <v>655</v>
      </c>
      <c r="I56" s="299">
        <v>1</v>
      </c>
      <c r="J56" s="299">
        <v>4</v>
      </c>
    </row>
    <row r="57" spans="1:10" ht="16.5" customHeight="1">
      <c r="A57" s="314"/>
      <c r="B57" s="300" t="s">
        <v>1288</v>
      </c>
      <c r="C57" s="299">
        <v>7702</v>
      </c>
      <c r="D57" s="299">
        <v>7701</v>
      </c>
      <c r="E57" s="299">
        <v>1480</v>
      </c>
      <c r="F57" s="299">
        <v>4806</v>
      </c>
      <c r="G57" s="299">
        <v>914</v>
      </c>
      <c r="H57" s="299">
        <v>396</v>
      </c>
      <c r="I57" s="299">
        <v>1</v>
      </c>
      <c r="J57" s="332">
        <v>0</v>
      </c>
    </row>
    <row r="58" spans="1:10" ht="16.5" customHeight="1">
      <c r="A58" s="314"/>
      <c r="B58" s="300" t="s">
        <v>1289</v>
      </c>
      <c r="C58" s="299">
        <v>5952</v>
      </c>
      <c r="D58" s="299">
        <v>5948</v>
      </c>
      <c r="E58" s="299">
        <v>1802</v>
      </c>
      <c r="F58" s="299">
        <v>3194</v>
      </c>
      <c r="G58" s="299">
        <v>694</v>
      </c>
      <c r="H58" s="299">
        <v>200</v>
      </c>
      <c r="I58" s="332">
        <v>0</v>
      </c>
      <c r="J58" s="299">
        <v>4</v>
      </c>
    </row>
    <row r="59" spans="1:10" ht="16.5" customHeight="1">
      <c r="A59" s="314"/>
      <c r="B59" s="300" t="s">
        <v>1290</v>
      </c>
      <c r="C59" s="299">
        <v>3919</v>
      </c>
      <c r="D59" s="299">
        <v>3917</v>
      </c>
      <c r="E59" s="299">
        <v>1517</v>
      </c>
      <c r="F59" s="299">
        <v>1890</v>
      </c>
      <c r="G59" s="299">
        <v>360</v>
      </c>
      <c r="H59" s="299">
        <v>115</v>
      </c>
      <c r="I59" s="332">
        <v>0</v>
      </c>
      <c r="J59" s="299">
        <v>2</v>
      </c>
    </row>
    <row r="60" spans="1:10" ht="16.5" customHeight="1">
      <c r="A60" s="314"/>
      <c r="B60" s="300" t="s">
        <v>1291</v>
      </c>
      <c r="C60" s="299">
        <v>3643</v>
      </c>
      <c r="D60" s="299">
        <v>3629</v>
      </c>
      <c r="E60" s="299">
        <v>1633</v>
      </c>
      <c r="F60" s="299">
        <v>1566</v>
      </c>
      <c r="G60" s="299">
        <v>261</v>
      </c>
      <c r="H60" s="299">
        <v>119</v>
      </c>
      <c r="I60" s="332">
        <v>0</v>
      </c>
      <c r="J60" s="299">
        <v>14</v>
      </c>
    </row>
    <row r="61" spans="1:2" ht="16.5" customHeight="1" thickBot="1">
      <c r="A61" s="318"/>
      <c r="B61" s="303"/>
    </row>
    <row r="62" spans="1:10" ht="16.5" customHeight="1">
      <c r="A62" s="328" t="s">
        <v>1294</v>
      </c>
      <c r="C62" s="329"/>
      <c r="D62" s="329"/>
      <c r="E62" s="329"/>
      <c r="F62" s="329"/>
      <c r="G62" s="329"/>
      <c r="H62" s="329"/>
      <c r="I62" s="329"/>
      <c r="J62" s="329"/>
    </row>
    <row r="63" spans="1:10" ht="16.5" customHeight="1">
      <c r="A63" s="314" t="s">
        <v>1295</v>
      </c>
      <c r="C63" s="314"/>
      <c r="D63" s="314"/>
      <c r="E63" s="314"/>
      <c r="F63" s="314"/>
      <c r="G63" s="314"/>
      <c r="H63" s="314"/>
      <c r="I63" s="314"/>
      <c r="J63" s="314"/>
    </row>
    <row r="64" spans="1:10" ht="16.5" customHeight="1">
      <c r="A64" s="314"/>
      <c r="B64" s="314"/>
      <c r="C64" s="314"/>
      <c r="D64" s="314"/>
      <c r="E64" s="314"/>
      <c r="F64" s="314"/>
      <c r="G64" s="314"/>
      <c r="H64" s="314"/>
      <c r="I64" s="314"/>
      <c r="J64" s="314"/>
    </row>
  </sheetData>
  <mergeCells count="5">
    <mergeCell ref="J3:J4"/>
    <mergeCell ref="A3:B4"/>
    <mergeCell ref="C3:C4"/>
    <mergeCell ref="D3:H3"/>
    <mergeCell ref="I3:I4"/>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35.xml><?xml version="1.0" encoding="utf-8"?>
<worksheet xmlns="http://schemas.openxmlformats.org/spreadsheetml/2006/main" xmlns:r="http://schemas.openxmlformats.org/officeDocument/2006/relationships">
  <sheetPr>
    <tabColor indexed="12"/>
  </sheetPr>
  <dimension ref="A1:J23"/>
  <sheetViews>
    <sheetView workbookViewId="0" topLeftCell="A1">
      <selection activeCell="B2" sqref="B2"/>
    </sheetView>
  </sheetViews>
  <sheetFormatPr defaultColWidth="9.00390625" defaultRowHeight="16.5" customHeight="1"/>
  <cols>
    <col min="1" max="1" width="3.875" style="0" customWidth="1"/>
    <col min="2" max="2" width="24.50390625" style="0" customWidth="1"/>
  </cols>
  <sheetData>
    <row r="1" spans="1:10" ht="16.5" customHeight="1">
      <c r="A1" s="360" t="s">
        <v>396</v>
      </c>
      <c r="B1" s="360"/>
      <c r="C1" s="361"/>
      <c r="D1" s="361"/>
      <c r="E1" s="361"/>
      <c r="F1" s="361"/>
      <c r="G1" s="361"/>
      <c r="H1" s="361"/>
      <c r="I1" s="361"/>
      <c r="J1" s="361"/>
    </row>
    <row r="2" spans="1:10" ht="16.5" customHeight="1" thickBot="1">
      <c r="A2" s="314"/>
      <c r="B2" s="412" t="str">
        <f>HYPERLINK("#目次!A35","目次に戻る")</f>
        <v>目次に戻る</v>
      </c>
      <c r="C2" s="314"/>
      <c r="D2" s="314"/>
      <c r="E2" s="314"/>
      <c r="F2" s="314"/>
      <c r="G2" s="314"/>
      <c r="H2" s="314"/>
      <c r="I2" s="314"/>
      <c r="J2" s="314"/>
    </row>
    <row r="3" spans="1:10" s="55" customFormat="1" ht="33" customHeight="1">
      <c r="A3" s="618" t="s">
        <v>1296</v>
      </c>
      <c r="B3" s="619"/>
      <c r="C3" s="320" t="s">
        <v>1297</v>
      </c>
      <c r="D3" s="320" t="s">
        <v>1298</v>
      </c>
      <c r="E3" s="320" t="s">
        <v>1299</v>
      </c>
      <c r="F3" s="320" t="s">
        <v>1300</v>
      </c>
      <c r="G3" s="320" t="s">
        <v>1301</v>
      </c>
      <c r="H3" s="320" t="s">
        <v>1302</v>
      </c>
      <c r="I3" s="356" t="s">
        <v>1303</v>
      </c>
      <c r="J3" s="314"/>
    </row>
    <row r="4" spans="1:10" ht="16.5" customHeight="1">
      <c r="A4" s="312" t="s">
        <v>1304</v>
      </c>
      <c r="B4" s="312"/>
      <c r="C4" s="323">
        <v>14903</v>
      </c>
      <c r="D4" s="312">
        <v>3516</v>
      </c>
      <c r="E4" s="312">
        <v>3665</v>
      </c>
      <c r="F4" s="312">
        <v>3332</v>
      </c>
      <c r="G4" s="312">
        <v>2464</v>
      </c>
      <c r="H4" s="312">
        <v>1926</v>
      </c>
      <c r="I4" s="312">
        <v>18819</v>
      </c>
      <c r="J4" s="361"/>
    </row>
    <row r="5" spans="1:10" ht="16.5" customHeight="1">
      <c r="A5" s="314" t="s">
        <v>1305</v>
      </c>
      <c r="B5" s="314"/>
      <c r="C5" s="302">
        <v>2506</v>
      </c>
      <c r="D5" s="314">
        <v>1061</v>
      </c>
      <c r="E5" s="314">
        <v>719</v>
      </c>
      <c r="F5" s="314">
        <v>425</v>
      </c>
      <c r="G5" s="314">
        <v>187</v>
      </c>
      <c r="H5" s="314">
        <v>114</v>
      </c>
      <c r="I5" s="314">
        <v>4368</v>
      </c>
      <c r="J5" s="361"/>
    </row>
    <row r="6" spans="2:10" ht="16.5" customHeight="1">
      <c r="B6" s="314" t="s">
        <v>1306</v>
      </c>
      <c r="C6" s="302">
        <v>2361</v>
      </c>
      <c r="D6" s="314">
        <v>974</v>
      </c>
      <c r="E6" s="314">
        <v>680</v>
      </c>
      <c r="F6" s="314">
        <v>412</v>
      </c>
      <c r="G6" s="314">
        <v>183</v>
      </c>
      <c r="H6" s="314">
        <v>112</v>
      </c>
      <c r="I6" s="314">
        <v>4006</v>
      </c>
      <c r="J6" s="361"/>
    </row>
    <row r="7" spans="2:10" ht="16.5" customHeight="1">
      <c r="B7" s="314" t="s">
        <v>1307</v>
      </c>
      <c r="C7" s="302">
        <v>145</v>
      </c>
      <c r="D7" s="314">
        <v>87</v>
      </c>
      <c r="E7" s="314">
        <v>39</v>
      </c>
      <c r="F7" s="314">
        <v>13</v>
      </c>
      <c r="G7" s="314">
        <v>4</v>
      </c>
      <c r="H7" s="314">
        <v>2</v>
      </c>
      <c r="I7" s="314">
        <v>362</v>
      </c>
      <c r="J7" s="361"/>
    </row>
    <row r="8" spans="1:10" ht="16.5" customHeight="1">
      <c r="A8" s="314" t="s">
        <v>1308</v>
      </c>
      <c r="B8" s="314"/>
      <c r="C8" s="302">
        <v>10928</v>
      </c>
      <c r="D8" s="314">
        <v>1981</v>
      </c>
      <c r="E8" s="314">
        <v>2572</v>
      </c>
      <c r="F8" s="314">
        <v>2613</v>
      </c>
      <c r="G8" s="314">
        <v>2107</v>
      </c>
      <c r="H8" s="314">
        <v>1655</v>
      </c>
      <c r="I8" s="314">
        <v>12292</v>
      </c>
      <c r="J8" s="361"/>
    </row>
    <row r="9" spans="1:10" ht="16.5" customHeight="1">
      <c r="A9" s="314"/>
      <c r="B9" s="314"/>
      <c r="C9" s="362"/>
      <c r="D9" s="316"/>
      <c r="E9" s="316"/>
      <c r="F9" s="316"/>
      <c r="G9" s="316"/>
      <c r="H9" s="316"/>
      <c r="I9" s="316"/>
      <c r="J9" s="361"/>
    </row>
    <row r="10" spans="1:10" ht="16.5" customHeight="1">
      <c r="A10" s="312" t="s">
        <v>1309</v>
      </c>
      <c r="B10" s="312"/>
      <c r="C10" s="323">
        <v>4314</v>
      </c>
      <c r="D10" s="312">
        <v>1513</v>
      </c>
      <c r="E10" s="312">
        <v>1113</v>
      </c>
      <c r="F10" s="312">
        <v>800</v>
      </c>
      <c r="G10" s="312">
        <v>472</v>
      </c>
      <c r="H10" s="312">
        <v>416</v>
      </c>
      <c r="I10" s="312">
        <v>6379</v>
      </c>
      <c r="J10" s="361"/>
    </row>
    <row r="11" spans="1:10" ht="16.5" customHeight="1">
      <c r="A11" s="314" t="s">
        <v>1305</v>
      </c>
      <c r="B11" s="314"/>
      <c r="C11" s="302">
        <v>944</v>
      </c>
      <c r="D11" s="314">
        <v>472</v>
      </c>
      <c r="E11" s="314">
        <v>264</v>
      </c>
      <c r="F11" s="314">
        <v>130</v>
      </c>
      <c r="G11" s="314">
        <v>37</v>
      </c>
      <c r="H11" s="314">
        <v>41</v>
      </c>
      <c r="I11" s="314">
        <v>1936</v>
      </c>
      <c r="J11" s="361"/>
    </row>
    <row r="12" spans="2:10" ht="16.5" customHeight="1">
      <c r="B12" s="314" t="s">
        <v>1306</v>
      </c>
      <c r="C12" s="302">
        <v>847</v>
      </c>
      <c r="D12" s="314">
        <v>416</v>
      </c>
      <c r="E12" s="314">
        <v>234</v>
      </c>
      <c r="F12" s="314">
        <v>122</v>
      </c>
      <c r="G12" s="314">
        <v>35</v>
      </c>
      <c r="H12" s="314">
        <v>40</v>
      </c>
      <c r="I12" s="314">
        <v>1676</v>
      </c>
      <c r="J12" s="361"/>
    </row>
    <row r="13" spans="2:10" ht="16.5" customHeight="1">
      <c r="B13" s="314" t="s">
        <v>1307</v>
      </c>
      <c r="C13" s="302">
        <v>97</v>
      </c>
      <c r="D13" s="314">
        <v>56</v>
      </c>
      <c r="E13" s="314">
        <v>30</v>
      </c>
      <c r="F13" s="314">
        <v>8</v>
      </c>
      <c r="G13" s="314">
        <v>2</v>
      </c>
      <c r="H13" s="314">
        <v>1</v>
      </c>
      <c r="I13" s="314">
        <v>260</v>
      </c>
      <c r="J13" s="361"/>
    </row>
    <row r="14" spans="1:10" ht="16.5" customHeight="1">
      <c r="A14" s="314" t="s">
        <v>1308</v>
      </c>
      <c r="B14" s="314"/>
      <c r="C14" s="302">
        <v>2521</v>
      </c>
      <c r="D14" s="314">
        <v>755</v>
      </c>
      <c r="E14" s="314">
        <v>632</v>
      </c>
      <c r="F14" s="314">
        <v>497</v>
      </c>
      <c r="G14" s="314">
        <v>343</v>
      </c>
      <c r="H14" s="314">
        <v>294</v>
      </c>
      <c r="I14" s="314">
        <v>3158</v>
      </c>
      <c r="J14" s="361"/>
    </row>
    <row r="15" spans="1:10" ht="16.5" customHeight="1">
      <c r="A15" s="314"/>
      <c r="B15" s="314"/>
      <c r="C15" s="362"/>
      <c r="D15" s="316"/>
      <c r="E15" s="316"/>
      <c r="F15" s="316"/>
      <c r="G15" s="316"/>
      <c r="H15" s="316"/>
      <c r="I15" s="316"/>
      <c r="J15" s="361"/>
    </row>
    <row r="16" spans="1:10" ht="16.5" customHeight="1">
      <c r="A16" s="312" t="s">
        <v>1310</v>
      </c>
      <c r="B16" s="312"/>
      <c r="C16" s="323">
        <v>10589</v>
      </c>
      <c r="D16" s="312">
        <v>2003</v>
      </c>
      <c r="E16" s="312">
        <v>2552</v>
      </c>
      <c r="F16" s="312">
        <v>2532</v>
      </c>
      <c r="G16" s="312">
        <v>1992</v>
      </c>
      <c r="H16" s="312">
        <v>1510</v>
      </c>
      <c r="I16" s="312">
        <v>12440</v>
      </c>
      <c r="J16" s="361"/>
    </row>
    <row r="17" spans="1:10" ht="16.5" customHeight="1">
      <c r="A17" s="314" t="s">
        <v>1305</v>
      </c>
      <c r="B17" s="314"/>
      <c r="C17" s="302">
        <v>1562</v>
      </c>
      <c r="D17" s="314">
        <v>589</v>
      </c>
      <c r="E17" s="314">
        <v>455</v>
      </c>
      <c r="F17" s="314">
        <v>295</v>
      </c>
      <c r="G17" s="314">
        <v>150</v>
      </c>
      <c r="H17" s="314">
        <v>73</v>
      </c>
      <c r="I17" s="314">
        <v>2432</v>
      </c>
      <c r="J17" s="361"/>
    </row>
    <row r="18" spans="2:10" ht="16.5" customHeight="1">
      <c r="B18" s="314" t="s">
        <v>1306</v>
      </c>
      <c r="C18" s="302">
        <v>1514</v>
      </c>
      <c r="D18" s="314">
        <v>558</v>
      </c>
      <c r="E18" s="314">
        <v>446</v>
      </c>
      <c r="F18" s="314">
        <v>290</v>
      </c>
      <c r="G18" s="314">
        <v>148</v>
      </c>
      <c r="H18" s="314">
        <v>72</v>
      </c>
      <c r="I18" s="314">
        <v>2330</v>
      </c>
      <c r="J18" s="361"/>
    </row>
    <row r="19" spans="2:10" ht="16.5" customHeight="1">
      <c r="B19" s="314" t="s">
        <v>1307</v>
      </c>
      <c r="C19" s="302">
        <v>48</v>
      </c>
      <c r="D19" s="314">
        <v>31</v>
      </c>
      <c r="E19" s="314">
        <v>9</v>
      </c>
      <c r="F19" s="314">
        <v>5</v>
      </c>
      <c r="G19" s="314">
        <v>2</v>
      </c>
      <c r="H19" s="314">
        <v>1</v>
      </c>
      <c r="I19" s="314">
        <v>102</v>
      </c>
      <c r="J19" s="361"/>
    </row>
    <row r="20" spans="1:10" ht="16.5" customHeight="1">
      <c r="A20" s="314" t="s">
        <v>1308</v>
      </c>
      <c r="B20" s="314"/>
      <c r="C20" s="302">
        <v>8407</v>
      </c>
      <c r="D20" s="314">
        <v>1226</v>
      </c>
      <c r="E20" s="314">
        <v>1940</v>
      </c>
      <c r="F20" s="314">
        <v>2116</v>
      </c>
      <c r="G20" s="314">
        <v>1764</v>
      </c>
      <c r="H20" s="314">
        <v>1361</v>
      </c>
      <c r="I20" s="314">
        <v>9134</v>
      </c>
      <c r="J20" s="361"/>
    </row>
    <row r="21" spans="1:10" ht="16.5" customHeight="1" thickBot="1">
      <c r="A21" s="318"/>
      <c r="B21" s="318"/>
      <c r="C21" s="363"/>
      <c r="D21" s="319"/>
      <c r="E21" s="319"/>
      <c r="F21" s="319"/>
      <c r="G21" s="319"/>
      <c r="H21" s="319"/>
      <c r="I21" s="319"/>
      <c r="J21" s="316"/>
    </row>
    <row r="22" spans="1:10" ht="16.5" customHeight="1">
      <c r="A22" s="325" t="s">
        <v>1311</v>
      </c>
      <c r="B22" s="325"/>
      <c r="C22" s="325"/>
      <c r="D22" s="325"/>
      <c r="E22" s="325"/>
      <c r="F22" s="325"/>
      <c r="G22" s="325"/>
      <c r="H22" s="316"/>
      <c r="I22" s="316"/>
      <c r="J22" s="316"/>
    </row>
    <row r="23" spans="1:10" ht="16.5" customHeight="1">
      <c r="A23" s="325" t="s">
        <v>1426</v>
      </c>
      <c r="B23" s="325"/>
      <c r="C23" s="325"/>
      <c r="D23" s="325"/>
      <c r="E23" s="325"/>
      <c r="F23" s="325"/>
      <c r="G23" s="325"/>
      <c r="H23" s="316"/>
      <c r="I23" s="316"/>
      <c r="J23" s="316"/>
    </row>
  </sheetData>
  <mergeCells count="1">
    <mergeCell ref="A3:B3"/>
  </mergeCells>
  <printOptions/>
  <pageMargins left="0.75" right="0.75" top="1" bottom="1" header="0.512" footer="0.512"/>
  <pageSetup orientation="portrait" paperSize="9"/>
</worksheet>
</file>

<file path=xl/worksheets/sheet36.xml><?xml version="1.0" encoding="utf-8"?>
<worksheet xmlns="http://schemas.openxmlformats.org/spreadsheetml/2006/main" xmlns:r="http://schemas.openxmlformats.org/officeDocument/2006/relationships">
  <sheetPr>
    <tabColor indexed="12"/>
  </sheetPr>
  <dimension ref="A1:EQ20"/>
  <sheetViews>
    <sheetView workbookViewId="0" topLeftCell="A1">
      <selection activeCell="B2" sqref="B2"/>
    </sheetView>
  </sheetViews>
  <sheetFormatPr defaultColWidth="9.00390625" defaultRowHeight="16.5" customHeight="1"/>
  <cols>
    <col min="1" max="1" width="2.75390625" style="0" customWidth="1"/>
    <col min="2" max="2" width="22.125" style="0" customWidth="1"/>
    <col min="3" max="3" width="10.625" style="0" bestFit="1" customWidth="1"/>
    <col min="4" max="5" width="9.625" style="0" bestFit="1" customWidth="1"/>
    <col min="6" max="6" width="9.25390625" style="0" bestFit="1" customWidth="1"/>
    <col min="7" max="7" width="9.625" style="0" bestFit="1" customWidth="1"/>
    <col min="8" max="8" width="9.25390625" style="0" bestFit="1" customWidth="1"/>
    <col min="9" max="9" width="10.625" style="0" bestFit="1" customWidth="1"/>
    <col min="10" max="11" width="9.625" style="0" bestFit="1" customWidth="1"/>
    <col min="12" max="13" width="9.25390625" style="0" bestFit="1" customWidth="1"/>
    <col min="14" max="19" width="9.125" style="0" bestFit="1" customWidth="1"/>
  </cols>
  <sheetData>
    <row r="1" spans="1:100" s="299" customFormat="1" ht="16.5" customHeight="1">
      <c r="A1" s="298" t="s">
        <v>397</v>
      </c>
      <c r="B1" s="298"/>
      <c r="AY1" s="332" t="s">
        <v>1427</v>
      </c>
      <c r="AZ1" s="299" t="s">
        <v>1428</v>
      </c>
      <c r="CV1" s="299" t="s">
        <v>1429</v>
      </c>
    </row>
    <row r="2" spans="2:147" s="299" customFormat="1" ht="16.5" customHeight="1" thickBot="1">
      <c r="B2" s="412" t="str">
        <f>HYPERLINK("#目次!A36","目次に戻る")</f>
        <v>目次に戻る</v>
      </c>
      <c r="CU2" s="318"/>
      <c r="EQ2" s="318"/>
    </row>
    <row r="3" spans="1:19" s="299" customFormat="1" ht="16.5" customHeight="1">
      <c r="A3" s="614" t="s">
        <v>1430</v>
      </c>
      <c r="B3" s="615"/>
      <c r="C3" s="581" t="s">
        <v>742</v>
      </c>
      <c r="D3" s="605" t="s">
        <v>1431</v>
      </c>
      <c r="E3" s="606"/>
      <c r="F3" s="606"/>
      <c r="G3" s="606"/>
      <c r="H3" s="581"/>
      <c r="I3" s="605" t="s">
        <v>1432</v>
      </c>
      <c r="J3" s="606"/>
      <c r="K3" s="606"/>
      <c r="L3" s="606"/>
      <c r="M3" s="606"/>
      <c r="N3" s="606"/>
      <c r="O3" s="606"/>
      <c r="P3" s="606"/>
      <c r="Q3" s="606"/>
      <c r="R3" s="606"/>
      <c r="S3" s="606"/>
    </row>
    <row r="4" spans="1:19" s="299" customFormat="1" ht="16.5" customHeight="1">
      <c r="A4" s="623"/>
      <c r="B4" s="624"/>
      <c r="C4" s="582"/>
      <c r="D4" s="589" t="s">
        <v>750</v>
      </c>
      <c r="E4" s="589" t="s">
        <v>1433</v>
      </c>
      <c r="F4" s="589" t="s">
        <v>1434</v>
      </c>
      <c r="G4" s="620" t="s">
        <v>1435</v>
      </c>
      <c r="H4" s="364"/>
      <c r="I4" s="589" t="s">
        <v>750</v>
      </c>
      <c r="J4" s="607" t="s">
        <v>69</v>
      </c>
      <c r="K4" s="608"/>
      <c r="L4" s="608"/>
      <c r="M4" s="608"/>
      <c r="N4" s="608"/>
      <c r="O4" s="608"/>
      <c r="P4" s="608"/>
      <c r="Q4" s="608"/>
      <c r="R4" s="608"/>
      <c r="S4" s="608"/>
    </row>
    <row r="5" spans="1:19" s="299" customFormat="1" ht="16.5" customHeight="1">
      <c r="A5" s="623"/>
      <c r="B5" s="624"/>
      <c r="C5" s="582"/>
      <c r="D5" s="589"/>
      <c r="E5" s="589"/>
      <c r="F5" s="589"/>
      <c r="G5" s="588"/>
      <c r="H5" s="621" t="s">
        <v>68</v>
      </c>
      <c r="I5" s="589"/>
      <c r="J5" s="607" t="s">
        <v>1436</v>
      </c>
      <c r="K5" s="364"/>
      <c r="L5" s="620" t="s">
        <v>1437</v>
      </c>
      <c r="M5" s="364"/>
      <c r="N5" s="588" t="s">
        <v>70</v>
      </c>
      <c r="O5" s="588" t="s">
        <v>71</v>
      </c>
      <c r="P5" s="588" t="s">
        <v>1438</v>
      </c>
      <c r="Q5" s="588" t="s">
        <v>72</v>
      </c>
      <c r="R5" s="588" t="s">
        <v>73</v>
      </c>
      <c r="S5" s="620" t="s">
        <v>754</v>
      </c>
    </row>
    <row r="6" spans="1:19" s="299" customFormat="1" ht="33" customHeight="1">
      <c r="A6" s="616"/>
      <c r="B6" s="617"/>
      <c r="C6" s="582"/>
      <c r="D6" s="589"/>
      <c r="E6" s="589"/>
      <c r="F6" s="589"/>
      <c r="G6" s="588"/>
      <c r="H6" s="622"/>
      <c r="I6" s="589"/>
      <c r="J6" s="607"/>
      <c r="K6" s="366" t="s">
        <v>835</v>
      </c>
      <c r="L6" s="588"/>
      <c r="M6" s="366" t="s">
        <v>836</v>
      </c>
      <c r="N6" s="588"/>
      <c r="O6" s="588"/>
      <c r="P6" s="588"/>
      <c r="Q6" s="588"/>
      <c r="R6" s="588"/>
      <c r="S6" s="620"/>
    </row>
    <row r="7" spans="1:19" s="299" customFormat="1" ht="16.5" customHeight="1">
      <c r="A7" s="357" t="s">
        <v>775</v>
      </c>
      <c r="B7" s="359"/>
      <c r="C7" s="371">
        <v>171420</v>
      </c>
      <c r="D7" s="371">
        <v>54187</v>
      </c>
      <c r="E7" s="371">
        <v>43790</v>
      </c>
      <c r="F7" s="371">
        <v>4590</v>
      </c>
      <c r="G7" s="371">
        <v>5807</v>
      </c>
      <c r="H7" s="371">
        <v>1870</v>
      </c>
      <c r="I7" s="371">
        <v>117233</v>
      </c>
      <c r="J7" s="367">
        <v>28585</v>
      </c>
      <c r="K7" s="367">
        <v>19410</v>
      </c>
      <c r="L7" s="367">
        <v>82</v>
      </c>
      <c r="M7" s="367">
        <v>67</v>
      </c>
      <c r="N7" s="367">
        <v>148</v>
      </c>
      <c r="O7" s="367">
        <v>4253</v>
      </c>
      <c r="P7" s="367">
        <v>1937</v>
      </c>
      <c r="Q7" s="367">
        <v>4590</v>
      </c>
      <c r="R7" s="367">
        <v>30909</v>
      </c>
      <c r="S7" s="367">
        <v>46729</v>
      </c>
    </row>
    <row r="8" spans="1:19" s="299" customFormat="1" ht="16.5" customHeight="1">
      <c r="A8" s="314"/>
      <c r="B8" s="313" t="s">
        <v>352</v>
      </c>
      <c r="C8" s="316">
        <v>80536</v>
      </c>
      <c r="D8" s="316" t="s">
        <v>255</v>
      </c>
      <c r="E8" s="316" t="s">
        <v>255</v>
      </c>
      <c r="F8" s="316" t="s">
        <v>255</v>
      </c>
      <c r="G8" s="316" t="s">
        <v>255</v>
      </c>
      <c r="H8" s="316" t="s">
        <v>255</v>
      </c>
      <c r="I8" s="316">
        <v>80536</v>
      </c>
      <c r="J8" s="332">
        <v>20430</v>
      </c>
      <c r="K8" s="332">
        <v>13278</v>
      </c>
      <c r="L8" s="332">
        <v>2</v>
      </c>
      <c r="M8" s="332">
        <v>1</v>
      </c>
      <c r="N8" s="332">
        <v>14</v>
      </c>
      <c r="O8" s="332">
        <v>2267</v>
      </c>
      <c r="P8" s="332" t="s">
        <v>255</v>
      </c>
      <c r="Q8" s="332">
        <v>183</v>
      </c>
      <c r="R8" s="332">
        <v>18219</v>
      </c>
      <c r="S8" s="332">
        <v>39421</v>
      </c>
    </row>
    <row r="9" spans="1:19" s="299" customFormat="1" ht="16.5" customHeight="1">
      <c r="A9" s="314"/>
      <c r="B9" s="313" t="s">
        <v>353</v>
      </c>
      <c r="C9" s="316">
        <v>56742</v>
      </c>
      <c r="D9" s="316">
        <v>36932</v>
      </c>
      <c r="E9" s="316">
        <v>32510</v>
      </c>
      <c r="F9" s="316">
        <v>4422</v>
      </c>
      <c r="G9" s="316" t="s">
        <v>255</v>
      </c>
      <c r="H9" s="316" t="s">
        <v>255</v>
      </c>
      <c r="I9" s="316">
        <v>19810</v>
      </c>
      <c r="J9" s="332">
        <v>5639</v>
      </c>
      <c r="K9" s="332">
        <v>4053</v>
      </c>
      <c r="L9" s="332">
        <v>12</v>
      </c>
      <c r="M9" s="332">
        <v>9</v>
      </c>
      <c r="N9" s="332">
        <v>66</v>
      </c>
      <c r="O9" s="332">
        <v>1104</v>
      </c>
      <c r="P9" s="332">
        <v>133</v>
      </c>
      <c r="Q9" s="332">
        <v>3240</v>
      </c>
      <c r="R9" s="332">
        <v>5495</v>
      </c>
      <c r="S9" s="332">
        <v>4121</v>
      </c>
    </row>
    <row r="10" spans="1:19" s="299" customFormat="1" ht="16.5" customHeight="1">
      <c r="A10" s="314"/>
      <c r="B10" s="313" t="s">
        <v>354</v>
      </c>
      <c r="C10" s="316">
        <v>19662</v>
      </c>
      <c r="D10" s="316">
        <v>9667</v>
      </c>
      <c r="E10" s="316">
        <v>8569</v>
      </c>
      <c r="F10" s="316">
        <v>162</v>
      </c>
      <c r="G10" s="316">
        <v>936</v>
      </c>
      <c r="H10" s="316">
        <v>183</v>
      </c>
      <c r="I10" s="316">
        <v>9995</v>
      </c>
      <c r="J10" s="332">
        <v>1547</v>
      </c>
      <c r="K10" s="332">
        <v>1223</v>
      </c>
      <c r="L10" s="332">
        <v>32</v>
      </c>
      <c r="M10" s="332">
        <v>25</v>
      </c>
      <c r="N10" s="332">
        <v>44</v>
      </c>
      <c r="O10" s="332">
        <v>500</v>
      </c>
      <c r="P10" s="332">
        <v>1262</v>
      </c>
      <c r="Q10" s="332">
        <v>924</v>
      </c>
      <c r="R10" s="332">
        <v>3522</v>
      </c>
      <c r="S10" s="332">
        <v>2164</v>
      </c>
    </row>
    <row r="11" spans="1:19" s="299" customFormat="1" ht="16.5" customHeight="1">
      <c r="A11" s="314"/>
      <c r="B11" s="313" t="s">
        <v>355</v>
      </c>
      <c r="C11" s="316">
        <v>9050</v>
      </c>
      <c r="D11" s="316">
        <v>3691</v>
      </c>
      <c r="E11" s="316">
        <v>1871</v>
      </c>
      <c r="F11" s="316">
        <v>4</v>
      </c>
      <c r="G11" s="316">
        <v>1816</v>
      </c>
      <c r="H11" s="316">
        <v>578</v>
      </c>
      <c r="I11" s="316">
        <v>5359</v>
      </c>
      <c r="J11" s="332">
        <v>534</v>
      </c>
      <c r="K11" s="332">
        <v>485</v>
      </c>
      <c r="L11" s="332">
        <v>21</v>
      </c>
      <c r="M11" s="332">
        <v>19</v>
      </c>
      <c r="N11" s="332">
        <v>19</v>
      </c>
      <c r="O11" s="332">
        <v>271</v>
      </c>
      <c r="P11" s="332">
        <v>415</v>
      </c>
      <c r="Q11" s="332">
        <v>197</v>
      </c>
      <c r="R11" s="332">
        <v>3061</v>
      </c>
      <c r="S11" s="332">
        <v>841</v>
      </c>
    </row>
    <row r="12" spans="1:19" s="299" customFormat="1" ht="16.5" customHeight="1">
      <c r="A12" s="314"/>
      <c r="B12" s="313" t="s">
        <v>356</v>
      </c>
      <c r="C12" s="316">
        <v>5430</v>
      </c>
      <c r="D12" s="316">
        <v>3897</v>
      </c>
      <c r="E12" s="316">
        <v>840</v>
      </c>
      <c r="F12" s="316">
        <v>2</v>
      </c>
      <c r="G12" s="316">
        <v>3055</v>
      </c>
      <c r="H12" s="316">
        <v>1109</v>
      </c>
      <c r="I12" s="316">
        <v>1533</v>
      </c>
      <c r="J12" s="332">
        <v>435</v>
      </c>
      <c r="K12" s="332">
        <v>371</v>
      </c>
      <c r="L12" s="332">
        <v>15</v>
      </c>
      <c r="M12" s="332">
        <v>13</v>
      </c>
      <c r="N12" s="332">
        <v>5</v>
      </c>
      <c r="O12" s="332">
        <v>111</v>
      </c>
      <c r="P12" s="332">
        <v>127</v>
      </c>
      <c r="Q12" s="332">
        <v>46</v>
      </c>
      <c r="R12" s="332">
        <v>612</v>
      </c>
      <c r="S12" s="332">
        <v>182</v>
      </c>
    </row>
    <row r="13" spans="1:19" s="338" customFormat="1" ht="16.5" customHeight="1">
      <c r="A13" s="316"/>
      <c r="B13" s="400"/>
      <c r="C13" s="316"/>
      <c r="D13" s="316"/>
      <c r="E13" s="316"/>
      <c r="F13" s="316"/>
      <c r="G13" s="316"/>
      <c r="H13" s="332"/>
      <c r="I13" s="332"/>
      <c r="J13" s="332"/>
      <c r="K13" s="332"/>
      <c r="L13" s="332"/>
      <c r="M13" s="332"/>
      <c r="N13" s="332"/>
      <c r="O13" s="332"/>
      <c r="P13" s="332"/>
      <c r="Q13" s="332"/>
      <c r="R13" s="332"/>
      <c r="S13" s="332"/>
    </row>
    <row r="14" spans="1:19" s="299" customFormat="1" ht="16.5" customHeight="1">
      <c r="A14" s="336" t="s">
        <v>779</v>
      </c>
      <c r="B14" s="352"/>
      <c r="C14" s="371">
        <v>307818</v>
      </c>
      <c r="D14" s="371">
        <v>83712</v>
      </c>
      <c r="E14" s="371">
        <v>58691</v>
      </c>
      <c r="F14" s="371">
        <v>4766</v>
      </c>
      <c r="G14" s="371">
        <v>20255</v>
      </c>
      <c r="H14" s="371">
        <v>6850</v>
      </c>
      <c r="I14" s="371">
        <v>224106</v>
      </c>
      <c r="J14" s="367">
        <v>50158</v>
      </c>
      <c r="K14" s="367">
        <v>28944</v>
      </c>
      <c r="L14" s="367">
        <v>392</v>
      </c>
      <c r="M14" s="367">
        <v>313</v>
      </c>
      <c r="N14" s="367">
        <v>771</v>
      </c>
      <c r="O14" s="367">
        <v>12918</v>
      </c>
      <c r="P14" s="367">
        <v>6761</v>
      </c>
      <c r="Q14" s="367">
        <v>16351</v>
      </c>
      <c r="R14" s="367">
        <v>56489</v>
      </c>
      <c r="S14" s="367">
        <v>80266</v>
      </c>
    </row>
    <row r="15" spans="1:19" s="299" customFormat="1" ht="16.5" customHeight="1">
      <c r="A15" s="314"/>
      <c r="B15" s="401" t="s">
        <v>357</v>
      </c>
      <c r="C15" s="316">
        <v>14728</v>
      </c>
      <c r="D15" s="316" t="s">
        <v>255</v>
      </c>
      <c r="E15" s="316" t="s">
        <v>255</v>
      </c>
      <c r="F15" s="316" t="s">
        <v>255</v>
      </c>
      <c r="G15" s="316" t="s">
        <v>255</v>
      </c>
      <c r="H15" s="316" t="s">
        <v>255</v>
      </c>
      <c r="I15" s="316">
        <v>14728</v>
      </c>
      <c r="J15" s="332">
        <v>3225</v>
      </c>
      <c r="K15" s="332">
        <v>1178</v>
      </c>
      <c r="L15" s="332">
        <v>3</v>
      </c>
      <c r="M15" s="332">
        <v>3</v>
      </c>
      <c r="N15" s="332">
        <v>20</v>
      </c>
      <c r="O15" s="332">
        <v>1354</v>
      </c>
      <c r="P15" s="332" t="s">
        <v>255</v>
      </c>
      <c r="Q15" s="332">
        <v>143</v>
      </c>
      <c r="R15" s="332">
        <v>1585</v>
      </c>
      <c r="S15" s="332">
        <v>8398</v>
      </c>
    </row>
    <row r="16" spans="1:19" s="299" customFormat="1" ht="16.5" customHeight="1">
      <c r="A16" s="314"/>
      <c r="B16" s="401" t="s">
        <v>358</v>
      </c>
      <c r="C16" s="316">
        <v>115907</v>
      </c>
      <c r="D16" s="316">
        <v>69865</v>
      </c>
      <c r="E16" s="316">
        <v>58691</v>
      </c>
      <c r="F16" s="316" t="s">
        <v>255</v>
      </c>
      <c r="G16" s="316">
        <v>11174</v>
      </c>
      <c r="H16" s="316">
        <v>3437</v>
      </c>
      <c r="I16" s="316">
        <v>46042</v>
      </c>
      <c r="J16" s="332">
        <v>11089</v>
      </c>
      <c r="K16" s="332">
        <v>8669</v>
      </c>
      <c r="L16" s="332">
        <v>164</v>
      </c>
      <c r="M16" s="332">
        <v>140</v>
      </c>
      <c r="N16" s="332">
        <v>157</v>
      </c>
      <c r="O16" s="332">
        <v>2621</v>
      </c>
      <c r="P16" s="332">
        <v>3780</v>
      </c>
      <c r="Q16" s="332">
        <v>4570</v>
      </c>
      <c r="R16" s="332">
        <v>16117</v>
      </c>
      <c r="S16" s="332">
        <v>7544</v>
      </c>
    </row>
    <row r="17" spans="1:19" s="299" customFormat="1" ht="16.5" customHeight="1">
      <c r="A17" s="314"/>
      <c r="B17" s="401" t="s">
        <v>359</v>
      </c>
      <c r="C17" s="316">
        <v>30108</v>
      </c>
      <c r="D17" s="316">
        <v>13847</v>
      </c>
      <c r="E17" s="316" t="s">
        <v>255</v>
      </c>
      <c r="F17" s="316">
        <v>4766</v>
      </c>
      <c r="G17" s="316">
        <v>9081</v>
      </c>
      <c r="H17" s="316">
        <v>3413</v>
      </c>
      <c r="I17" s="316">
        <v>16261</v>
      </c>
      <c r="J17" s="332">
        <v>1105</v>
      </c>
      <c r="K17" s="332">
        <v>865</v>
      </c>
      <c r="L17" s="332">
        <v>41</v>
      </c>
      <c r="M17" s="332">
        <v>33</v>
      </c>
      <c r="N17" s="332">
        <v>75</v>
      </c>
      <c r="O17" s="332">
        <v>757</v>
      </c>
      <c r="P17" s="332">
        <v>660</v>
      </c>
      <c r="Q17" s="332">
        <v>1307</v>
      </c>
      <c r="R17" s="332">
        <v>8126</v>
      </c>
      <c r="S17" s="332">
        <v>4190</v>
      </c>
    </row>
    <row r="18" spans="1:19" s="299" customFormat="1" ht="16.5" customHeight="1" thickBot="1">
      <c r="A18" s="318"/>
      <c r="B18" s="402" t="s">
        <v>360</v>
      </c>
      <c r="C18" s="319">
        <v>147075</v>
      </c>
      <c r="D18" s="319" t="s">
        <v>255</v>
      </c>
      <c r="E18" s="319" t="s">
        <v>255</v>
      </c>
      <c r="F18" s="319" t="s">
        <v>255</v>
      </c>
      <c r="G18" s="319" t="s">
        <v>255</v>
      </c>
      <c r="H18" s="319" t="s">
        <v>255</v>
      </c>
      <c r="I18" s="319">
        <v>147075</v>
      </c>
      <c r="J18" s="319">
        <v>34739</v>
      </c>
      <c r="K18" s="319">
        <v>18232</v>
      </c>
      <c r="L18" s="319">
        <v>184</v>
      </c>
      <c r="M18" s="319">
        <v>137</v>
      </c>
      <c r="N18" s="319">
        <v>519</v>
      </c>
      <c r="O18" s="319">
        <v>8186</v>
      </c>
      <c r="P18" s="319">
        <v>2321</v>
      </c>
      <c r="Q18" s="319">
        <v>10331</v>
      </c>
      <c r="R18" s="319">
        <v>30661</v>
      </c>
      <c r="S18" s="319">
        <v>60134</v>
      </c>
    </row>
    <row r="19" spans="1:9" s="299" customFormat="1" ht="16.5" customHeight="1">
      <c r="A19" s="325" t="s">
        <v>0</v>
      </c>
      <c r="B19" s="325"/>
      <c r="C19" s="325"/>
      <c r="D19" s="325"/>
      <c r="E19" s="325"/>
      <c r="F19" s="325"/>
      <c r="G19" s="325"/>
      <c r="H19" s="325"/>
      <c r="I19" s="325"/>
    </row>
    <row r="20" spans="1:9" s="299" customFormat="1" ht="16.5" customHeight="1">
      <c r="A20" s="306" t="s">
        <v>1312</v>
      </c>
      <c r="B20" s="306"/>
      <c r="C20" s="306"/>
      <c r="D20" s="306"/>
      <c r="E20" s="306"/>
      <c r="F20" s="306"/>
      <c r="G20" s="306"/>
      <c r="H20" s="306"/>
      <c r="I20" s="306"/>
    </row>
  </sheetData>
  <mergeCells count="19">
    <mergeCell ref="H5:H6"/>
    <mergeCell ref="A3:B6"/>
    <mergeCell ref="C3:C6"/>
    <mergeCell ref="D3:H3"/>
    <mergeCell ref="I3:S3"/>
    <mergeCell ref="D4:D6"/>
    <mergeCell ref="E4:E6"/>
    <mergeCell ref="F4:F6"/>
    <mergeCell ref="G4:G6"/>
    <mergeCell ref="I4:I6"/>
    <mergeCell ref="J4:S4"/>
    <mergeCell ref="J5:J6"/>
    <mergeCell ref="L5:L6"/>
    <mergeCell ref="N5:N6"/>
    <mergeCell ref="S5:S6"/>
    <mergeCell ref="O5:O6"/>
    <mergeCell ref="P5:P6"/>
    <mergeCell ref="Q5:Q6"/>
    <mergeCell ref="R5:R6"/>
  </mergeCells>
  <printOptions/>
  <pageMargins left="0.75" right="0.75" top="1" bottom="1" header="0.512" footer="0.512"/>
  <pageSetup orientation="portrait" paperSize="9"/>
</worksheet>
</file>

<file path=xl/worksheets/sheet37.xml><?xml version="1.0" encoding="utf-8"?>
<worksheet xmlns="http://schemas.openxmlformats.org/spreadsheetml/2006/main" xmlns:r="http://schemas.openxmlformats.org/officeDocument/2006/relationships">
  <sheetPr>
    <tabColor indexed="12"/>
  </sheetPr>
  <dimension ref="A1:AV42"/>
  <sheetViews>
    <sheetView showGridLines="0" workbookViewId="0" topLeftCell="A1">
      <selection activeCell="A2" sqref="A2"/>
    </sheetView>
  </sheetViews>
  <sheetFormatPr defaultColWidth="9.00390625" defaultRowHeight="16.5" customHeight="1"/>
  <cols>
    <col min="1" max="1" width="26.50390625" style="361" customWidth="1"/>
    <col min="2" max="3" width="9.25390625" style="361" bestFit="1" customWidth="1"/>
    <col min="4" max="7" width="9.125" style="361" bestFit="1" customWidth="1"/>
    <col min="8" max="8" width="9.25390625" style="361" bestFit="1" customWidth="1"/>
    <col min="9" max="18" width="9.125" style="361" bestFit="1" customWidth="1"/>
    <col min="19" max="16384" width="9.00390625" style="361" customWidth="1"/>
  </cols>
  <sheetData>
    <row r="1" spans="1:48" ht="16.5" customHeight="1">
      <c r="A1" s="354" t="s">
        <v>398</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row>
    <row r="2" spans="1:48" ht="16.5" customHeight="1" thickBot="1">
      <c r="A2" s="412" t="str">
        <f>HYPERLINK("#目次!A37","目次に戻る")</f>
        <v>目次に戻る</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row>
    <row r="3" spans="1:10" ht="16.5" customHeight="1">
      <c r="A3" s="606" t="s">
        <v>74</v>
      </c>
      <c r="B3" s="583" t="s">
        <v>1</v>
      </c>
      <c r="C3" s="583"/>
      <c r="D3" s="583"/>
      <c r="E3" s="583" t="s">
        <v>75</v>
      </c>
      <c r="F3" s="583"/>
      <c r="G3" s="583"/>
      <c r="H3" s="583" t="s">
        <v>76</v>
      </c>
      <c r="I3" s="583"/>
      <c r="J3" s="605"/>
    </row>
    <row r="4" spans="1:10" s="370" customFormat="1" ht="16.5" customHeight="1">
      <c r="A4" s="608"/>
      <c r="B4" s="322" t="s">
        <v>77</v>
      </c>
      <c r="C4" s="368" t="s">
        <v>78</v>
      </c>
      <c r="D4" s="368" t="s">
        <v>79</v>
      </c>
      <c r="E4" s="322" t="s">
        <v>77</v>
      </c>
      <c r="F4" s="368" t="s">
        <v>78</v>
      </c>
      <c r="G4" s="368" t="s">
        <v>79</v>
      </c>
      <c r="H4" s="322" t="s">
        <v>77</v>
      </c>
      <c r="I4" s="368" t="s">
        <v>78</v>
      </c>
      <c r="J4" s="369" t="s">
        <v>79</v>
      </c>
    </row>
    <row r="5" spans="1:10" ht="16.5" customHeight="1">
      <c r="A5" s="312" t="s">
        <v>80</v>
      </c>
      <c r="B5" s="434">
        <v>10047</v>
      </c>
      <c r="C5" s="435">
        <v>1927</v>
      </c>
      <c r="D5" s="435">
        <v>8110</v>
      </c>
      <c r="E5" s="435">
        <v>3440</v>
      </c>
      <c r="F5" s="435">
        <v>1508</v>
      </c>
      <c r="G5" s="435">
        <v>1928</v>
      </c>
      <c r="H5" s="435">
        <v>6376</v>
      </c>
      <c r="I5" s="435">
        <v>416</v>
      </c>
      <c r="J5" s="435">
        <v>5960</v>
      </c>
    </row>
    <row r="6" spans="1:10" ht="16.5" customHeight="1">
      <c r="A6" s="316" t="s">
        <v>2</v>
      </c>
      <c r="B6" s="362">
        <v>2311</v>
      </c>
      <c r="C6" s="316">
        <v>745</v>
      </c>
      <c r="D6" s="316">
        <v>1564</v>
      </c>
      <c r="E6" s="316">
        <v>1216</v>
      </c>
      <c r="F6" s="316">
        <v>585</v>
      </c>
      <c r="G6" s="316">
        <v>630</v>
      </c>
      <c r="H6" s="316">
        <v>1048</v>
      </c>
      <c r="I6" s="316">
        <v>158</v>
      </c>
      <c r="J6" s="316">
        <v>890</v>
      </c>
    </row>
    <row r="7" spans="1:10" ht="16.5" customHeight="1">
      <c r="A7" s="316" t="s">
        <v>44</v>
      </c>
      <c r="B7" s="362">
        <v>2968</v>
      </c>
      <c r="C7" s="316">
        <v>678</v>
      </c>
      <c r="D7" s="316">
        <v>2284</v>
      </c>
      <c r="E7" s="316">
        <v>1193</v>
      </c>
      <c r="F7" s="316">
        <v>530</v>
      </c>
      <c r="G7" s="316">
        <v>660</v>
      </c>
      <c r="H7" s="316">
        <v>1710</v>
      </c>
      <c r="I7" s="316">
        <v>148</v>
      </c>
      <c r="J7" s="316">
        <v>1562</v>
      </c>
    </row>
    <row r="8" spans="1:10" ht="16.5" customHeight="1">
      <c r="A8" s="316" t="s">
        <v>45</v>
      </c>
      <c r="B8" s="362">
        <v>2457</v>
      </c>
      <c r="C8" s="316">
        <v>328</v>
      </c>
      <c r="D8" s="316">
        <v>2127</v>
      </c>
      <c r="E8" s="316">
        <v>647</v>
      </c>
      <c r="F8" s="316">
        <v>254</v>
      </c>
      <c r="G8" s="316">
        <v>393</v>
      </c>
      <c r="H8" s="316">
        <v>1752</v>
      </c>
      <c r="I8" s="316">
        <v>73</v>
      </c>
      <c r="J8" s="316">
        <v>1679</v>
      </c>
    </row>
    <row r="9" spans="1:10" ht="16.5" customHeight="1">
      <c r="A9" s="316" t="s">
        <v>46</v>
      </c>
      <c r="B9" s="362">
        <v>1494</v>
      </c>
      <c r="C9" s="316">
        <v>131</v>
      </c>
      <c r="D9" s="316">
        <v>1363</v>
      </c>
      <c r="E9" s="316">
        <v>280</v>
      </c>
      <c r="F9" s="316">
        <v>100</v>
      </c>
      <c r="G9" s="316">
        <v>180</v>
      </c>
      <c r="H9" s="316">
        <v>1176</v>
      </c>
      <c r="I9" s="316">
        <v>31</v>
      </c>
      <c r="J9" s="316">
        <v>1145</v>
      </c>
    </row>
    <row r="10" spans="1:10" ht="16.5" customHeight="1">
      <c r="A10" s="316" t="s">
        <v>47</v>
      </c>
      <c r="B10" s="362">
        <v>817</v>
      </c>
      <c r="C10" s="316">
        <v>45</v>
      </c>
      <c r="D10" s="316">
        <v>772</v>
      </c>
      <c r="E10" s="316">
        <v>104</v>
      </c>
      <c r="F10" s="316">
        <v>39</v>
      </c>
      <c r="G10" s="316">
        <v>65</v>
      </c>
      <c r="H10" s="316">
        <v>690</v>
      </c>
      <c r="I10" s="316">
        <v>6</v>
      </c>
      <c r="J10" s="316">
        <v>684</v>
      </c>
    </row>
    <row r="11" spans="1:44" ht="16.5" customHeight="1">
      <c r="A11" s="314"/>
      <c r="B11" s="362"/>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row>
    <row r="12" spans="1:13" ht="16.5" customHeight="1">
      <c r="A12" s="312" t="s">
        <v>81</v>
      </c>
      <c r="B12" s="434">
        <v>1552</v>
      </c>
      <c r="C12" s="435">
        <v>578</v>
      </c>
      <c r="D12" s="435">
        <v>973</v>
      </c>
      <c r="E12" s="435">
        <v>796</v>
      </c>
      <c r="F12" s="435">
        <v>419</v>
      </c>
      <c r="G12" s="435">
        <v>377</v>
      </c>
      <c r="H12" s="435">
        <v>726</v>
      </c>
      <c r="I12" s="435">
        <v>157</v>
      </c>
      <c r="J12" s="435">
        <v>569</v>
      </c>
      <c r="K12" s="312"/>
      <c r="L12" s="312"/>
      <c r="M12" s="312"/>
    </row>
    <row r="13" spans="1:13" ht="16.5" customHeight="1">
      <c r="A13" s="316" t="s">
        <v>2</v>
      </c>
      <c r="B13" s="362">
        <v>1128</v>
      </c>
      <c r="C13" s="316">
        <v>446</v>
      </c>
      <c r="D13" s="316">
        <v>681</v>
      </c>
      <c r="E13" s="316">
        <v>616</v>
      </c>
      <c r="F13" s="316">
        <v>334</v>
      </c>
      <c r="G13" s="316">
        <v>282</v>
      </c>
      <c r="H13" s="316">
        <v>493</v>
      </c>
      <c r="I13" s="316">
        <v>110</v>
      </c>
      <c r="J13" s="316">
        <v>383</v>
      </c>
      <c r="K13" s="314"/>
      <c r="L13" s="314"/>
      <c r="M13" s="314"/>
    </row>
    <row r="14" spans="1:13" ht="16.5" customHeight="1">
      <c r="A14" s="316" t="s">
        <v>44</v>
      </c>
      <c r="B14" s="362">
        <v>371</v>
      </c>
      <c r="C14" s="316">
        <v>116</v>
      </c>
      <c r="D14" s="316">
        <v>255</v>
      </c>
      <c r="E14" s="316">
        <v>159</v>
      </c>
      <c r="F14" s="316">
        <v>76</v>
      </c>
      <c r="G14" s="316">
        <v>83</v>
      </c>
      <c r="H14" s="316">
        <v>202</v>
      </c>
      <c r="I14" s="316">
        <v>40</v>
      </c>
      <c r="J14" s="316">
        <v>162</v>
      </c>
      <c r="K14" s="314"/>
      <c r="L14" s="314"/>
      <c r="M14" s="314"/>
    </row>
    <row r="15" spans="1:13" ht="16.5" customHeight="1">
      <c r="A15" s="316" t="s">
        <v>45</v>
      </c>
      <c r="B15" s="362">
        <v>43</v>
      </c>
      <c r="C15" s="316">
        <v>12</v>
      </c>
      <c r="D15" s="316">
        <v>31</v>
      </c>
      <c r="E15" s="316">
        <v>18</v>
      </c>
      <c r="F15" s="316">
        <v>7</v>
      </c>
      <c r="G15" s="316">
        <v>11</v>
      </c>
      <c r="H15" s="316">
        <v>24</v>
      </c>
      <c r="I15" s="316">
        <v>5</v>
      </c>
      <c r="J15" s="316">
        <v>19</v>
      </c>
      <c r="K15" s="314"/>
      <c r="L15" s="314"/>
      <c r="M15" s="314"/>
    </row>
    <row r="16" spans="1:13" ht="16.5" customHeight="1">
      <c r="A16" s="316" t="s">
        <v>46</v>
      </c>
      <c r="B16" s="362">
        <v>7</v>
      </c>
      <c r="C16" s="316" t="s">
        <v>1313</v>
      </c>
      <c r="D16" s="316">
        <v>5</v>
      </c>
      <c r="E16" s="316">
        <v>2</v>
      </c>
      <c r="F16" s="316">
        <v>1</v>
      </c>
      <c r="G16" s="316">
        <v>1</v>
      </c>
      <c r="H16" s="316">
        <v>5</v>
      </c>
      <c r="I16" s="316">
        <v>1</v>
      </c>
      <c r="J16" s="316">
        <v>4</v>
      </c>
      <c r="K16" s="314"/>
      <c r="L16" s="314"/>
      <c r="M16" s="314"/>
    </row>
    <row r="17" spans="1:13" ht="16.5" customHeight="1">
      <c r="A17" s="316" t="s">
        <v>47</v>
      </c>
      <c r="B17" s="362">
        <v>3</v>
      </c>
      <c r="C17" s="316" t="s">
        <v>1313</v>
      </c>
      <c r="D17" s="316">
        <v>1</v>
      </c>
      <c r="E17" s="316">
        <v>1</v>
      </c>
      <c r="F17" s="316">
        <v>1</v>
      </c>
      <c r="G17" s="316" t="s">
        <v>255</v>
      </c>
      <c r="H17" s="316">
        <v>2</v>
      </c>
      <c r="I17" s="316">
        <v>1</v>
      </c>
      <c r="J17" s="316">
        <v>1</v>
      </c>
      <c r="K17" s="314"/>
      <c r="L17" s="314"/>
      <c r="M17" s="314"/>
    </row>
    <row r="18" spans="1:38" ht="16.5" customHeight="1">
      <c r="A18" s="314"/>
      <c r="B18" s="362"/>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row>
    <row r="19" spans="1:13" ht="16.5" customHeight="1">
      <c r="A19" s="312" t="s">
        <v>82</v>
      </c>
      <c r="B19" s="434">
        <v>2724</v>
      </c>
      <c r="C19" s="435">
        <v>687</v>
      </c>
      <c r="D19" s="435">
        <v>2033</v>
      </c>
      <c r="E19" s="435">
        <v>1190</v>
      </c>
      <c r="F19" s="435">
        <v>544</v>
      </c>
      <c r="G19" s="435">
        <v>644</v>
      </c>
      <c r="H19" s="435">
        <v>1471</v>
      </c>
      <c r="I19" s="435">
        <v>142</v>
      </c>
      <c r="J19" s="435">
        <v>1329</v>
      </c>
      <c r="K19" s="312"/>
      <c r="L19" s="312"/>
      <c r="M19" s="312"/>
    </row>
    <row r="20" spans="1:13" ht="16.5" customHeight="1">
      <c r="A20" s="316" t="s">
        <v>2</v>
      </c>
      <c r="B20" s="362">
        <v>958</v>
      </c>
      <c r="C20" s="316">
        <v>265</v>
      </c>
      <c r="D20" s="316">
        <v>692</v>
      </c>
      <c r="E20" s="316">
        <v>498</v>
      </c>
      <c r="F20" s="316">
        <v>225</v>
      </c>
      <c r="G20" s="316">
        <v>272</v>
      </c>
      <c r="H20" s="316">
        <v>439</v>
      </c>
      <c r="I20" s="316">
        <v>40</v>
      </c>
      <c r="J20" s="316">
        <v>399</v>
      </c>
      <c r="K20" s="314"/>
      <c r="L20" s="314"/>
      <c r="M20" s="314"/>
    </row>
    <row r="21" spans="1:13" ht="16.5" customHeight="1">
      <c r="A21" s="316" t="s">
        <v>44</v>
      </c>
      <c r="B21" s="362">
        <v>1353</v>
      </c>
      <c r="C21" s="316">
        <v>341</v>
      </c>
      <c r="D21" s="316">
        <v>1009</v>
      </c>
      <c r="E21" s="316">
        <v>580</v>
      </c>
      <c r="F21" s="316">
        <v>265</v>
      </c>
      <c r="G21" s="316">
        <v>314</v>
      </c>
      <c r="H21" s="316">
        <v>744</v>
      </c>
      <c r="I21" s="316">
        <v>76</v>
      </c>
      <c r="J21" s="316">
        <v>668</v>
      </c>
      <c r="K21" s="314"/>
      <c r="L21" s="314"/>
      <c r="M21" s="314"/>
    </row>
    <row r="22" spans="1:13" ht="16.5" customHeight="1">
      <c r="A22" s="316" t="s">
        <v>45</v>
      </c>
      <c r="B22" s="362">
        <v>356</v>
      </c>
      <c r="C22" s="316">
        <v>70</v>
      </c>
      <c r="D22" s="316">
        <v>286</v>
      </c>
      <c r="E22" s="316">
        <v>104</v>
      </c>
      <c r="F22" s="316">
        <v>48</v>
      </c>
      <c r="G22" s="316">
        <v>56</v>
      </c>
      <c r="H22" s="316">
        <v>242</v>
      </c>
      <c r="I22" s="316">
        <v>21</v>
      </c>
      <c r="J22" s="316">
        <v>221</v>
      </c>
      <c r="K22" s="314"/>
      <c r="L22" s="314"/>
      <c r="M22" s="314"/>
    </row>
    <row r="23" spans="1:13" ht="16.5" customHeight="1">
      <c r="A23" s="316" t="s">
        <v>46</v>
      </c>
      <c r="B23" s="436">
        <v>47</v>
      </c>
      <c r="C23" s="437">
        <v>10</v>
      </c>
      <c r="D23" s="437">
        <v>37</v>
      </c>
      <c r="E23" s="437">
        <v>7</v>
      </c>
      <c r="F23" s="316">
        <v>5</v>
      </c>
      <c r="G23" s="316">
        <v>2</v>
      </c>
      <c r="H23" s="316">
        <v>37</v>
      </c>
      <c r="I23" s="316">
        <v>5</v>
      </c>
      <c r="J23" s="316">
        <v>32</v>
      </c>
      <c r="K23" s="314"/>
      <c r="L23" s="314"/>
      <c r="M23" s="314"/>
    </row>
    <row r="24" spans="1:13" ht="16.5" customHeight="1">
      <c r="A24" s="316" t="s">
        <v>47</v>
      </c>
      <c r="B24" s="436">
        <v>10</v>
      </c>
      <c r="C24" s="437">
        <v>1</v>
      </c>
      <c r="D24" s="437">
        <v>9</v>
      </c>
      <c r="E24" s="437">
        <v>1</v>
      </c>
      <c r="F24" s="316">
        <v>1</v>
      </c>
      <c r="G24" s="316" t="s">
        <v>255</v>
      </c>
      <c r="H24" s="316">
        <v>9</v>
      </c>
      <c r="I24" s="316" t="s">
        <v>255</v>
      </c>
      <c r="J24" s="316">
        <v>9</v>
      </c>
      <c r="K24" s="314"/>
      <c r="L24" s="314"/>
      <c r="M24" s="314"/>
    </row>
    <row r="25" spans="1:14" ht="16.5" customHeight="1">
      <c r="A25" s="314"/>
      <c r="B25" s="362"/>
      <c r="C25" s="316"/>
      <c r="D25" s="316"/>
      <c r="E25" s="316"/>
      <c r="F25" s="316"/>
      <c r="G25" s="316"/>
      <c r="H25" s="316"/>
      <c r="I25" s="316"/>
      <c r="J25" s="316"/>
      <c r="K25" s="316"/>
      <c r="L25" s="316"/>
      <c r="M25" s="316"/>
      <c r="N25" s="316"/>
    </row>
    <row r="26" spans="1:13" ht="16.5" customHeight="1">
      <c r="A26" s="312" t="s">
        <v>3</v>
      </c>
      <c r="B26" s="434">
        <v>2783</v>
      </c>
      <c r="C26" s="435">
        <v>420</v>
      </c>
      <c r="D26" s="435">
        <v>2360</v>
      </c>
      <c r="E26" s="435">
        <v>856</v>
      </c>
      <c r="F26" s="435">
        <v>344</v>
      </c>
      <c r="G26" s="435">
        <v>510</v>
      </c>
      <c r="H26" s="435">
        <v>1872</v>
      </c>
      <c r="I26" s="435">
        <v>76</v>
      </c>
      <c r="J26" s="435">
        <v>1796</v>
      </c>
      <c r="K26" s="312"/>
      <c r="L26" s="312"/>
      <c r="M26" s="312"/>
    </row>
    <row r="27" spans="1:13" ht="16.5" customHeight="1">
      <c r="A27" s="316" t="s">
        <v>2</v>
      </c>
      <c r="B27" s="362">
        <v>180</v>
      </c>
      <c r="C27" s="316">
        <v>25</v>
      </c>
      <c r="D27" s="316">
        <v>155</v>
      </c>
      <c r="E27" s="316">
        <v>78</v>
      </c>
      <c r="F27" s="316">
        <v>20</v>
      </c>
      <c r="G27" s="316">
        <v>58</v>
      </c>
      <c r="H27" s="316">
        <v>96</v>
      </c>
      <c r="I27" s="316">
        <v>5</v>
      </c>
      <c r="J27" s="316">
        <v>91</v>
      </c>
      <c r="K27" s="314"/>
      <c r="L27" s="314"/>
      <c r="M27" s="314"/>
    </row>
    <row r="28" spans="1:13" ht="16.5" customHeight="1">
      <c r="A28" s="316" t="s">
        <v>44</v>
      </c>
      <c r="B28" s="362">
        <v>1058</v>
      </c>
      <c r="C28" s="316">
        <v>199</v>
      </c>
      <c r="D28" s="316">
        <v>856</v>
      </c>
      <c r="E28" s="316">
        <v>390</v>
      </c>
      <c r="F28" s="316">
        <v>168</v>
      </c>
      <c r="G28" s="316">
        <v>220</v>
      </c>
      <c r="H28" s="316">
        <v>647</v>
      </c>
      <c r="I28" s="316">
        <v>31</v>
      </c>
      <c r="J28" s="316">
        <v>616</v>
      </c>
      <c r="K28" s="314"/>
      <c r="L28" s="314"/>
      <c r="M28" s="314"/>
    </row>
    <row r="29" spans="1:13" ht="16.5" customHeight="1">
      <c r="A29" s="316" t="s">
        <v>45</v>
      </c>
      <c r="B29" s="362">
        <v>1195</v>
      </c>
      <c r="C29" s="316">
        <v>159</v>
      </c>
      <c r="D29" s="316">
        <v>1036</v>
      </c>
      <c r="E29" s="316">
        <v>322</v>
      </c>
      <c r="F29" s="316">
        <v>128</v>
      </c>
      <c r="G29" s="316">
        <v>194</v>
      </c>
      <c r="H29" s="316">
        <v>853</v>
      </c>
      <c r="I29" s="316">
        <v>31</v>
      </c>
      <c r="J29" s="316">
        <v>822</v>
      </c>
      <c r="K29" s="314"/>
      <c r="L29" s="314"/>
      <c r="M29" s="314"/>
    </row>
    <row r="30" spans="1:13" ht="16.5" customHeight="1">
      <c r="A30" s="316" t="s">
        <v>46</v>
      </c>
      <c r="B30" s="362">
        <v>311</v>
      </c>
      <c r="C30" s="316">
        <v>35</v>
      </c>
      <c r="D30" s="316">
        <v>276</v>
      </c>
      <c r="E30" s="316">
        <v>62</v>
      </c>
      <c r="F30" s="316">
        <v>26</v>
      </c>
      <c r="G30" s="316">
        <v>36</v>
      </c>
      <c r="H30" s="316">
        <v>242</v>
      </c>
      <c r="I30" s="316">
        <v>9</v>
      </c>
      <c r="J30" s="316">
        <v>233</v>
      </c>
      <c r="K30" s="314"/>
      <c r="L30" s="314"/>
      <c r="M30" s="314"/>
    </row>
    <row r="31" spans="1:13" ht="16.5" customHeight="1">
      <c r="A31" s="316" t="s">
        <v>47</v>
      </c>
      <c r="B31" s="362">
        <v>39</v>
      </c>
      <c r="C31" s="316">
        <v>2</v>
      </c>
      <c r="D31" s="316">
        <v>37</v>
      </c>
      <c r="E31" s="316">
        <v>4</v>
      </c>
      <c r="F31" s="316">
        <v>2</v>
      </c>
      <c r="G31" s="316">
        <v>2</v>
      </c>
      <c r="H31" s="316">
        <v>34</v>
      </c>
      <c r="I31" s="316" t="s">
        <v>255</v>
      </c>
      <c r="J31" s="316">
        <v>34</v>
      </c>
      <c r="K31" s="314"/>
      <c r="L31" s="314"/>
      <c r="M31" s="314"/>
    </row>
    <row r="32" spans="1:13" ht="16.5" customHeight="1">
      <c r="A32" s="314"/>
      <c r="B32" s="362"/>
      <c r="C32" s="316"/>
      <c r="D32" s="316"/>
      <c r="E32" s="316"/>
      <c r="F32" s="316"/>
      <c r="G32" s="316"/>
      <c r="H32" s="316"/>
      <c r="I32" s="316"/>
      <c r="J32" s="316"/>
      <c r="K32" s="316"/>
      <c r="L32" s="316"/>
      <c r="M32" s="316"/>
    </row>
    <row r="33" spans="1:10" ht="16.5" customHeight="1">
      <c r="A33" s="312" t="s">
        <v>83</v>
      </c>
      <c r="B33" s="434">
        <v>2988</v>
      </c>
      <c r="C33" s="435">
        <v>242</v>
      </c>
      <c r="D33" s="435">
        <v>2744</v>
      </c>
      <c r="E33" s="435">
        <v>598</v>
      </c>
      <c r="F33" s="435">
        <v>201</v>
      </c>
      <c r="G33" s="435">
        <v>397</v>
      </c>
      <c r="H33" s="435">
        <v>2307</v>
      </c>
      <c r="I33" s="435">
        <v>41</v>
      </c>
      <c r="J33" s="435">
        <v>2266</v>
      </c>
    </row>
    <row r="34" spans="1:10" ht="16.5" customHeight="1">
      <c r="A34" s="316" t="s">
        <v>2</v>
      </c>
      <c r="B34" s="362">
        <v>45</v>
      </c>
      <c r="C34" s="316">
        <v>9</v>
      </c>
      <c r="D34" s="316">
        <v>36</v>
      </c>
      <c r="E34" s="316">
        <v>24</v>
      </c>
      <c r="F34" s="316">
        <v>6</v>
      </c>
      <c r="G34" s="316">
        <v>18</v>
      </c>
      <c r="H34" s="316">
        <v>20</v>
      </c>
      <c r="I34" s="316">
        <v>3</v>
      </c>
      <c r="J34" s="316">
        <v>17</v>
      </c>
    </row>
    <row r="35" spans="1:10" ht="16.5" customHeight="1">
      <c r="A35" s="316" t="s">
        <v>44</v>
      </c>
      <c r="B35" s="362">
        <v>186</v>
      </c>
      <c r="C35" s="316">
        <v>22</v>
      </c>
      <c r="D35" s="316">
        <v>164</v>
      </c>
      <c r="E35" s="316">
        <v>64</v>
      </c>
      <c r="F35" s="316">
        <v>21</v>
      </c>
      <c r="G35" s="316">
        <v>43</v>
      </c>
      <c r="H35" s="316">
        <v>117</v>
      </c>
      <c r="I35" s="316">
        <v>1</v>
      </c>
      <c r="J35" s="316">
        <v>116</v>
      </c>
    </row>
    <row r="36" spans="1:10" ht="16.5" customHeight="1">
      <c r="A36" s="316" t="s">
        <v>45</v>
      </c>
      <c r="B36" s="362">
        <v>863</v>
      </c>
      <c r="C36" s="316">
        <v>87</v>
      </c>
      <c r="D36" s="316">
        <v>774</v>
      </c>
      <c r="E36" s="316">
        <v>203</v>
      </c>
      <c r="F36" s="316">
        <v>71</v>
      </c>
      <c r="G36" s="316">
        <v>132</v>
      </c>
      <c r="H36" s="316">
        <v>633</v>
      </c>
      <c r="I36" s="316">
        <v>16</v>
      </c>
      <c r="J36" s="316">
        <v>617</v>
      </c>
    </row>
    <row r="37" spans="1:10" ht="16.5" customHeight="1">
      <c r="A37" s="316" t="s">
        <v>46</v>
      </c>
      <c r="B37" s="362">
        <v>1129</v>
      </c>
      <c r="C37" s="316">
        <v>84</v>
      </c>
      <c r="D37" s="316">
        <v>1045</v>
      </c>
      <c r="E37" s="316">
        <v>209</v>
      </c>
      <c r="F37" s="316">
        <v>68</v>
      </c>
      <c r="G37" s="316">
        <v>141</v>
      </c>
      <c r="H37" s="316">
        <v>892</v>
      </c>
      <c r="I37" s="316">
        <v>16</v>
      </c>
      <c r="J37" s="316">
        <v>876</v>
      </c>
    </row>
    <row r="38" spans="1:10" ht="16.5" customHeight="1">
      <c r="A38" s="316" t="s">
        <v>47</v>
      </c>
      <c r="B38" s="362">
        <v>765</v>
      </c>
      <c r="C38" s="316">
        <v>40</v>
      </c>
      <c r="D38" s="316">
        <v>725</v>
      </c>
      <c r="E38" s="316">
        <v>98</v>
      </c>
      <c r="F38" s="316">
        <v>35</v>
      </c>
      <c r="G38" s="316">
        <v>63</v>
      </c>
      <c r="H38" s="316">
        <v>645</v>
      </c>
      <c r="I38" s="316">
        <v>5</v>
      </c>
      <c r="J38" s="316">
        <v>640</v>
      </c>
    </row>
    <row r="39" spans="1:10" ht="16.5" customHeight="1" thickBot="1">
      <c r="A39" s="318"/>
      <c r="B39" s="305"/>
      <c r="C39" s="318"/>
      <c r="D39" s="318"/>
      <c r="E39" s="318"/>
      <c r="F39" s="318"/>
      <c r="G39" s="318"/>
      <c r="H39" s="318"/>
      <c r="I39" s="318"/>
      <c r="J39" s="318"/>
    </row>
    <row r="40" spans="1:47" ht="16.5" customHeight="1">
      <c r="A40" s="325" t="s">
        <v>4</v>
      </c>
      <c r="B40" s="325"/>
      <c r="C40" s="325"/>
      <c r="D40" s="325"/>
      <c r="E40" s="325"/>
      <c r="F40" s="325"/>
      <c r="G40" s="325"/>
      <c r="H40" s="325"/>
      <c r="I40" s="325"/>
      <c r="J40" s="325"/>
      <c r="K40" s="325"/>
      <c r="L40" s="325"/>
      <c r="M40" s="325"/>
      <c r="N40" s="325"/>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row>
    <row r="41" spans="1:47" ht="16.5" customHeight="1">
      <c r="A41" s="325" t="s">
        <v>5</v>
      </c>
      <c r="B41" s="325"/>
      <c r="C41" s="325"/>
      <c r="D41" s="325"/>
      <c r="E41" s="325"/>
      <c r="F41" s="325"/>
      <c r="G41" s="325"/>
      <c r="H41" s="325"/>
      <c r="I41" s="325"/>
      <c r="J41" s="325"/>
      <c r="K41" s="325"/>
      <c r="L41" s="325"/>
      <c r="M41" s="325"/>
      <c r="N41" s="325"/>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4"/>
    </row>
    <row r="42" spans="1:47" ht="16.5" customHeight="1">
      <c r="A42" s="325" t="s">
        <v>6</v>
      </c>
      <c r="B42" s="325"/>
      <c r="C42" s="325"/>
      <c r="D42" s="325"/>
      <c r="E42" s="325"/>
      <c r="F42" s="325"/>
      <c r="G42" s="325"/>
      <c r="H42" s="325"/>
      <c r="I42" s="325"/>
      <c r="J42" s="325"/>
      <c r="K42" s="325"/>
      <c r="L42" s="325"/>
      <c r="M42" s="325"/>
      <c r="N42" s="325"/>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row>
  </sheetData>
  <mergeCells count="4">
    <mergeCell ref="A3:A4"/>
    <mergeCell ref="B3:D3"/>
    <mergeCell ref="E3:G3"/>
    <mergeCell ref="H3:J3"/>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38.xml><?xml version="1.0" encoding="utf-8"?>
<worksheet xmlns="http://schemas.openxmlformats.org/spreadsheetml/2006/main" xmlns:r="http://schemas.openxmlformats.org/officeDocument/2006/relationships">
  <sheetPr>
    <tabColor indexed="12"/>
  </sheetPr>
  <dimension ref="A1:H52"/>
  <sheetViews>
    <sheetView showGridLines="0" showZeros="0" workbookViewId="0" topLeftCell="A1">
      <pane xSplit="8" ySplit="3" topLeftCell="I4" activePane="bottomRight" state="frozen"/>
      <selection pane="topLeft" activeCell="A1" sqref="A1"/>
      <selection pane="topRight" activeCell="I1" sqref="I1"/>
      <selection pane="bottomLeft" activeCell="A4" sqref="A4"/>
      <selection pane="bottomRight" activeCell="A2" sqref="A2"/>
    </sheetView>
  </sheetViews>
  <sheetFormatPr defaultColWidth="9.00390625" defaultRowHeight="16.5" customHeight="1"/>
  <cols>
    <col min="1" max="1" width="24.50390625" style="314" customWidth="1"/>
    <col min="2" max="4" width="8.625" style="314" customWidth="1"/>
    <col min="5" max="5" width="24.50390625" style="314" customWidth="1"/>
    <col min="6" max="8" width="8.625" style="314" customWidth="1"/>
    <col min="9" max="16384" width="8.875" style="314" customWidth="1"/>
  </cols>
  <sheetData>
    <row r="1" spans="1:8" ht="16.5" customHeight="1">
      <c r="A1" s="354" t="s">
        <v>399</v>
      </c>
      <c r="B1" s="354"/>
      <c r="C1" s="354"/>
      <c r="D1" s="354"/>
      <c r="E1" s="354"/>
      <c r="F1" s="354"/>
      <c r="G1" s="354"/>
      <c r="H1" s="354"/>
    </row>
    <row r="2" ht="16.5" customHeight="1" thickBot="1">
      <c r="A2" s="412" t="str">
        <f>HYPERLINK("#目次!A38","目次に戻る")</f>
        <v>目次に戻る</v>
      </c>
    </row>
    <row r="3" spans="1:8" s="334" customFormat="1" ht="33" customHeight="1">
      <c r="A3" s="310" t="s">
        <v>7</v>
      </c>
      <c r="B3" s="320" t="s">
        <v>750</v>
      </c>
      <c r="C3" s="355" t="s">
        <v>8</v>
      </c>
      <c r="D3" s="356" t="s">
        <v>9</v>
      </c>
      <c r="E3" s="355" t="s">
        <v>7</v>
      </c>
      <c r="F3" s="308" t="s">
        <v>750</v>
      </c>
      <c r="G3" s="355" t="s">
        <v>8</v>
      </c>
      <c r="H3" s="356" t="s">
        <v>9</v>
      </c>
    </row>
    <row r="4" spans="1:8" ht="16.5" customHeight="1">
      <c r="A4" s="438" t="s">
        <v>1314</v>
      </c>
      <c r="B4" s="439">
        <v>148085</v>
      </c>
      <c r="C4" s="438">
        <v>131513</v>
      </c>
      <c r="D4" s="438">
        <v>16572</v>
      </c>
      <c r="E4" s="440" t="s">
        <v>1315</v>
      </c>
      <c r="F4" s="441">
        <v>192</v>
      </c>
      <c r="G4" s="441">
        <v>136</v>
      </c>
      <c r="H4" s="441">
        <v>56</v>
      </c>
    </row>
    <row r="5" spans="1:8" ht="16.5" customHeight="1">
      <c r="A5" s="441"/>
      <c r="B5" s="442"/>
      <c r="C5" s="441"/>
      <c r="D5" s="441"/>
      <c r="E5" s="440" t="s">
        <v>1316</v>
      </c>
      <c r="F5" s="441">
        <v>157</v>
      </c>
      <c r="G5" s="441">
        <v>88</v>
      </c>
      <c r="H5" s="441">
        <v>69</v>
      </c>
    </row>
    <row r="6" spans="1:8" ht="16.5" customHeight="1">
      <c r="A6" s="438" t="s">
        <v>1317</v>
      </c>
      <c r="B6" s="439">
        <v>45895</v>
      </c>
      <c r="C6" s="438">
        <v>41748</v>
      </c>
      <c r="D6" s="438">
        <v>4147</v>
      </c>
      <c r="E6" s="440" t="s">
        <v>1318</v>
      </c>
      <c r="F6" s="441">
        <v>29</v>
      </c>
      <c r="G6" s="441">
        <v>29</v>
      </c>
      <c r="H6" s="441" t="s">
        <v>713</v>
      </c>
    </row>
    <row r="7" spans="1:8" ht="16.5" customHeight="1">
      <c r="A7" s="441" t="s">
        <v>1319</v>
      </c>
      <c r="B7" s="442">
        <v>14757</v>
      </c>
      <c r="C7" s="441">
        <v>14757</v>
      </c>
      <c r="D7" s="441" t="s">
        <v>713</v>
      </c>
      <c r="E7" s="440" t="s">
        <v>1320</v>
      </c>
      <c r="F7" s="441">
        <v>39</v>
      </c>
      <c r="G7" s="441">
        <v>36</v>
      </c>
      <c r="H7" s="441">
        <v>3</v>
      </c>
    </row>
    <row r="8" spans="1:8" ht="16.5" customHeight="1">
      <c r="A8" s="441" t="s">
        <v>1321</v>
      </c>
      <c r="B8" s="442">
        <v>31138</v>
      </c>
      <c r="C8" s="441">
        <v>26991</v>
      </c>
      <c r="D8" s="441">
        <v>4147</v>
      </c>
      <c r="E8" s="440" t="s">
        <v>1322</v>
      </c>
      <c r="F8" s="441">
        <v>50</v>
      </c>
      <c r="G8" s="441">
        <v>42</v>
      </c>
      <c r="H8" s="441">
        <v>8</v>
      </c>
    </row>
    <row r="9" spans="1:8" ht="16.5" customHeight="1">
      <c r="A9" s="441"/>
      <c r="B9" s="442"/>
      <c r="C9" s="441"/>
      <c r="D9" s="441"/>
      <c r="E9" s="440" t="s">
        <v>1323</v>
      </c>
      <c r="F9" s="441">
        <v>78</v>
      </c>
      <c r="G9" s="441">
        <v>65</v>
      </c>
      <c r="H9" s="441">
        <v>13</v>
      </c>
    </row>
    <row r="10" spans="1:8" ht="16.5" customHeight="1">
      <c r="A10" s="438" t="s">
        <v>1324</v>
      </c>
      <c r="B10" s="439">
        <v>102190</v>
      </c>
      <c r="C10" s="438">
        <v>89765</v>
      </c>
      <c r="D10" s="438">
        <v>12425</v>
      </c>
      <c r="E10" s="440" t="s">
        <v>1325</v>
      </c>
      <c r="F10" s="441">
        <v>101</v>
      </c>
      <c r="G10" s="441">
        <v>92</v>
      </c>
      <c r="H10" s="441">
        <v>9</v>
      </c>
    </row>
    <row r="11" spans="1:8" ht="16.5" customHeight="1">
      <c r="A11" s="438" t="s">
        <v>1326</v>
      </c>
      <c r="B11" s="439">
        <v>95474</v>
      </c>
      <c r="C11" s="438">
        <v>84230</v>
      </c>
      <c r="D11" s="438">
        <v>11244</v>
      </c>
      <c r="E11" s="440" t="s">
        <v>1327</v>
      </c>
      <c r="F11" s="441">
        <v>40</v>
      </c>
      <c r="G11" s="441">
        <v>30</v>
      </c>
      <c r="H11" s="441">
        <v>10</v>
      </c>
    </row>
    <row r="12" spans="1:8" ht="16.5" customHeight="1">
      <c r="A12" s="441"/>
      <c r="B12" s="442"/>
      <c r="C12" s="441"/>
      <c r="D12" s="441"/>
      <c r="E12" s="440" t="s">
        <v>1328</v>
      </c>
      <c r="F12" s="441">
        <v>215</v>
      </c>
      <c r="G12" s="441">
        <v>173</v>
      </c>
      <c r="H12" s="441">
        <v>42</v>
      </c>
    </row>
    <row r="13" spans="1:8" ht="16.5" customHeight="1">
      <c r="A13" s="438" t="s">
        <v>1329</v>
      </c>
      <c r="B13" s="439">
        <v>89098</v>
      </c>
      <c r="C13" s="438">
        <v>79510</v>
      </c>
      <c r="D13" s="438">
        <v>9588</v>
      </c>
      <c r="E13" s="440" t="s">
        <v>1330</v>
      </c>
      <c r="F13" s="441">
        <v>35</v>
      </c>
      <c r="G13" s="441">
        <v>30</v>
      </c>
      <c r="H13" s="441">
        <v>5</v>
      </c>
    </row>
    <row r="14" spans="1:8" ht="16.5" customHeight="1">
      <c r="A14" s="441" t="s">
        <v>1331</v>
      </c>
      <c r="B14" s="442">
        <v>12735</v>
      </c>
      <c r="C14" s="441">
        <v>11453</v>
      </c>
      <c r="D14" s="441">
        <v>1282</v>
      </c>
      <c r="E14" s="440" t="s">
        <v>1332</v>
      </c>
      <c r="F14" s="441">
        <v>39</v>
      </c>
      <c r="G14" s="441">
        <v>39</v>
      </c>
      <c r="H14" s="441" t="s">
        <v>713</v>
      </c>
    </row>
    <row r="15" spans="1:8" ht="16.5" customHeight="1">
      <c r="A15" s="441" t="s">
        <v>1333</v>
      </c>
      <c r="B15" s="442">
        <v>6759</v>
      </c>
      <c r="C15" s="441">
        <v>6717</v>
      </c>
      <c r="D15" s="441">
        <v>42</v>
      </c>
      <c r="E15" s="440" t="s">
        <v>1334</v>
      </c>
      <c r="F15" s="441">
        <v>29</v>
      </c>
      <c r="G15" s="441">
        <v>26</v>
      </c>
      <c r="H15" s="441">
        <v>3</v>
      </c>
    </row>
    <row r="16" spans="1:8" ht="16.5" customHeight="1">
      <c r="A16" s="441" t="s">
        <v>1335</v>
      </c>
      <c r="B16" s="442">
        <v>9804</v>
      </c>
      <c r="C16" s="441">
        <v>9459</v>
      </c>
      <c r="D16" s="441">
        <v>345</v>
      </c>
      <c r="E16" s="440" t="s">
        <v>1336</v>
      </c>
      <c r="F16" s="441">
        <v>406</v>
      </c>
      <c r="G16" s="441">
        <v>324</v>
      </c>
      <c r="H16" s="441">
        <v>82</v>
      </c>
    </row>
    <row r="17" spans="1:8" ht="16.5" customHeight="1">
      <c r="A17" s="441" t="s">
        <v>1337</v>
      </c>
      <c r="B17" s="442">
        <v>20749</v>
      </c>
      <c r="C17" s="441">
        <v>18166</v>
      </c>
      <c r="D17" s="441">
        <v>2583</v>
      </c>
      <c r="E17" s="440" t="s">
        <v>1338</v>
      </c>
      <c r="F17" s="441">
        <v>13</v>
      </c>
      <c r="G17" s="441">
        <v>12</v>
      </c>
      <c r="H17" s="441">
        <v>1</v>
      </c>
    </row>
    <row r="18" spans="1:8" ht="16.5" customHeight="1">
      <c r="A18" s="441" t="s">
        <v>1339</v>
      </c>
      <c r="B18" s="442">
        <v>2828</v>
      </c>
      <c r="C18" s="441">
        <v>2128</v>
      </c>
      <c r="D18" s="441">
        <v>700</v>
      </c>
      <c r="E18" s="440" t="s">
        <v>1340</v>
      </c>
      <c r="F18" s="441">
        <v>17</v>
      </c>
      <c r="G18" s="441">
        <v>17</v>
      </c>
      <c r="H18" s="441" t="s">
        <v>713</v>
      </c>
    </row>
    <row r="19" spans="1:8" ht="16.5" customHeight="1">
      <c r="A19" s="441" t="s">
        <v>1341</v>
      </c>
      <c r="B19" s="442">
        <v>1332</v>
      </c>
      <c r="C19" s="441">
        <v>1279</v>
      </c>
      <c r="D19" s="441">
        <v>53</v>
      </c>
      <c r="E19" s="440"/>
      <c r="F19" s="441"/>
      <c r="G19" s="441"/>
      <c r="H19" s="441"/>
    </row>
    <row r="20" spans="1:8" ht="16.5" customHeight="1">
      <c r="A20" s="441" t="s">
        <v>1342</v>
      </c>
      <c r="B20" s="442">
        <v>625</v>
      </c>
      <c r="C20" s="441">
        <v>595</v>
      </c>
      <c r="D20" s="441">
        <v>30</v>
      </c>
      <c r="E20" s="440"/>
      <c r="F20" s="441"/>
      <c r="G20" s="441"/>
      <c r="H20" s="441"/>
    </row>
    <row r="21" spans="1:8" ht="16.5" customHeight="1">
      <c r="A21" s="441" t="s">
        <v>1343</v>
      </c>
      <c r="B21" s="442">
        <v>1933</v>
      </c>
      <c r="C21" s="441">
        <v>1903</v>
      </c>
      <c r="D21" s="441">
        <v>30</v>
      </c>
      <c r="E21" s="454" t="s">
        <v>1344</v>
      </c>
      <c r="F21" s="441">
        <v>6716</v>
      </c>
      <c r="G21" s="441">
        <v>5535</v>
      </c>
      <c r="H21" s="441">
        <v>1181</v>
      </c>
    </row>
    <row r="22" spans="1:8" ht="16.5" customHeight="1">
      <c r="A22" s="441" t="s">
        <v>1345</v>
      </c>
      <c r="B22" s="442">
        <v>2434</v>
      </c>
      <c r="C22" s="441">
        <v>2305</v>
      </c>
      <c r="D22" s="441">
        <v>129</v>
      </c>
      <c r="E22" s="455"/>
      <c r="F22" s="438"/>
      <c r="G22" s="438"/>
      <c r="H22" s="438"/>
    </row>
    <row r="23" spans="1:8" ht="16.5" customHeight="1">
      <c r="A23" s="441" t="s">
        <v>1346</v>
      </c>
      <c r="B23" s="442">
        <v>1226</v>
      </c>
      <c r="C23" s="441">
        <v>1054</v>
      </c>
      <c r="D23" s="441">
        <v>172</v>
      </c>
      <c r="E23" s="440" t="s">
        <v>1347</v>
      </c>
      <c r="F23" s="441"/>
      <c r="G23" s="441"/>
      <c r="H23" s="441"/>
    </row>
    <row r="24" spans="1:8" ht="16.5" customHeight="1">
      <c r="A24" s="441" t="s">
        <v>1348</v>
      </c>
      <c r="B24" s="442">
        <v>1150</v>
      </c>
      <c r="C24" s="441">
        <v>1098</v>
      </c>
      <c r="D24" s="441">
        <v>52</v>
      </c>
      <c r="E24" s="440" t="s">
        <v>84</v>
      </c>
      <c r="F24" s="441">
        <v>1193</v>
      </c>
      <c r="G24" s="441">
        <v>974</v>
      </c>
      <c r="H24" s="441">
        <v>219</v>
      </c>
    </row>
    <row r="25" spans="1:8" ht="16.5" customHeight="1">
      <c r="A25" s="441" t="s">
        <v>1349</v>
      </c>
      <c r="B25" s="442">
        <v>2242</v>
      </c>
      <c r="C25" s="441">
        <v>1622</v>
      </c>
      <c r="D25" s="441">
        <v>620</v>
      </c>
      <c r="E25" s="440" t="s">
        <v>85</v>
      </c>
      <c r="F25" s="441">
        <v>834</v>
      </c>
      <c r="G25" s="441">
        <v>703</v>
      </c>
      <c r="H25" s="441">
        <v>131</v>
      </c>
    </row>
    <row r="26" spans="1:8" ht="16.5" customHeight="1">
      <c r="A26" s="441" t="s">
        <v>1350</v>
      </c>
      <c r="B26" s="442">
        <v>8272</v>
      </c>
      <c r="C26" s="441">
        <v>7484</v>
      </c>
      <c r="D26" s="441">
        <v>788</v>
      </c>
      <c r="E26" s="440" t="s">
        <v>1351</v>
      </c>
      <c r="F26" s="441">
        <v>556</v>
      </c>
      <c r="G26" s="441">
        <v>507</v>
      </c>
      <c r="H26" s="441">
        <v>49</v>
      </c>
    </row>
    <row r="27" spans="1:8" ht="16.5" customHeight="1">
      <c r="A27" s="441" t="s">
        <v>1352</v>
      </c>
      <c r="B27" s="442">
        <v>7074</v>
      </c>
      <c r="C27" s="441">
        <v>5755</v>
      </c>
      <c r="D27" s="441">
        <v>1319</v>
      </c>
      <c r="E27" s="440" t="s">
        <v>86</v>
      </c>
      <c r="F27" s="441">
        <v>287</v>
      </c>
      <c r="G27" s="441">
        <v>222</v>
      </c>
      <c r="H27" s="441">
        <v>65</v>
      </c>
    </row>
    <row r="28" spans="1:8" ht="16.5" customHeight="1">
      <c r="A28" s="441" t="s">
        <v>1353</v>
      </c>
      <c r="B28" s="442">
        <v>3470</v>
      </c>
      <c r="C28" s="441">
        <v>2802</v>
      </c>
      <c r="D28" s="441">
        <v>668</v>
      </c>
      <c r="E28" s="440" t="s">
        <v>1354</v>
      </c>
      <c r="F28" s="441">
        <v>240</v>
      </c>
      <c r="G28" s="441">
        <v>197</v>
      </c>
      <c r="H28" s="441">
        <v>43</v>
      </c>
    </row>
    <row r="29" spans="1:8" ht="16.5" customHeight="1">
      <c r="A29" s="441" t="s">
        <v>1355</v>
      </c>
      <c r="B29" s="442">
        <v>695</v>
      </c>
      <c r="C29" s="441">
        <v>609</v>
      </c>
      <c r="D29" s="441">
        <v>86</v>
      </c>
      <c r="E29" s="440" t="s">
        <v>1356</v>
      </c>
      <c r="F29" s="441">
        <v>194</v>
      </c>
      <c r="G29" s="441">
        <v>183</v>
      </c>
      <c r="H29" s="441">
        <v>11</v>
      </c>
    </row>
    <row r="30" spans="1:8" ht="16.5" customHeight="1">
      <c r="A30" s="441" t="s">
        <v>1357</v>
      </c>
      <c r="B30" s="442">
        <v>294</v>
      </c>
      <c r="C30" s="441">
        <v>255</v>
      </c>
      <c r="D30" s="441">
        <v>39</v>
      </c>
      <c r="E30" s="440" t="s">
        <v>88</v>
      </c>
      <c r="F30" s="441">
        <v>165</v>
      </c>
      <c r="G30" s="441">
        <v>163</v>
      </c>
      <c r="H30" s="441">
        <v>2</v>
      </c>
    </row>
    <row r="31" spans="1:8" ht="16.5" customHeight="1">
      <c r="A31" s="441" t="s">
        <v>1358</v>
      </c>
      <c r="B31" s="442">
        <v>1274</v>
      </c>
      <c r="C31" s="441">
        <v>1105</v>
      </c>
      <c r="D31" s="441">
        <v>169</v>
      </c>
      <c r="E31" s="440" t="s">
        <v>90</v>
      </c>
      <c r="F31" s="441">
        <v>162</v>
      </c>
      <c r="G31" s="441">
        <v>124</v>
      </c>
      <c r="H31" s="441">
        <v>38</v>
      </c>
    </row>
    <row r="32" spans="1:8" ht="16.5" customHeight="1">
      <c r="A32" s="441" t="s">
        <v>1359</v>
      </c>
      <c r="B32" s="442">
        <v>3335</v>
      </c>
      <c r="C32" s="441">
        <v>2904</v>
      </c>
      <c r="D32" s="441">
        <v>431</v>
      </c>
      <c r="E32" s="440" t="s">
        <v>1361</v>
      </c>
      <c r="F32" s="441">
        <v>152</v>
      </c>
      <c r="G32" s="441">
        <v>122</v>
      </c>
      <c r="H32" s="441">
        <v>30</v>
      </c>
    </row>
    <row r="33" spans="1:8" ht="16.5" customHeight="1">
      <c r="A33" s="441" t="s">
        <v>1360</v>
      </c>
      <c r="B33" s="442">
        <v>295</v>
      </c>
      <c r="C33" s="441">
        <v>287</v>
      </c>
      <c r="D33" s="441">
        <v>8</v>
      </c>
      <c r="E33" s="440" t="s">
        <v>91</v>
      </c>
      <c r="F33" s="441">
        <v>146</v>
      </c>
      <c r="G33" s="441">
        <v>92</v>
      </c>
      <c r="H33" s="441">
        <v>54</v>
      </c>
    </row>
    <row r="34" spans="1:8" ht="16.5" customHeight="1">
      <c r="A34" s="441" t="s">
        <v>1362</v>
      </c>
      <c r="B34" s="442">
        <v>160</v>
      </c>
      <c r="C34" s="441">
        <v>152</v>
      </c>
      <c r="D34" s="441">
        <v>8</v>
      </c>
      <c r="E34" s="440"/>
      <c r="F34" s="441"/>
      <c r="G34" s="441"/>
      <c r="H34" s="441"/>
    </row>
    <row r="35" spans="1:8" ht="16.5" customHeight="1">
      <c r="A35" s="441" t="s">
        <v>1363</v>
      </c>
      <c r="B35" s="442">
        <v>412</v>
      </c>
      <c r="C35" s="441">
        <v>378</v>
      </c>
      <c r="D35" s="441">
        <v>34</v>
      </c>
      <c r="E35" s="440" t="s">
        <v>1364</v>
      </c>
      <c r="F35" s="441"/>
      <c r="G35" s="441"/>
      <c r="H35" s="441"/>
    </row>
    <row r="36" spans="1:8" ht="16.5" customHeight="1">
      <c r="A36" s="441"/>
      <c r="B36" s="442"/>
      <c r="C36" s="441"/>
      <c r="D36" s="441"/>
      <c r="E36" s="440" t="s">
        <v>93</v>
      </c>
      <c r="F36" s="441">
        <v>2589</v>
      </c>
      <c r="G36" s="441">
        <v>2069</v>
      </c>
      <c r="H36" s="441">
        <v>520</v>
      </c>
    </row>
    <row r="37" spans="1:8" ht="16.5" customHeight="1">
      <c r="A37" s="438" t="s">
        <v>1365</v>
      </c>
      <c r="B37" s="439">
        <v>6376</v>
      </c>
      <c r="C37" s="438">
        <v>4720</v>
      </c>
      <c r="D37" s="438">
        <v>1656</v>
      </c>
      <c r="E37" s="440" t="s">
        <v>92</v>
      </c>
      <c r="F37" s="441">
        <v>2391</v>
      </c>
      <c r="G37" s="441">
        <v>2016</v>
      </c>
      <c r="H37" s="441">
        <v>375</v>
      </c>
    </row>
    <row r="38" spans="1:8" ht="16.5" customHeight="1">
      <c r="A38" s="441" t="s">
        <v>1366</v>
      </c>
      <c r="B38" s="442">
        <v>788</v>
      </c>
      <c r="C38" s="441">
        <v>388</v>
      </c>
      <c r="D38" s="441">
        <v>400</v>
      </c>
      <c r="E38" s="440" t="s">
        <v>94</v>
      </c>
      <c r="F38" s="441">
        <v>1221</v>
      </c>
      <c r="G38" s="441">
        <v>967</v>
      </c>
      <c r="H38" s="441">
        <v>254</v>
      </c>
    </row>
    <row r="39" spans="1:8" ht="16.5" customHeight="1">
      <c r="A39" s="441" t="s">
        <v>1367</v>
      </c>
      <c r="B39" s="442">
        <v>453</v>
      </c>
      <c r="C39" s="441">
        <v>429</v>
      </c>
      <c r="D39" s="441">
        <v>24</v>
      </c>
      <c r="E39" s="440" t="s">
        <v>95</v>
      </c>
      <c r="F39" s="441">
        <v>115</v>
      </c>
      <c r="G39" s="441">
        <v>104</v>
      </c>
      <c r="H39" s="441">
        <v>11</v>
      </c>
    </row>
    <row r="40" spans="1:8" ht="16.5" customHeight="1">
      <c r="A40" s="441" t="s">
        <v>1368</v>
      </c>
      <c r="B40" s="442">
        <v>1162</v>
      </c>
      <c r="C40" s="441">
        <v>872</v>
      </c>
      <c r="D40" s="441">
        <v>290</v>
      </c>
      <c r="E40" s="440" t="s">
        <v>96</v>
      </c>
      <c r="F40" s="441">
        <v>73</v>
      </c>
      <c r="G40" s="441">
        <v>70</v>
      </c>
      <c r="H40" s="441">
        <v>3</v>
      </c>
    </row>
    <row r="41" spans="1:8" ht="16.5" customHeight="1">
      <c r="A41" s="441" t="s">
        <v>1369</v>
      </c>
      <c r="B41" s="442">
        <v>533</v>
      </c>
      <c r="C41" s="441">
        <v>445</v>
      </c>
      <c r="D41" s="441">
        <v>88</v>
      </c>
      <c r="E41" s="440" t="s">
        <v>99</v>
      </c>
      <c r="F41" s="441">
        <v>56</v>
      </c>
      <c r="G41" s="441">
        <v>54</v>
      </c>
      <c r="H41" s="441">
        <v>2</v>
      </c>
    </row>
    <row r="42" spans="1:8" ht="16.5" customHeight="1">
      <c r="A42" s="441" t="s">
        <v>1370</v>
      </c>
      <c r="B42" s="442">
        <v>48</v>
      </c>
      <c r="C42" s="441">
        <v>38</v>
      </c>
      <c r="D42" s="441">
        <v>10</v>
      </c>
      <c r="E42" s="440" t="s">
        <v>98</v>
      </c>
      <c r="F42" s="441">
        <v>44</v>
      </c>
      <c r="G42" s="441">
        <v>42</v>
      </c>
      <c r="H42" s="441">
        <v>2</v>
      </c>
    </row>
    <row r="43" spans="1:8" ht="16.5" customHeight="1">
      <c r="A43" s="441" t="s">
        <v>1371</v>
      </c>
      <c r="B43" s="442">
        <v>358</v>
      </c>
      <c r="C43" s="441">
        <v>321</v>
      </c>
      <c r="D43" s="441">
        <v>37</v>
      </c>
      <c r="E43" s="440" t="s">
        <v>97</v>
      </c>
      <c r="F43" s="441">
        <v>37</v>
      </c>
      <c r="G43" s="441">
        <v>29</v>
      </c>
      <c r="H43" s="441">
        <v>8</v>
      </c>
    </row>
    <row r="44" spans="1:8" ht="16.5" customHeight="1">
      <c r="A44" s="441" t="s">
        <v>1372</v>
      </c>
      <c r="B44" s="442">
        <v>83</v>
      </c>
      <c r="C44" s="441">
        <v>79</v>
      </c>
      <c r="D44" s="441">
        <v>4</v>
      </c>
      <c r="E44" s="440" t="s">
        <v>101</v>
      </c>
      <c r="F44" s="441">
        <v>33</v>
      </c>
      <c r="G44" s="441">
        <v>33</v>
      </c>
      <c r="H44" s="441" t="s">
        <v>713</v>
      </c>
    </row>
    <row r="45" spans="1:8" ht="16.5" customHeight="1">
      <c r="A45" s="441" t="s">
        <v>1373</v>
      </c>
      <c r="B45" s="442">
        <v>377</v>
      </c>
      <c r="C45" s="441">
        <v>315</v>
      </c>
      <c r="D45" s="441">
        <v>62</v>
      </c>
      <c r="E45" s="440" t="s">
        <v>1374</v>
      </c>
      <c r="F45" s="441">
        <v>22</v>
      </c>
      <c r="G45" s="441">
        <v>22</v>
      </c>
      <c r="H45" s="441" t="s">
        <v>713</v>
      </c>
    </row>
    <row r="46" spans="1:8" ht="16.5" customHeight="1">
      <c r="A46" s="441" t="s">
        <v>1375</v>
      </c>
      <c r="B46" s="442">
        <v>243</v>
      </c>
      <c r="C46" s="441">
        <v>119</v>
      </c>
      <c r="D46" s="441">
        <v>124</v>
      </c>
      <c r="E46" s="440"/>
      <c r="F46" s="443"/>
      <c r="G46" s="443"/>
      <c r="H46" s="443"/>
    </row>
    <row r="47" spans="1:8" ht="16.5" customHeight="1">
      <c r="A47" s="441" t="s">
        <v>1376</v>
      </c>
      <c r="B47" s="442">
        <v>248</v>
      </c>
      <c r="C47" s="441">
        <v>129</v>
      </c>
      <c r="D47" s="441">
        <v>119</v>
      </c>
      <c r="E47" s="440"/>
      <c r="F47" s="443"/>
      <c r="G47" s="443"/>
      <c r="H47" s="443"/>
    </row>
    <row r="48" spans="1:8" ht="16.5" customHeight="1">
      <c r="A48" s="441" t="s">
        <v>1377</v>
      </c>
      <c r="B48" s="442">
        <v>320</v>
      </c>
      <c r="C48" s="441">
        <v>205</v>
      </c>
      <c r="D48" s="441">
        <v>115</v>
      </c>
      <c r="E48" s="440"/>
      <c r="F48" s="443"/>
      <c r="G48" s="443"/>
      <c r="H48" s="443"/>
    </row>
    <row r="49" spans="1:8" ht="16.5" customHeight="1">
      <c r="A49" s="441" t="s">
        <v>1378</v>
      </c>
      <c r="B49" s="442">
        <v>163</v>
      </c>
      <c r="C49" s="441">
        <v>118</v>
      </c>
      <c r="D49" s="441">
        <v>45</v>
      </c>
      <c r="E49" s="440"/>
      <c r="F49" s="443"/>
      <c r="G49" s="443"/>
      <c r="H49" s="443"/>
    </row>
    <row r="50" spans="1:8" ht="16.5" customHeight="1">
      <c r="A50" s="441" t="s">
        <v>1379</v>
      </c>
      <c r="B50" s="442">
        <v>160</v>
      </c>
      <c r="C50" s="441">
        <v>123</v>
      </c>
      <c r="D50" s="441">
        <v>37</v>
      </c>
      <c r="E50" s="440"/>
      <c r="F50" s="443"/>
      <c r="G50" s="443"/>
      <c r="H50" s="443"/>
    </row>
    <row r="51" spans="1:8" ht="16.5" customHeight="1" thickBot="1">
      <c r="A51" s="444"/>
      <c r="B51" s="451"/>
      <c r="C51" s="452"/>
      <c r="D51" s="452"/>
      <c r="E51" s="453"/>
      <c r="F51" s="452"/>
      <c r="G51" s="452"/>
      <c r="H51" s="452"/>
    </row>
    <row r="52" ht="16.5" customHeight="1">
      <c r="A52" s="314" t="s">
        <v>1388</v>
      </c>
    </row>
  </sheetData>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39.xml><?xml version="1.0" encoding="utf-8"?>
<worksheet xmlns="http://schemas.openxmlformats.org/spreadsheetml/2006/main" xmlns:r="http://schemas.openxmlformats.org/officeDocument/2006/relationships">
  <sheetPr>
    <tabColor indexed="12"/>
  </sheetPr>
  <dimension ref="A1:H52"/>
  <sheetViews>
    <sheetView showGridLines="0" showZeros="0" workbookViewId="0" topLeftCell="A1">
      <selection activeCell="A2" sqref="A2"/>
    </sheetView>
  </sheetViews>
  <sheetFormatPr defaultColWidth="9.00390625" defaultRowHeight="16.5" customHeight="1"/>
  <cols>
    <col min="1" max="1" width="24.50390625" style="314" customWidth="1"/>
    <col min="2" max="4" width="8.625" style="314" customWidth="1"/>
    <col min="5" max="5" width="24.50390625" style="314" customWidth="1"/>
    <col min="6" max="8" width="8.625" style="314" customWidth="1"/>
    <col min="9" max="16384" width="8.875" style="314" customWidth="1"/>
  </cols>
  <sheetData>
    <row r="1" spans="1:8" ht="16.5" customHeight="1">
      <c r="A1" s="354" t="s">
        <v>1389</v>
      </c>
      <c r="B1" s="354"/>
      <c r="C1" s="354"/>
      <c r="D1" s="354"/>
      <c r="E1" s="354"/>
      <c r="F1" s="354"/>
      <c r="G1" s="354"/>
      <c r="H1" s="354"/>
    </row>
    <row r="2" ht="16.5" customHeight="1" thickBot="1">
      <c r="A2" s="412" t="str">
        <f>HYPERLINK("#目次!A39","目次に戻る")</f>
        <v>目次に戻る</v>
      </c>
    </row>
    <row r="3" spans="1:8" s="334" customFormat="1" ht="33" customHeight="1">
      <c r="A3" s="310" t="s">
        <v>891</v>
      </c>
      <c r="B3" s="320" t="s">
        <v>750</v>
      </c>
      <c r="C3" s="355" t="s">
        <v>8</v>
      </c>
      <c r="D3" s="356" t="s">
        <v>9</v>
      </c>
      <c r="E3" s="355" t="s">
        <v>891</v>
      </c>
      <c r="F3" s="308" t="s">
        <v>750</v>
      </c>
      <c r="G3" s="355" t="s">
        <v>8</v>
      </c>
      <c r="H3" s="356" t="s">
        <v>9</v>
      </c>
    </row>
    <row r="4" spans="1:8" ht="16.5" customHeight="1">
      <c r="A4" s="371" t="s">
        <v>1380</v>
      </c>
      <c r="B4" s="337">
        <v>123234</v>
      </c>
      <c r="C4" s="367">
        <v>107242</v>
      </c>
      <c r="D4" s="367">
        <v>15992</v>
      </c>
      <c r="E4" s="372" t="s">
        <v>1315</v>
      </c>
      <c r="F4" s="332">
        <v>864</v>
      </c>
      <c r="G4" s="332">
        <v>749</v>
      </c>
      <c r="H4" s="332">
        <v>115</v>
      </c>
    </row>
    <row r="5" spans="1:8" ht="16.5" customHeight="1">
      <c r="A5" s="316"/>
      <c r="B5" s="362"/>
      <c r="C5" s="332"/>
      <c r="D5" s="332"/>
      <c r="E5" s="372" t="s">
        <v>1316</v>
      </c>
      <c r="F5" s="332">
        <v>307</v>
      </c>
      <c r="G5" s="332">
        <v>279</v>
      </c>
      <c r="H5" s="332">
        <v>28</v>
      </c>
    </row>
    <row r="6" spans="1:8" ht="16.5" customHeight="1">
      <c r="A6" s="371" t="s">
        <v>1381</v>
      </c>
      <c r="B6" s="337">
        <v>45895</v>
      </c>
      <c r="C6" s="367">
        <v>41748</v>
      </c>
      <c r="D6" s="367">
        <v>4147</v>
      </c>
      <c r="E6" s="372" t="s">
        <v>1318</v>
      </c>
      <c r="F6" s="332">
        <v>197</v>
      </c>
      <c r="G6" s="332">
        <v>172</v>
      </c>
      <c r="H6" s="332">
        <v>25</v>
      </c>
    </row>
    <row r="7" spans="1:8" ht="16.5" customHeight="1">
      <c r="A7" s="316" t="s">
        <v>1319</v>
      </c>
      <c r="B7" s="362">
        <v>14757</v>
      </c>
      <c r="C7" s="332">
        <v>14757</v>
      </c>
      <c r="D7" s="332" t="s">
        <v>255</v>
      </c>
      <c r="E7" s="372" t="s">
        <v>1320</v>
      </c>
      <c r="F7" s="332">
        <v>237</v>
      </c>
      <c r="G7" s="332">
        <v>200</v>
      </c>
      <c r="H7" s="332">
        <v>37</v>
      </c>
    </row>
    <row r="8" spans="1:8" ht="16.5" customHeight="1">
      <c r="A8" s="316" t="s">
        <v>1321</v>
      </c>
      <c r="B8" s="362">
        <v>31138</v>
      </c>
      <c r="C8" s="332">
        <v>26991</v>
      </c>
      <c r="D8" s="332">
        <v>4147</v>
      </c>
      <c r="E8" s="372" t="s">
        <v>1322</v>
      </c>
      <c r="F8" s="332">
        <v>371</v>
      </c>
      <c r="G8" s="332">
        <v>313</v>
      </c>
      <c r="H8" s="332">
        <v>58</v>
      </c>
    </row>
    <row r="9" spans="1:8" ht="16.5" customHeight="1">
      <c r="A9" s="316"/>
      <c r="B9" s="362"/>
      <c r="C9" s="332"/>
      <c r="D9" s="332"/>
      <c r="E9" s="372" t="s">
        <v>1323</v>
      </c>
      <c r="F9" s="332">
        <v>345</v>
      </c>
      <c r="G9" s="332">
        <v>298</v>
      </c>
      <c r="H9" s="332">
        <v>47</v>
      </c>
    </row>
    <row r="10" spans="1:8" ht="16.5" customHeight="1">
      <c r="A10" s="371" t="s">
        <v>1382</v>
      </c>
      <c r="B10" s="337">
        <v>77339</v>
      </c>
      <c r="C10" s="367">
        <v>65494</v>
      </c>
      <c r="D10" s="367">
        <v>11845</v>
      </c>
      <c r="E10" s="372" t="s">
        <v>1325</v>
      </c>
      <c r="F10" s="332">
        <v>705</v>
      </c>
      <c r="G10" s="332">
        <v>597</v>
      </c>
      <c r="H10" s="332">
        <v>108</v>
      </c>
    </row>
    <row r="11" spans="1:8" ht="16.5" customHeight="1">
      <c r="A11" s="371" t="s">
        <v>1326</v>
      </c>
      <c r="B11" s="337">
        <v>53633</v>
      </c>
      <c r="C11" s="367">
        <v>44890</v>
      </c>
      <c r="D11" s="367">
        <v>8743</v>
      </c>
      <c r="E11" s="372" t="s">
        <v>1327</v>
      </c>
      <c r="F11" s="332">
        <v>202</v>
      </c>
      <c r="G11" s="332">
        <v>165</v>
      </c>
      <c r="H11" s="332">
        <v>37</v>
      </c>
    </row>
    <row r="12" spans="1:8" ht="16.5" customHeight="1">
      <c r="A12" s="316"/>
      <c r="B12" s="362"/>
      <c r="C12" s="332"/>
      <c r="D12" s="332"/>
      <c r="E12" s="372" t="s">
        <v>1328</v>
      </c>
      <c r="F12" s="332">
        <v>397</v>
      </c>
      <c r="G12" s="332">
        <v>364</v>
      </c>
      <c r="H12" s="332">
        <v>33</v>
      </c>
    </row>
    <row r="13" spans="1:8" ht="16.5" customHeight="1">
      <c r="A13" s="371" t="s">
        <v>1383</v>
      </c>
      <c r="B13" s="337">
        <v>35973</v>
      </c>
      <c r="C13" s="367">
        <v>30009</v>
      </c>
      <c r="D13" s="367">
        <v>5964</v>
      </c>
      <c r="E13" s="372" t="s">
        <v>1330</v>
      </c>
      <c r="F13" s="332">
        <v>229</v>
      </c>
      <c r="G13" s="332">
        <v>200</v>
      </c>
      <c r="H13" s="332">
        <v>29</v>
      </c>
    </row>
    <row r="14" spans="1:8" ht="16.5" customHeight="1">
      <c r="A14" s="316" t="s">
        <v>1331</v>
      </c>
      <c r="B14" s="362">
        <v>112</v>
      </c>
      <c r="C14" s="332">
        <v>87</v>
      </c>
      <c r="D14" s="332">
        <v>25</v>
      </c>
      <c r="E14" s="372" t="s">
        <v>1332</v>
      </c>
      <c r="F14" s="332">
        <v>178</v>
      </c>
      <c r="G14" s="332">
        <v>140</v>
      </c>
      <c r="H14" s="332">
        <v>38</v>
      </c>
    </row>
    <row r="15" spans="1:8" ht="16.5" customHeight="1">
      <c r="A15" s="316" t="s">
        <v>1333</v>
      </c>
      <c r="B15" s="362">
        <v>162</v>
      </c>
      <c r="C15" s="332">
        <v>131</v>
      </c>
      <c r="D15" s="332">
        <v>31</v>
      </c>
      <c r="E15" s="372" t="s">
        <v>1334</v>
      </c>
      <c r="F15" s="332">
        <v>173</v>
      </c>
      <c r="G15" s="332">
        <v>138</v>
      </c>
      <c r="H15" s="332">
        <v>35</v>
      </c>
    </row>
    <row r="16" spans="1:8" ht="16.5" customHeight="1">
      <c r="A16" s="316" t="s">
        <v>1335</v>
      </c>
      <c r="B16" s="362">
        <v>307</v>
      </c>
      <c r="C16" s="332">
        <v>245</v>
      </c>
      <c r="D16" s="332">
        <v>62</v>
      </c>
      <c r="E16" s="372" t="s">
        <v>1336</v>
      </c>
      <c r="F16" s="332">
        <v>1773</v>
      </c>
      <c r="G16" s="332">
        <v>1458</v>
      </c>
      <c r="H16" s="332">
        <v>315</v>
      </c>
    </row>
    <row r="17" spans="1:8" ht="16.5" customHeight="1">
      <c r="A17" s="316" t="s">
        <v>1337</v>
      </c>
      <c r="B17" s="362">
        <v>3362</v>
      </c>
      <c r="C17" s="332">
        <v>2927</v>
      </c>
      <c r="D17" s="332">
        <v>435</v>
      </c>
      <c r="E17" s="372" t="s">
        <v>1338</v>
      </c>
      <c r="F17" s="332">
        <v>48</v>
      </c>
      <c r="G17" s="332">
        <v>35</v>
      </c>
      <c r="H17" s="332">
        <v>13</v>
      </c>
    </row>
    <row r="18" spans="1:8" ht="16.5" customHeight="1">
      <c r="A18" s="316" t="s">
        <v>1339</v>
      </c>
      <c r="B18" s="362">
        <v>499</v>
      </c>
      <c r="C18" s="332">
        <v>420</v>
      </c>
      <c r="D18" s="332">
        <v>79</v>
      </c>
      <c r="E18" s="372" t="s">
        <v>1384</v>
      </c>
      <c r="F18" s="332">
        <v>33</v>
      </c>
      <c r="G18" s="332">
        <v>26</v>
      </c>
      <c r="H18" s="332">
        <v>7</v>
      </c>
    </row>
    <row r="19" spans="1:8" ht="16.5" customHeight="1">
      <c r="A19" s="316" t="s">
        <v>1341</v>
      </c>
      <c r="B19" s="362">
        <v>280</v>
      </c>
      <c r="C19" s="332">
        <v>212</v>
      </c>
      <c r="D19" s="332">
        <v>68</v>
      </c>
      <c r="E19" s="372" t="s">
        <v>1385</v>
      </c>
      <c r="F19" s="332">
        <v>12</v>
      </c>
      <c r="G19" s="332">
        <v>9</v>
      </c>
      <c r="H19" s="332">
        <v>3</v>
      </c>
    </row>
    <row r="20" spans="1:8" ht="16.5" customHeight="1">
      <c r="A20" s="316" t="s">
        <v>1342</v>
      </c>
      <c r="B20" s="362">
        <v>421</v>
      </c>
      <c r="C20" s="332">
        <v>341</v>
      </c>
      <c r="D20" s="332">
        <v>80</v>
      </c>
      <c r="E20" s="372" t="s">
        <v>1340</v>
      </c>
      <c r="F20" s="332">
        <v>1</v>
      </c>
      <c r="G20" s="332" t="s">
        <v>255</v>
      </c>
      <c r="H20" s="332">
        <v>1</v>
      </c>
    </row>
    <row r="21" spans="1:8" ht="16.5" customHeight="1">
      <c r="A21" s="316" t="s">
        <v>1343</v>
      </c>
      <c r="B21" s="362">
        <v>1004</v>
      </c>
      <c r="C21" s="332">
        <v>797</v>
      </c>
      <c r="D21" s="332">
        <v>207</v>
      </c>
      <c r="E21" s="372"/>
      <c r="F21" s="332"/>
      <c r="G21" s="332"/>
      <c r="H21" s="332"/>
    </row>
    <row r="22" spans="1:5" ht="16.5" customHeight="1">
      <c r="A22" s="316" t="s">
        <v>1345</v>
      </c>
      <c r="B22" s="362">
        <v>633</v>
      </c>
      <c r="C22" s="332">
        <v>533</v>
      </c>
      <c r="D22" s="332">
        <v>100</v>
      </c>
      <c r="E22" s="301"/>
    </row>
    <row r="23" spans="1:8" ht="16.5" customHeight="1">
      <c r="A23" s="316" t="s">
        <v>1346</v>
      </c>
      <c r="B23" s="362">
        <v>535</v>
      </c>
      <c r="C23" s="332">
        <v>458</v>
      </c>
      <c r="D23" s="332">
        <v>77</v>
      </c>
      <c r="E23" s="373" t="s">
        <v>1344</v>
      </c>
      <c r="F23" s="367">
        <v>23706</v>
      </c>
      <c r="G23" s="367">
        <v>20604</v>
      </c>
      <c r="H23" s="367">
        <v>3102</v>
      </c>
    </row>
    <row r="24" spans="1:8" ht="16.5" customHeight="1">
      <c r="A24" s="316" t="s">
        <v>1348</v>
      </c>
      <c r="B24" s="362">
        <v>856</v>
      </c>
      <c r="C24" s="332">
        <v>701</v>
      </c>
      <c r="D24" s="332">
        <v>155</v>
      </c>
      <c r="E24" s="373"/>
      <c r="F24" s="367"/>
      <c r="G24" s="367"/>
      <c r="H24" s="367"/>
    </row>
    <row r="25" spans="1:8" ht="16.5" customHeight="1">
      <c r="A25" s="316" t="s">
        <v>1349</v>
      </c>
      <c r="B25" s="362">
        <v>2497</v>
      </c>
      <c r="C25" s="332">
        <v>2147</v>
      </c>
      <c r="D25" s="332">
        <v>350</v>
      </c>
      <c r="E25" s="372" t="s">
        <v>1347</v>
      </c>
      <c r="F25" s="332"/>
      <c r="G25" s="332"/>
      <c r="H25" s="332"/>
    </row>
    <row r="26" spans="1:8" ht="16.5" customHeight="1">
      <c r="A26" s="316" t="s">
        <v>1350</v>
      </c>
      <c r="B26" s="362">
        <v>1265</v>
      </c>
      <c r="C26" s="332">
        <v>1091</v>
      </c>
      <c r="D26" s="332">
        <v>174</v>
      </c>
      <c r="E26" s="372" t="s">
        <v>84</v>
      </c>
      <c r="F26" s="332">
        <v>2386</v>
      </c>
      <c r="G26" s="332">
        <v>2097</v>
      </c>
      <c r="H26" s="332">
        <v>289</v>
      </c>
    </row>
    <row r="27" spans="1:8" ht="16.5" customHeight="1">
      <c r="A27" s="316" t="s">
        <v>1352</v>
      </c>
      <c r="B27" s="362">
        <v>8853</v>
      </c>
      <c r="C27" s="332">
        <v>7530</v>
      </c>
      <c r="D27" s="332">
        <v>1323</v>
      </c>
      <c r="E27" s="372" t="s">
        <v>85</v>
      </c>
      <c r="F27" s="332">
        <v>1876</v>
      </c>
      <c r="G27" s="332">
        <v>1653</v>
      </c>
      <c r="H27" s="332">
        <v>223</v>
      </c>
    </row>
    <row r="28" spans="1:8" ht="16.5" customHeight="1">
      <c r="A28" s="316" t="s">
        <v>1353</v>
      </c>
      <c r="B28" s="362">
        <v>1290</v>
      </c>
      <c r="C28" s="332">
        <v>1107</v>
      </c>
      <c r="D28" s="332">
        <v>183</v>
      </c>
      <c r="E28" s="372" t="s">
        <v>86</v>
      </c>
      <c r="F28" s="332">
        <v>1464</v>
      </c>
      <c r="G28" s="332">
        <v>1264</v>
      </c>
      <c r="H28" s="332">
        <v>200</v>
      </c>
    </row>
    <row r="29" spans="1:8" ht="16.5" customHeight="1">
      <c r="A29" s="316" t="s">
        <v>1355</v>
      </c>
      <c r="B29" s="362">
        <v>984</v>
      </c>
      <c r="C29" s="332">
        <v>812</v>
      </c>
      <c r="D29" s="332">
        <v>172</v>
      </c>
      <c r="E29" s="372" t="s">
        <v>1351</v>
      </c>
      <c r="F29" s="332">
        <v>1984</v>
      </c>
      <c r="G29" s="332">
        <v>1809</v>
      </c>
      <c r="H29" s="332">
        <v>175</v>
      </c>
    </row>
    <row r="30" spans="1:8" ht="16.5" customHeight="1">
      <c r="A30" s="316" t="s">
        <v>1357</v>
      </c>
      <c r="B30" s="362">
        <v>356</v>
      </c>
      <c r="C30" s="332">
        <v>283</v>
      </c>
      <c r="D30" s="332">
        <v>73</v>
      </c>
      <c r="E30" s="372" t="s">
        <v>87</v>
      </c>
      <c r="F30" s="332">
        <v>808</v>
      </c>
      <c r="G30" s="332">
        <v>692</v>
      </c>
      <c r="H30" s="332">
        <v>116</v>
      </c>
    </row>
    <row r="31" spans="1:8" ht="16.5" customHeight="1">
      <c r="A31" s="316" t="s">
        <v>1358</v>
      </c>
      <c r="B31" s="362">
        <v>1980</v>
      </c>
      <c r="C31" s="332">
        <v>1665</v>
      </c>
      <c r="D31" s="332">
        <v>315</v>
      </c>
      <c r="E31" s="372" t="s">
        <v>88</v>
      </c>
      <c r="F31" s="332">
        <v>741</v>
      </c>
      <c r="G31" s="332">
        <v>649</v>
      </c>
      <c r="H31" s="332">
        <v>92</v>
      </c>
    </row>
    <row r="32" spans="1:8" ht="16.5" customHeight="1">
      <c r="A32" s="316" t="s">
        <v>1359</v>
      </c>
      <c r="B32" s="362">
        <v>7709</v>
      </c>
      <c r="C32" s="332">
        <v>6140</v>
      </c>
      <c r="D32" s="332">
        <v>1569</v>
      </c>
      <c r="E32" s="372" t="s">
        <v>1386</v>
      </c>
      <c r="F32" s="332">
        <v>668</v>
      </c>
      <c r="G32" s="332">
        <v>616</v>
      </c>
      <c r="H32" s="332">
        <v>52</v>
      </c>
    </row>
    <row r="33" spans="1:8" ht="16.5" customHeight="1">
      <c r="A33" s="316" t="s">
        <v>1360</v>
      </c>
      <c r="B33" s="362">
        <v>949</v>
      </c>
      <c r="C33" s="332">
        <v>813</v>
      </c>
      <c r="D33" s="332">
        <v>136</v>
      </c>
      <c r="E33" s="372" t="s">
        <v>89</v>
      </c>
      <c r="F33" s="332">
        <v>661</v>
      </c>
      <c r="G33" s="332">
        <v>577</v>
      </c>
      <c r="H33" s="332">
        <v>84</v>
      </c>
    </row>
    <row r="34" spans="1:8" ht="16.5" customHeight="1">
      <c r="A34" s="316" t="s">
        <v>1362</v>
      </c>
      <c r="B34" s="362">
        <v>631</v>
      </c>
      <c r="C34" s="332">
        <v>523</v>
      </c>
      <c r="D34" s="332">
        <v>108</v>
      </c>
      <c r="E34" s="372" t="s">
        <v>91</v>
      </c>
      <c r="F34" s="332">
        <v>637</v>
      </c>
      <c r="G34" s="332">
        <v>563</v>
      </c>
      <c r="H34" s="332">
        <v>74</v>
      </c>
    </row>
    <row r="35" spans="1:8" ht="16.5" customHeight="1">
      <c r="A35" s="316" t="s">
        <v>1363</v>
      </c>
      <c r="B35" s="362">
        <v>1288</v>
      </c>
      <c r="C35" s="332">
        <v>1046</v>
      </c>
      <c r="D35" s="332">
        <v>242</v>
      </c>
      <c r="E35" s="372" t="s">
        <v>1354</v>
      </c>
      <c r="F35" s="332">
        <v>598</v>
      </c>
      <c r="G35" s="332">
        <v>532</v>
      </c>
      <c r="H35" s="332">
        <v>66</v>
      </c>
    </row>
    <row r="36" spans="1:8" ht="16.5" customHeight="1">
      <c r="A36" s="316"/>
      <c r="B36" s="362"/>
      <c r="C36" s="332"/>
      <c r="D36" s="332"/>
      <c r="E36" s="372"/>
      <c r="F36" s="332"/>
      <c r="G36" s="332"/>
      <c r="H36" s="332"/>
    </row>
    <row r="37" spans="1:8" ht="16.5" customHeight="1">
      <c r="A37" s="371" t="s">
        <v>1365</v>
      </c>
      <c r="B37" s="337">
        <v>17660</v>
      </c>
      <c r="C37" s="367">
        <v>14881</v>
      </c>
      <c r="D37" s="367">
        <v>2779</v>
      </c>
      <c r="E37" s="372" t="s">
        <v>1364</v>
      </c>
      <c r="F37" s="332"/>
      <c r="G37" s="332"/>
      <c r="H37" s="332"/>
    </row>
    <row r="38" spans="1:8" ht="16.5" customHeight="1">
      <c r="A38" s="316" t="s">
        <v>1366</v>
      </c>
      <c r="B38" s="362">
        <v>1305</v>
      </c>
      <c r="C38" s="332">
        <v>1140</v>
      </c>
      <c r="D38" s="332">
        <v>165</v>
      </c>
      <c r="E38" s="372" t="s">
        <v>92</v>
      </c>
      <c r="F38" s="332">
        <v>11315</v>
      </c>
      <c r="G38" s="332">
        <v>10043</v>
      </c>
      <c r="H38" s="332">
        <v>1272</v>
      </c>
    </row>
    <row r="39" spans="1:8" ht="16.5" customHeight="1">
      <c r="A39" s="316" t="s">
        <v>1367</v>
      </c>
      <c r="B39" s="362">
        <v>886</v>
      </c>
      <c r="C39" s="332">
        <v>683</v>
      </c>
      <c r="D39" s="332">
        <v>203</v>
      </c>
      <c r="E39" s="372" t="s">
        <v>93</v>
      </c>
      <c r="F39" s="332">
        <v>6357</v>
      </c>
      <c r="G39" s="332">
        <v>5555</v>
      </c>
      <c r="H39" s="332">
        <v>802</v>
      </c>
    </row>
    <row r="40" spans="1:8" ht="16.5" customHeight="1">
      <c r="A40" s="316" t="s">
        <v>1368</v>
      </c>
      <c r="B40" s="362">
        <v>1189</v>
      </c>
      <c r="C40" s="332">
        <v>988</v>
      </c>
      <c r="D40" s="332">
        <v>201</v>
      </c>
      <c r="E40" s="372" t="s">
        <v>94</v>
      </c>
      <c r="F40" s="332">
        <v>4521</v>
      </c>
      <c r="G40" s="332">
        <v>3915</v>
      </c>
      <c r="H40" s="332">
        <v>606</v>
      </c>
    </row>
    <row r="41" spans="1:8" ht="16.5" customHeight="1">
      <c r="A41" s="316" t="s">
        <v>1369</v>
      </c>
      <c r="B41" s="362">
        <v>1162</v>
      </c>
      <c r="C41" s="332">
        <v>977</v>
      </c>
      <c r="D41" s="332">
        <v>185</v>
      </c>
      <c r="E41" s="372" t="s">
        <v>95</v>
      </c>
      <c r="F41" s="332">
        <v>475</v>
      </c>
      <c r="G41" s="332">
        <v>365</v>
      </c>
      <c r="H41" s="332">
        <v>110</v>
      </c>
    </row>
    <row r="42" spans="1:8" ht="16.5" customHeight="1">
      <c r="A42" s="316" t="s">
        <v>1370</v>
      </c>
      <c r="B42" s="362">
        <v>335</v>
      </c>
      <c r="C42" s="332">
        <v>263</v>
      </c>
      <c r="D42" s="332">
        <v>72</v>
      </c>
      <c r="E42" s="372" t="s">
        <v>96</v>
      </c>
      <c r="F42" s="332">
        <v>183</v>
      </c>
      <c r="G42" s="332">
        <v>138</v>
      </c>
      <c r="H42" s="332">
        <v>45</v>
      </c>
    </row>
    <row r="43" spans="1:8" ht="16.5" customHeight="1">
      <c r="A43" s="316" t="s">
        <v>1371</v>
      </c>
      <c r="B43" s="362">
        <v>888</v>
      </c>
      <c r="C43" s="332">
        <v>732</v>
      </c>
      <c r="D43" s="332">
        <v>156</v>
      </c>
      <c r="E43" s="372" t="s">
        <v>98</v>
      </c>
      <c r="F43" s="332">
        <v>157</v>
      </c>
      <c r="G43" s="332">
        <v>111</v>
      </c>
      <c r="H43" s="332">
        <v>46</v>
      </c>
    </row>
    <row r="44" spans="1:8" ht="16.5" customHeight="1">
      <c r="A44" s="316" t="s">
        <v>1372</v>
      </c>
      <c r="B44" s="362">
        <v>435</v>
      </c>
      <c r="C44" s="332">
        <v>378</v>
      </c>
      <c r="D44" s="332">
        <v>57</v>
      </c>
      <c r="E44" s="372" t="s">
        <v>97</v>
      </c>
      <c r="F44" s="332">
        <v>152</v>
      </c>
      <c r="G44" s="332">
        <v>86</v>
      </c>
      <c r="H44" s="332">
        <v>66</v>
      </c>
    </row>
    <row r="45" spans="1:8" ht="16.5" customHeight="1">
      <c r="A45" s="316" t="s">
        <v>1373</v>
      </c>
      <c r="B45" s="362">
        <v>866</v>
      </c>
      <c r="C45" s="332">
        <v>753</v>
      </c>
      <c r="D45" s="332">
        <v>113</v>
      </c>
      <c r="E45" s="372" t="s">
        <v>99</v>
      </c>
      <c r="F45" s="332">
        <v>112</v>
      </c>
      <c r="G45" s="332">
        <v>73</v>
      </c>
      <c r="H45" s="332">
        <v>39</v>
      </c>
    </row>
    <row r="46" spans="1:8" ht="16.5" customHeight="1">
      <c r="A46" s="316" t="s">
        <v>1375</v>
      </c>
      <c r="B46" s="362">
        <v>617</v>
      </c>
      <c r="C46" s="332">
        <v>556</v>
      </c>
      <c r="D46" s="332">
        <v>61</v>
      </c>
      <c r="E46" s="372" t="s">
        <v>100</v>
      </c>
      <c r="F46" s="332">
        <v>61</v>
      </c>
      <c r="G46" s="332">
        <v>27</v>
      </c>
      <c r="H46" s="332">
        <v>34</v>
      </c>
    </row>
    <row r="47" spans="1:8" ht="16.5" customHeight="1">
      <c r="A47" s="316" t="s">
        <v>1376</v>
      </c>
      <c r="B47" s="362">
        <v>990</v>
      </c>
      <c r="C47" s="332">
        <v>826</v>
      </c>
      <c r="D47" s="332">
        <v>164</v>
      </c>
      <c r="E47" s="372" t="s">
        <v>101</v>
      </c>
      <c r="F47" s="332">
        <v>46</v>
      </c>
      <c r="G47" s="332">
        <v>39</v>
      </c>
      <c r="H47" s="332">
        <v>7</v>
      </c>
    </row>
    <row r="48" spans="1:8" ht="16.5" customHeight="1">
      <c r="A48" s="316" t="s">
        <v>1377</v>
      </c>
      <c r="B48" s="362">
        <v>1294</v>
      </c>
      <c r="C48" s="332">
        <v>1092</v>
      </c>
      <c r="D48" s="332">
        <v>202</v>
      </c>
      <c r="E48" s="372"/>
      <c r="F48" s="332"/>
      <c r="G48" s="332"/>
      <c r="H48" s="332"/>
    </row>
    <row r="49" spans="1:8" ht="16.5" customHeight="1">
      <c r="A49" s="316" t="s">
        <v>1378</v>
      </c>
      <c r="B49" s="362">
        <v>611</v>
      </c>
      <c r="C49" s="332">
        <v>552</v>
      </c>
      <c r="D49" s="332">
        <v>59</v>
      </c>
      <c r="E49" s="372"/>
      <c r="F49" s="332"/>
      <c r="G49" s="332"/>
      <c r="H49" s="332"/>
    </row>
    <row r="50" spans="1:8" ht="16.5" customHeight="1">
      <c r="A50" s="316" t="s">
        <v>1379</v>
      </c>
      <c r="B50" s="362">
        <v>1010</v>
      </c>
      <c r="C50" s="332">
        <v>798</v>
      </c>
      <c r="D50" s="332">
        <v>212</v>
      </c>
      <c r="E50" s="372"/>
      <c r="F50" s="332"/>
      <c r="G50" s="332"/>
      <c r="H50" s="332"/>
    </row>
    <row r="51" spans="1:8" ht="16.5" customHeight="1" thickBot="1">
      <c r="A51" s="319"/>
      <c r="B51" s="305"/>
      <c r="C51" s="318"/>
      <c r="D51" s="318"/>
      <c r="E51" s="304"/>
      <c r="F51" s="318"/>
      <c r="G51" s="318"/>
      <c r="H51" s="318"/>
    </row>
    <row r="52" ht="16.5" customHeight="1">
      <c r="A52" s="314" t="s">
        <v>1388</v>
      </c>
    </row>
  </sheetData>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2"/>
  </sheetPr>
  <dimension ref="A1:L121"/>
  <sheetViews>
    <sheetView workbookViewId="0" topLeftCell="A1">
      <pane xSplit="1" ySplit="4" topLeftCell="B5" activePane="bottomRight" state="frozen"/>
      <selection pane="topLeft" activeCell="E20" sqref="E20"/>
      <selection pane="topRight" activeCell="E20" sqref="E20"/>
      <selection pane="bottomLeft" activeCell="E20" sqref="E20"/>
      <selection pane="bottomRight" activeCell="A2" sqref="A2"/>
    </sheetView>
  </sheetViews>
  <sheetFormatPr defaultColWidth="9.00390625" defaultRowHeight="16.5" customHeight="1"/>
  <cols>
    <col min="1" max="1" width="9.625" style="52" customWidth="1"/>
    <col min="2" max="3" width="8.25390625" style="53" bestFit="1" customWidth="1"/>
    <col min="4" max="5" width="7.375" style="53" bestFit="1" customWidth="1"/>
    <col min="6" max="7" width="6.50390625" style="53" bestFit="1" customWidth="1"/>
    <col min="8" max="8" width="8.25390625" style="53" bestFit="1" customWidth="1"/>
    <col min="9" max="10" width="7.375" style="53" bestFit="1" customWidth="1"/>
    <col min="11" max="12" width="7.125" style="53" customWidth="1"/>
  </cols>
  <sheetData>
    <row r="1" spans="1:12" ht="16.5" customHeight="1">
      <c r="A1" s="51" t="s">
        <v>366</v>
      </c>
      <c r="B1" s="51"/>
      <c r="C1" s="51"/>
      <c r="D1" s="51"/>
      <c r="E1" s="51"/>
      <c r="F1" s="51"/>
      <c r="G1" s="51"/>
      <c r="H1" s="51"/>
      <c r="I1" s="51"/>
      <c r="J1" s="51"/>
      <c r="K1" s="51"/>
      <c r="L1" s="51"/>
    </row>
    <row r="2" ht="16.5" customHeight="1" thickBot="1">
      <c r="A2" s="413" t="str">
        <f>HYPERLINK("#目次!A4","目次に戻る")</f>
        <v>目次に戻る</v>
      </c>
    </row>
    <row r="3" spans="1:12" s="55" customFormat="1" ht="16.5" customHeight="1">
      <c r="A3" s="489" t="s">
        <v>328</v>
      </c>
      <c r="B3" s="491" t="s">
        <v>329</v>
      </c>
      <c r="C3" s="493" t="s">
        <v>247</v>
      </c>
      <c r="D3" s="509"/>
      <c r="E3" s="509"/>
      <c r="F3" s="509"/>
      <c r="G3" s="494"/>
      <c r="H3" s="493" t="s">
        <v>248</v>
      </c>
      <c r="I3" s="509"/>
      <c r="J3" s="509"/>
      <c r="K3" s="509"/>
      <c r="L3" s="509"/>
    </row>
    <row r="4" spans="1:12" s="55" customFormat="1" ht="33" customHeight="1">
      <c r="A4" s="490"/>
      <c r="B4" s="492"/>
      <c r="C4" s="57" t="s">
        <v>330</v>
      </c>
      <c r="D4" s="30" t="s">
        <v>249</v>
      </c>
      <c r="E4" s="30" t="s">
        <v>250</v>
      </c>
      <c r="F4" s="56" t="s">
        <v>251</v>
      </c>
      <c r="G4" s="58" t="s">
        <v>252</v>
      </c>
      <c r="H4" s="57" t="s">
        <v>330</v>
      </c>
      <c r="I4" s="59" t="s">
        <v>249</v>
      </c>
      <c r="J4" s="30" t="s">
        <v>250</v>
      </c>
      <c r="K4" s="59" t="s">
        <v>251</v>
      </c>
      <c r="L4" s="60" t="s">
        <v>252</v>
      </c>
    </row>
    <row r="5" spans="1:12" ht="16.5" customHeight="1">
      <c r="A5" s="61" t="s">
        <v>253</v>
      </c>
      <c r="B5" s="62">
        <v>284556</v>
      </c>
      <c r="C5" s="62">
        <v>141802</v>
      </c>
      <c r="D5" s="62">
        <v>69723</v>
      </c>
      <c r="E5" s="62">
        <v>60792</v>
      </c>
      <c r="F5" s="62">
        <v>3296</v>
      </c>
      <c r="G5" s="62">
        <v>4072</v>
      </c>
      <c r="H5" s="62">
        <v>142754</v>
      </c>
      <c r="I5" s="62">
        <v>56152</v>
      </c>
      <c r="J5" s="62">
        <v>60708</v>
      </c>
      <c r="K5" s="62">
        <v>15847</v>
      </c>
      <c r="L5" s="62">
        <v>7298</v>
      </c>
    </row>
    <row r="6" spans="1:12" ht="16.5" customHeight="1">
      <c r="A6" s="63"/>
      <c r="B6" s="64"/>
      <c r="C6" s="64"/>
      <c r="D6" s="64"/>
      <c r="E6" s="64"/>
      <c r="F6" s="64"/>
      <c r="G6" s="64"/>
      <c r="H6" s="64"/>
      <c r="I6" s="64"/>
      <c r="J6" s="64"/>
      <c r="K6" s="64"/>
      <c r="L6" s="64"/>
    </row>
    <row r="7" spans="1:12" ht="16.5" customHeight="1">
      <c r="A7" s="61" t="s">
        <v>254</v>
      </c>
      <c r="B7" s="62">
        <v>11494</v>
      </c>
      <c r="C7" s="62">
        <v>5773</v>
      </c>
      <c r="D7" s="62">
        <v>5747</v>
      </c>
      <c r="E7" s="62">
        <v>24</v>
      </c>
      <c r="F7" s="65" t="s">
        <v>255</v>
      </c>
      <c r="G7" s="65">
        <v>2</v>
      </c>
      <c r="H7" s="62">
        <v>5721</v>
      </c>
      <c r="I7" s="62">
        <v>5691</v>
      </c>
      <c r="J7" s="65">
        <v>22</v>
      </c>
      <c r="K7" s="65">
        <v>2</v>
      </c>
      <c r="L7" s="65">
        <v>6</v>
      </c>
    </row>
    <row r="8" spans="1:12" ht="16.5" customHeight="1">
      <c r="A8" s="66"/>
      <c r="B8" s="67"/>
      <c r="C8" s="67"/>
      <c r="D8" s="67"/>
      <c r="E8" s="67"/>
      <c r="F8" s="68"/>
      <c r="G8" s="68"/>
      <c r="H8" s="67"/>
      <c r="I8" s="67"/>
      <c r="J8" s="68"/>
      <c r="K8" s="68"/>
      <c r="L8" s="68"/>
    </row>
    <row r="9" spans="1:12" ht="16.5" customHeight="1">
      <c r="A9" s="69" t="s">
        <v>256</v>
      </c>
      <c r="B9" s="64">
        <v>1801</v>
      </c>
      <c r="C9" s="64">
        <v>913</v>
      </c>
      <c r="D9" s="64">
        <v>913</v>
      </c>
      <c r="E9" s="70" t="s">
        <v>257</v>
      </c>
      <c r="F9" s="70" t="s">
        <v>257</v>
      </c>
      <c r="G9" s="70" t="s">
        <v>257</v>
      </c>
      <c r="H9" s="64">
        <v>888</v>
      </c>
      <c r="I9" s="64">
        <v>887</v>
      </c>
      <c r="J9" s="64">
        <v>1</v>
      </c>
      <c r="K9" s="70" t="s">
        <v>257</v>
      </c>
      <c r="L9" s="70" t="s">
        <v>257</v>
      </c>
    </row>
    <row r="10" spans="1:12" ht="16.5" customHeight="1">
      <c r="A10" s="69" t="s">
        <v>258</v>
      </c>
      <c r="B10" s="64">
        <v>1938</v>
      </c>
      <c r="C10" s="64">
        <v>1010</v>
      </c>
      <c r="D10" s="64">
        <v>1010</v>
      </c>
      <c r="E10" s="70" t="s">
        <v>257</v>
      </c>
      <c r="F10" s="70" t="s">
        <v>257</v>
      </c>
      <c r="G10" s="70" t="s">
        <v>257</v>
      </c>
      <c r="H10" s="64">
        <v>928</v>
      </c>
      <c r="I10" s="64">
        <v>927</v>
      </c>
      <c r="J10" s="64">
        <v>1</v>
      </c>
      <c r="K10" s="70" t="s">
        <v>257</v>
      </c>
      <c r="L10" s="70" t="s">
        <v>257</v>
      </c>
    </row>
    <row r="11" spans="1:12" ht="16.5" customHeight="1">
      <c r="A11" s="69" t="s">
        <v>259</v>
      </c>
      <c r="B11" s="64">
        <v>1970</v>
      </c>
      <c r="C11" s="64">
        <v>980</v>
      </c>
      <c r="D11" s="64">
        <v>978</v>
      </c>
      <c r="E11" s="64">
        <v>2</v>
      </c>
      <c r="F11" s="70" t="s">
        <v>257</v>
      </c>
      <c r="G11" s="70" t="s">
        <v>257</v>
      </c>
      <c r="H11" s="64">
        <v>990</v>
      </c>
      <c r="I11" s="64">
        <v>984</v>
      </c>
      <c r="J11" s="64">
        <v>4</v>
      </c>
      <c r="K11" s="70" t="s">
        <v>257</v>
      </c>
      <c r="L11" s="64">
        <v>2</v>
      </c>
    </row>
    <row r="12" spans="1:12" ht="16.5" customHeight="1">
      <c r="A12" s="69" t="s">
        <v>260</v>
      </c>
      <c r="B12" s="64">
        <v>2458</v>
      </c>
      <c r="C12" s="64">
        <v>1220</v>
      </c>
      <c r="D12" s="64">
        <v>1212</v>
      </c>
      <c r="E12" s="64">
        <v>8</v>
      </c>
      <c r="F12" s="70" t="s">
        <v>257</v>
      </c>
      <c r="G12" s="70" t="s">
        <v>257</v>
      </c>
      <c r="H12" s="64">
        <v>1238</v>
      </c>
      <c r="I12" s="64">
        <v>1231</v>
      </c>
      <c r="J12" s="64">
        <v>5</v>
      </c>
      <c r="K12" s="64">
        <v>1</v>
      </c>
      <c r="L12" s="64">
        <v>1</v>
      </c>
    </row>
    <row r="13" spans="1:12" ht="16.5" customHeight="1">
      <c r="A13" s="69" t="s">
        <v>261</v>
      </c>
      <c r="B13" s="64">
        <v>3327</v>
      </c>
      <c r="C13" s="64">
        <v>1650</v>
      </c>
      <c r="D13" s="64">
        <v>1634</v>
      </c>
      <c r="E13" s="64">
        <v>14</v>
      </c>
      <c r="F13" s="70" t="s">
        <v>257</v>
      </c>
      <c r="G13" s="64">
        <v>2</v>
      </c>
      <c r="H13" s="64">
        <v>1677</v>
      </c>
      <c r="I13" s="64">
        <v>1662</v>
      </c>
      <c r="J13" s="64">
        <v>11</v>
      </c>
      <c r="K13" s="64">
        <v>1</v>
      </c>
      <c r="L13" s="64">
        <v>3</v>
      </c>
    </row>
    <row r="14" spans="1:12" ht="16.5" customHeight="1">
      <c r="A14" s="69"/>
      <c r="B14" s="64"/>
      <c r="C14" s="64"/>
      <c r="D14" s="64"/>
      <c r="E14" s="64"/>
      <c r="F14" s="70"/>
      <c r="G14" s="70"/>
      <c r="H14" s="64"/>
      <c r="I14" s="64"/>
      <c r="J14" s="70"/>
      <c r="K14" s="70"/>
      <c r="L14" s="70"/>
    </row>
    <row r="15" spans="1:12" ht="16.5" customHeight="1">
      <c r="A15" s="71" t="s">
        <v>262</v>
      </c>
      <c r="B15" s="62">
        <v>26043</v>
      </c>
      <c r="C15" s="62">
        <v>13702</v>
      </c>
      <c r="D15" s="62">
        <v>13367</v>
      </c>
      <c r="E15" s="62">
        <v>314</v>
      </c>
      <c r="F15" s="65">
        <v>2</v>
      </c>
      <c r="G15" s="65">
        <v>18</v>
      </c>
      <c r="H15" s="62">
        <v>12341</v>
      </c>
      <c r="I15" s="62">
        <v>11755</v>
      </c>
      <c r="J15" s="65">
        <v>555</v>
      </c>
      <c r="K15" s="65" t="s">
        <v>255</v>
      </c>
      <c r="L15" s="65">
        <v>28</v>
      </c>
    </row>
    <row r="16" spans="1:12" ht="16.5" customHeight="1">
      <c r="A16" s="72"/>
      <c r="B16" s="67"/>
      <c r="C16" s="67"/>
      <c r="D16" s="67"/>
      <c r="E16" s="67"/>
      <c r="F16" s="68"/>
      <c r="G16" s="68"/>
      <c r="H16" s="67"/>
      <c r="I16" s="67"/>
      <c r="J16" s="68"/>
      <c r="K16" s="68"/>
      <c r="L16" s="68"/>
    </row>
    <row r="17" spans="1:12" ht="16.5" customHeight="1">
      <c r="A17" s="69" t="s">
        <v>263</v>
      </c>
      <c r="B17" s="64">
        <v>4073</v>
      </c>
      <c r="C17" s="64">
        <v>2160</v>
      </c>
      <c r="D17" s="64">
        <v>2138</v>
      </c>
      <c r="E17" s="70">
        <v>21</v>
      </c>
      <c r="F17" s="70" t="s">
        <v>257</v>
      </c>
      <c r="G17" s="70">
        <v>1</v>
      </c>
      <c r="H17" s="64">
        <v>1913</v>
      </c>
      <c r="I17" s="64">
        <v>1875</v>
      </c>
      <c r="J17" s="64">
        <v>35</v>
      </c>
      <c r="K17" s="70" t="s">
        <v>257</v>
      </c>
      <c r="L17" s="70">
        <v>3</v>
      </c>
    </row>
    <row r="18" spans="1:12" ht="16.5" customHeight="1">
      <c r="A18" s="69" t="s">
        <v>264</v>
      </c>
      <c r="B18" s="64">
        <v>4650</v>
      </c>
      <c r="C18" s="64">
        <v>2368</v>
      </c>
      <c r="D18" s="64">
        <v>2337</v>
      </c>
      <c r="E18" s="70">
        <v>29</v>
      </c>
      <c r="F18" s="70" t="s">
        <v>257</v>
      </c>
      <c r="G18" s="70">
        <v>1</v>
      </c>
      <c r="H18" s="64">
        <v>2282</v>
      </c>
      <c r="I18" s="64">
        <v>2215</v>
      </c>
      <c r="J18" s="64">
        <v>62</v>
      </c>
      <c r="K18" s="70" t="s">
        <v>257</v>
      </c>
      <c r="L18" s="70">
        <v>3</v>
      </c>
    </row>
    <row r="19" spans="1:12" ht="16.5" customHeight="1">
      <c r="A19" s="69" t="s">
        <v>265</v>
      </c>
      <c r="B19" s="64">
        <v>5291</v>
      </c>
      <c r="C19" s="64">
        <v>2805</v>
      </c>
      <c r="D19" s="64">
        <v>2753</v>
      </c>
      <c r="E19" s="64">
        <v>50</v>
      </c>
      <c r="F19" s="70" t="s">
        <v>257</v>
      </c>
      <c r="G19" s="70">
        <v>2</v>
      </c>
      <c r="H19" s="64">
        <v>2486</v>
      </c>
      <c r="I19" s="64">
        <v>2377</v>
      </c>
      <c r="J19" s="64">
        <v>103</v>
      </c>
      <c r="K19" s="70" t="s">
        <v>257</v>
      </c>
      <c r="L19" s="64">
        <v>6</v>
      </c>
    </row>
    <row r="20" spans="1:12" ht="16.5" customHeight="1">
      <c r="A20" s="69" t="s">
        <v>266</v>
      </c>
      <c r="B20" s="64">
        <v>5803</v>
      </c>
      <c r="C20" s="64">
        <v>3040</v>
      </c>
      <c r="D20" s="64">
        <v>2948</v>
      </c>
      <c r="E20" s="64">
        <v>83</v>
      </c>
      <c r="F20" s="70">
        <v>2</v>
      </c>
      <c r="G20" s="70">
        <v>7</v>
      </c>
      <c r="H20" s="64">
        <v>2763</v>
      </c>
      <c r="I20" s="64">
        <v>2599</v>
      </c>
      <c r="J20" s="64">
        <v>159</v>
      </c>
      <c r="K20" s="70" t="s">
        <v>257</v>
      </c>
      <c r="L20" s="64">
        <v>5</v>
      </c>
    </row>
    <row r="21" spans="1:12" ht="16.5" customHeight="1">
      <c r="A21" s="69" t="s">
        <v>267</v>
      </c>
      <c r="B21" s="64">
        <v>6226</v>
      </c>
      <c r="C21" s="64">
        <v>3329</v>
      </c>
      <c r="D21" s="64">
        <v>3191</v>
      </c>
      <c r="E21" s="64">
        <v>131</v>
      </c>
      <c r="F21" s="70" t="s">
        <v>257</v>
      </c>
      <c r="G21" s="64">
        <v>7</v>
      </c>
      <c r="H21" s="64">
        <v>2897</v>
      </c>
      <c r="I21" s="64">
        <v>2689</v>
      </c>
      <c r="J21" s="64">
        <v>196</v>
      </c>
      <c r="K21" s="70" t="s">
        <v>257</v>
      </c>
      <c r="L21" s="64">
        <v>11</v>
      </c>
    </row>
    <row r="22" spans="1:12" ht="16.5" customHeight="1">
      <c r="A22" s="63"/>
      <c r="B22" s="64"/>
      <c r="C22" s="64"/>
      <c r="D22" s="64"/>
      <c r="E22" s="64"/>
      <c r="F22" s="70"/>
      <c r="G22" s="70"/>
      <c r="H22" s="64"/>
      <c r="I22" s="64"/>
      <c r="J22" s="70"/>
      <c r="K22" s="70"/>
      <c r="L22" s="70"/>
    </row>
    <row r="23" spans="1:12" ht="16.5" customHeight="1">
      <c r="A23" s="71" t="s">
        <v>268</v>
      </c>
      <c r="B23" s="62">
        <v>34081</v>
      </c>
      <c r="C23" s="62">
        <v>18348</v>
      </c>
      <c r="D23" s="62">
        <v>16210</v>
      </c>
      <c r="E23" s="62">
        <v>2094</v>
      </c>
      <c r="F23" s="65">
        <v>1</v>
      </c>
      <c r="G23" s="65">
        <v>43</v>
      </c>
      <c r="H23" s="62">
        <v>15733</v>
      </c>
      <c r="I23" s="62">
        <v>12590</v>
      </c>
      <c r="J23" s="65">
        <v>2999</v>
      </c>
      <c r="K23" s="65">
        <v>4</v>
      </c>
      <c r="L23" s="65">
        <v>137</v>
      </c>
    </row>
    <row r="24" spans="1:12" ht="16.5" customHeight="1">
      <c r="A24" s="72"/>
      <c r="B24" s="67"/>
      <c r="C24" s="67"/>
      <c r="D24" s="67"/>
      <c r="E24" s="67"/>
      <c r="F24" s="68"/>
      <c r="G24" s="68"/>
      <c r="H24" s="67"/>
      <c r="I24" s="67"/>
      <c r="J24" s="68"/>
      <c r="K24" s="68"/>
      <c r="L24" s="68"/>
    </row>
    <row r="25" spans="1:12" ht="16.5" customHeight="1">
      <c r="A25" s="73" t="s">
        <v>269</v>
      </c>
      <c r="B25" s="64">
        <v>6707</v>
      </c>
      <c r="C25" s="64">
        <v>3487</v>
      </c>
      <c r="D25" s="64">
        <v>3279</v>
      </c>
      <c r="E25" s="70">
        <v>203</v>
      </c>
      <c r="F25" s="70" t="s">
        <v>257</v>
      </c>
      <c r="G25" s="70">
        <v>5</v>
      </c>
      <c r="H25" s="64">
        <v>3220</v>
      </c>
      <c r="I25" s="64">
        <v>2869</v>
      </c>
      <c r="J25" s="64">
        <v>333</v>
      </c>
      <c r="K25" s="70" t="s">
        <v>257</v>
      </c>
      <c r="L25" s="70">
        <v>18</v>
      </c>
    </row>
    <row r="26" spans="1:12" ht="16.5" customHeight="1">
      <c r="A26" s="73" t="s">
        <v>270</v>
      </c>
      <c r="B26" s="64">
        <v>6838</v>
      </c>
      <c r="C26" s="64">
        <v>3690</v>
      </c>
      <c r="D26" s="64">
        <v>3424</v>
      </c>
      <c r="E26" s="70">
        <v>258</v>
      </c>
      <c r="F26" s="70" t="s">
        <v>257</v>
      </c>
      <c r="G26" s="70">
        <v>8</v>
      </c>
      <c r="H26" s="64">
        <v>3148</v>
      </c>
      <c r="I26" s="64">
        <v>2694</v>
      </c>
      <c r="J26" s="64">
        <v>430</v>
      </c>
      <c r="K26" s="70" t="s">
        <v>257</v>
      </c>
      <c r="L26" s="70">
        <v>24</v>
      </c>
    </row>
    <row r="27" spans="1:12" ht="16.5" customHeight="1">
      <c r="A27" s="69" t="s">
        <v>271</v>
      </c>
      <c r="B27" s="64">
        <v>6882</v>
      </c>
      <c r="C27" s="64">
        <v>3727</v>
      </c>
      <c r="D27" s="64">
        <v>3315</v>
      </c>
      <c r="E27" s="64">
        <v>403</v>
      </c>
      <c r="F27" s="70" t="s">
        <v>257</v>
      </c>
      <c r="G27" s="70">
        <v>9</v>
      </c>
      <c r="H27" s="64">
        <v>3155</v>
      </c>
      <c r="I27" s="64">
        <v>2546</v>
      </c>
      <c r="J27" s="64">
        <v>587</v>
      </c>
      <c r="K27" s="70" t="s">
        <v>257</v>
      </c>
      <c r="L27" s="64">
        <v>22</v>
      </c>
    </row>
    <row r="28" spans="1:12" ht="16.5" customHeight="1">
      <c r="A28" s="69" t="s">
        <v>272</v>
      </c>
      <c r="B28" s="64">
        <v>6917</v>
      </c>
      <c r="C28" s="64">
        <v>3794</v>
      </c>
      <c r="D28" s="64">
        <v>3186</v>
      </c>
      <c r="E28" s="64">
        <v>598</v>
      </c>
      <c r="F28" s="70">
        <v>1</v>
      </c>
      <c r="G28" s="70">
        <v>9</v>
      </c>
      <c r="H28" s="64">
        <v>3123</v>
      </c>
      <c r="I28" s="64">
        <v>2353</v>
      </c>
      <c r="J28" s="64">
        <v>738</v>
      </c>
      <c r="K28" s="70">
        <v>1</v>
      </c>
      <c r="L28" s="64">
        <v>29</v>
      </c>
    </row>
    <row r="29" spans="1:12" ht="16.5" customHeight="1">
      <c r="A29" s="69" t="s">
        <v>273</v>
      </c>
      <c r="B29" s="64">
        <v>6737</v>
      </c>
      <c r="C29" s="64">
        <v>3650</v>
      </c>
      <c r="D29" s="64">
        <v>3006</v>
      </c>
      <c r="E29" s="64">
        <v>632</v>
      </c>
      <c r="F29" s="70" t="s">
        <v>257</v>
      </c>
      <c r="G29" s="64">
        <v>12</v>
      </c>
      <c r="H29" s="64">
        <v>3087</v>
      </c>
      <c r="I29" s="64">
        <v>2128</v>
      </c>
      <c r="J29" s="64">
        <v>911</v>
      </c>
      <c r="K29" s="70">
        <v>3</v>
      </c>
      <c r="L29" s="64">
        <v>44</v>
      </c>
    </row>
    <row r="30" spans="1:12" ht="16.5" customHeight="1">
      <c r="A30" s="69"/>
      <c r="B30" s="64"/>
      <c r="C30" s="64"/>
      <c r="D30" s="64"/>
      <c r="E30" s="64"/>
      <c r="F30" s="70"/>
      <c r="G30" s="70"/>
      <c r="H30" s="64"/>
      <c r="I30" s="64"/>
      <c r="J30" s="70"/>
      <c r="K30" s="70"/>
      <c r="L30" s="70"/>
    </row>
    <row r="31" spans="1:12" ht="16.5" customHeight="1">
      <c r="A31" s="71" t="s">
        <v>274</v>
      </c>
      <c r="B31" s="62">
        <v>32640</v>
      </c>
      <c r="C31" s="62">
        <v>17290</v>
      </c>
      <c r="D31" s="62">
        <v>12175</v>
      </c>
      <c r="E31" s="62">
        <v>4935</v>
      </c>
      <c r="F31" s="65">
        <v>10</v>
      </c>
      <c r="G31" s="65">
        <v>168</v>
      </c>
      <c r="H31" s="62">
        <v>15350</v>
      </c>
      <c r="I31" s="62">
        <v>8849</v>
      </c>
      <c r="J31" s="65">
        <v>6086</v>
      </c>
      <c r="K31" s="65">
        <v>19</v>
      </c>
      <c r="L31" s="65">
        <v>390</v>
      </c>
    </row>
    <row r="32" spans="1:12" ht="16.5" customHeight="1">
      <c r="A32" s="71"/>
      <c r="B32" s="62"/>
      <c r="C32" s="62"/>
      <c r="D32" s="62"/>
      <c r="E32" s="62"/>
      <c r="F32" s="65"/>
      <c r="G32" s="65"/>
      <c r="H32" s="62"/>
      <c r="I32" s="62"/>
      <c r="J32" s="65"/>
      <c r="K32" s="65"/>
      <c r="L32" s="65"/>
    </row>
    <row r="33" spans="1:12" ht="16.5" customHeight="1">
      <c r="A33" s="69" t="s">
        <v>275</v>
      </c>
      <c r="B33" s="64">
        <v>6820</v>
      </c>
      <c r="C33" s="64">
        <v>3638</v>
      </c>
      <c r="D33" s="64">
        <v>2830</v>
      </c>
      <c r="E33" s="70">
        <v>779</v>
      </c>
      <c r="F33" s="70">
        <v>2</v>
      </c>
      <c r="G33" s="70">
        <v>27</v>
      </c>
      <c r="H33" s="64">
        <v>3182</v>
      </c>
      <c r="I33" s="64">
        <v>2035</v>
      </c>
      <c r="J33" s="64">
        <v>1092</v>
      </c>
      <c r="K33" s="70">
        <v>1</v>
      </c>
      <c r="L33" s="70">
        <v>53</v>
      </c>
    </row>
    <row r="34" spans="1:12" ht="16.5" customHeight="1">
      <c r="A34" s="69" t="s">
        <v>276</v>
      </c>
      <c r="B34" s="64">
        <v>6809</v>
      </c>
      <c r="C34" s="64">
        <v>3656</v>
      </c>
      <c r="D34" s="64">
        <v>2654</v>
      </c>
      <c r="E34" s="70">
        <v>972</v>
      </c>
      <c r="F34" s="70">
        <v>2</v>
      </c>
      <c r="G34" s="70">
        <v>28</v>
      </c>
      <c r="H34" s="64">
        <v>3153</v>
      </c>
      <c r="I34" s="64">
        <v>1900</v>
      </c>
      <c r="J34" s="64">
        <v>1174</v>
      </c>
      <c r="K34" s="70">
        <v>6</v>
      </c>
      <c r="L34" s="70">
        <v>72</v>
      </c>
    </row>
    <row r="35" spans="1:12" ht="16.5" customHeight="1">
      <c r="A35" s="69" t="s">
        <v>277</v>
      </c>
      <c r="B35" s="64">
        <v>6578</v>
      </c>
      <c r="C35" s="64">
        <v>3476</v>
      </c>
      <c r="D35" s="64">
        <v>2410</v>
      </c>
      <c r="E35" s="64">
        <v>1029</v>
      </c>
      <c r="F35" s="70">
        <v>4</v>
      </c>
      <c r="G35" s="70">
        <v>33</v>
      </c>
      <c r="H35" s="64">
        <v>3102</v>
      </c>
      <c r="I35" s="64">
        <v>1803</v>
      </c>
      <c r="J35" s="64">
        <v>1213</v>
      </c>
      <c r="K35" s="70">
        <v>3</v>
      </c>
      <c r="L35" s="64">
        <v>82</v>
      </c>
    </row>
    <row r="36" spans="1:12" ht="16.5" customHeight="1">
      <c r="A36" s="69" t="s">
        <v>278</v>
      </c>
      <c r="B36" s="64">
        <v>6285</v>
      </c>
      <c r="C36" s="64">
        <v>3310</v>
      </c>
      <c r="D36" s="64">
        <v>2221</v>
      </c>
      <c r="E36" s="64">
        <v>1061</v>
      </c>
      <c r="F36" s="70">
        <v>1</v>
      </c>
      <c r="G36" s="70">
        <v>26</v>
      </c>
      <c r="H36" s="64">
        <v>2975</v>
      </c>
      <c r="I36" s="64">
        <v>1595</v>
      </c>
      <c r="J36" s="64">
        <v>1287</v>
      </c>
      <c r="K36" s="70">
        <v>3</v>
      </c>
      <c r="L36" s="64">
        <v>88</v>
      </c>
    </row>
    <row r="37" spans="1:12" ht="16.5" customHeight="1">
      <c r="A37" s="69" t="s">
        <v>279</v>
      </c>
      <c r="B37" s="64">
        <v>6148</v>
      </c>
      <c r="C37" s="64">
        <v>3210</v>
      </c>
      <c r="D37" s="64">
        <v>2060</v>
      </c>
      <c r="E37" s="64">
        <v>1094</v>
      </c>
      <c r="F37" s="70">
        <v>1</v>
      </c>
      <c r="G37" s="64">
        <v>54</v>
      </c>
      <c r="H37" s="64">
        <v>2938</v>
      </c>
      <c r="I37" s="64">
        <v>1516</v>
      </c>
      <c r="J37" s="64">
        <v>1320</v>
      </c>
      <c r="K37" s="70">
        <v>6</v>
      </c>
      <c r="L37" s="64">
        <v>95</v>
      </c>
    </row>
    <row r="38" spans="1:12" ht="16.5" customHeight="1">
      <c r="A38" s="69"/>
      <c r="B38" s="64"/>
      <c r="C38" s="64"/>
      <c r="D38" s="64"/>
      <c r="E38" s="64"/>
      <c r="F38" s="70"/>
      <c r="G38" s="70"/>
      <c r="H38" s="64"/>
      <c r="I38" s="64"/>
      <c r="J38" s="70"/>
      <c r="K38" s="70"/>
      <c r="L38" s="70"/>
    </row>
    <row r="39" spans="1:12" ht="16.5" customHeight="1">
      <c r="A39" s="71" t="s">
        <v>280</v>
      </c>
      <c r="B39" s="62">
        <v>26922</v>
      </c>
      <c r="C39" s="62">
        <v>14358</v>
      </c>
      <c r="D39" s="62">
        <v>7123</v>
      </c>
      <c r="E39" s="62">
        <v>5970</v>
      </c>
      <c r="F39" s="65">
        <v>14</v>
      </c>
      <c r="G39" s="65">
        <v>258</v>
      </c>
      <c r="H39" s="62">
        <v>12564</v>
      </c>
      <c r="I39" s="62">
        <v>4652</v>
      </c>
      <c r="J39" s="65">
        <v>6600</v>
      </c>
      <c r="K39" s="65">
        <v>33</v>
      </c>
      <c r="L39" s="65">
        <v>587</v>
      </c>
    </row>
    <row r="40" spans="1:12" ht="16.5" customHeight="1">
      <c r="A40" s="72"/>
      <c r="B40" s="67"/>
      <c r="C40" s="67"/>
      <c r="D40" s="67"/>
      <c r="E40" s="67"/>
      <c r="F40" s="68"/>
      <c r="G40" s="68"/>
      <c r="H40" s="67"/>
      <c r="I40" s="67"/>
      <c r="J40" s="68"/>
      <c r="K40" s="68"/>
      <c r="L40" s="68"/>
    </row>
    <row r="41" spans="1:12" ht="16.5" customHeight="1">
      <c r="A41" s="69" t="s">
        <v>281</v>
      </c>
      <c r="B41" s="64">
        <v>5851</v>
      </c>
      <c r="C41" s="64">
        <v>3110</v>
      </c>
      <c r="D41" s="64">
        <v>1669</v>
      </c>
      <c r="E41" s="70">
        <v>1149</v>
      </c>
      <c r="F41" s="70">
        <v>2</v>
      </c>
      <c r="G41" s="70">
        <v>48</v>
      </c>
      <c r="H41" s="64">
        <v>2741</v>
      </c>
      <c r="I41" s="64">
        <v>1108</v>
      </c>
      <c r="J41" s="64">
        <v>1345</v>
      </c>
      <c r="K41" s="70">
        <v>6</v>
      </c>
      <c r="L41" s="70">
        <v>112</v>
      </c>
    </row>
    <row r="42" spans="1:12" ht="16.5" customHeight="1">
      <c r="A42" s="69" t="s">
        <v>282</v>
      </c>
      <c r="B42" s="64">
        <v>5769</v>
      </c>
      <c r="C42" s="64">
        <v>3085</v>
      </c>
      <c r="D42" s="64">
        <v>1587</v>
      </c>
      <c r="E42" s="70">
        <v>1259</v>
      </c>
      <c r="F42" s="70">
        <v>1</v>
      </c>
      <c r="G42" s="70">
        <v>43</v>
      </c>
      <c r="H42" s="64">
        <v>2684</v>
      </c>
      <c r="I42" s="64">
        <v>1009</v>
      </c>
      <c r="J42" s="64">
        <v>1413</v>
      </c>
      <c r="K42" s="70">
        <v>4</v>
      </c>
      <c r="L42" s="70">
        <v>117</v>
      </c>
    </row>
    <row r="43" spans="1:12" ht="16.5" customHeight="1">
      <c r="A43" s="69" t="s">
        <v>283</v>
      </c>
      <c r="B43" s="64">
        <v>5463</v>
      </c>
      <c r="C43" s="64">
        <v>2908</v>
      </c>
      <c r="D43" s="64">
        <v>1398</v>
      </c>
      <c r="E43" s="64">
        <v>1250</v>
      </c>
      <c r="F43" s="70">
        <v>2</v>
      </c>
      <c r="G43" s="70">
        <v>57</v>
      </c>
      <c r="H43" s="64">
        <v>2555</v>
      </c>
      <c r="I43" s="64">
        <v>960</v>
      </c>
      <c r="J43" s="64">
        <v>1342</v>
      </c>
      <c r="K43" s="70">
        <v>7</v>
      </c>
      <c r="L43" s="64">
        <v>104</v>
      </c>
    </row>
    <row r="44" spans="1:12" ht="16.5" customHeight="1">
      <c r="A44" s="69" t="s">
        <v>284</v>
      </c>
      <c r="B44" s="64">
        <v>5499</v>
      </c>
      <c r="C44" s="64">
        <v>2952</v>
      </c>
      <c r="D44" s="64">
        <v>1440</v>
      </c>
      <c r="E44" s="64">
        <v>1259</v>
      </c>
      <c r="F44" s="70">
        <v>4</v>
      </c>
      <c r="G44" s="70">
        <v>54</v>
      </c>
      <c r="H44" s="64">
        <v>2547</v>
      </c>
      <c r="I44" s="64">
        <v>889</v>
      </c>
      <c r="J44" s="64">
        <v>1382</v>
      </c>
      <c r="K44" s="70">
        <v>8</v>
      </c>
      <c r="L44" s="64">
        <v>129</v>
      </c>
    </row>
    <row r="45" spans="1:12" ht="16.5" customHeight="1">
      <c r="A45" s="69" t="s">
        <v>285</v>
      </c>
      <c r="B45" s="64">
        <v>4340</v>
      </c>
      <c r="C45" s="64">
        <v>2303</v>
      </c>
      <c r="D45" s="64">
        <v>1029</v>
      </c>
      <c r="E45" s="64">
        <v>1053</v>
      </c>
      <c r="F45" s="70">
        <v>5</v>
      </c>
      <c r="G45" s="64">
        <v>56</v>
      </c>
      <c r="H45" s="64">
        <v>2037</v>
      </c>
      <c r="I45" s="64">
        <v>686</v>
      </c>
      <c r="J45" s="64">
        <v>1118</v>
      </c>
      <c r="K45" s="70">
        <v>8</v>
      </c>
      <c r="L45" s="64">
        <v>125</v>
      </c>
    </row>
    <row r="46" spans="1:12" ht="16.5" customHeight="1">
      <c r="A46" s="69"/>
      <c r="B46" s="64"/>
      <c r="C46" s="64"/>
      <c r="D46" s="64"/>
      <c r="E46" s="64"/>
      <c r="F46" s="70"/>
      <c r="G46" s="70"/>
      <c r="H46" s="64"/>
      <c r="I46" s="64"/>
      <c r="J46" s="70"/>
      <c r="K46" s="70"/>
      <c r="L46" s="70"/>
    </row>
    <row r="47" spans="1:12" ht="16.5" customHeight="1">
      <c r="A47" s="71" t="s">
        <v>286</v>
      </c>
      <c r="B47" s="62">
        <v>21933</v>
      </c>
      <c r="C47" s="62">
        <v>11470</v>
      </c>
      <c r="D47" s="62">
        <v>4574</v>
      </c>
      <c r="E47" s="62">
        <v>5841</v>
      </c>
      <c r="F47" s="65">
        <v>14</v>
      </c>
      <c r="G47" s="65">
        <v>400</v>
      </c>
      <c r="H47" s="62">
        <v>10463</v>
      </c>
      <c r="I47" s="62">
        <v>3106</v>
      </c>
      <c r="J47" s="65">
        <v>6133</v>
      </c>
      <c r="K47" s="65">
        <v>59</v>
      </c>
      <c r="L47" s="65">
        <v>721</v>
      </c>
    </row>
    <row r="48" spans="1:12" ht="16.5" customHeight="1">
      <c r="A48" s="72"/>
      <c r="B48" s="74"/>
      <c r="C48" s="74"/>
      <c r="D48" s="74"/>
      <c r="E48" s="74"/>
      <c r="F48" s="75"/>
      <c r="G48" s="75"/>
      <c r="H48" s="74"/>
      <c r="I48" s="74"/>
      <c r="J48" s="75"/>
      <c r="K48" s="75"/>
      <c r="L48" s="75"/>
    </row>
    <row r="49" spans="1:12" ht="16.5" customHeight="1">
      <c r="A49" s="73" t="s">
        <v>287</v>
      </c>
      <c r="B49" s="64">
        <v>5027</v>
      </c>
      <c r="C49" s="64">
        <v>2685</v>
      </c>
      <c r="D49" s="64">
        <v>1211</v>
      </c>
      <c r="E49" s="70">
        <v>1253</v>
      </c>
      <c r="F49" s="70">
        <v>1</v>
      </c>
      <c r="G49" s="70">
        <v>72</v>
      </c>
      <c r="H49" s="64">
        <v>2342</v>
      </c>
      <c r="I49" s="64">
        <v>760</v>
      </c>
      <c r="J49" s="64">
        <v>1338</v>
      </c>
      <c r="K49" s="70">
        <v>7</v>
      </c>
      <c r="L49" s="70">
        <v>128</v>
      </c>
    </row>
    <row r="50" spans="1:12" ht="16.5" customHeight="1">
      <c r="A50" s="73" t="s">
        <v>288</v>
      </c>
      <c r="B50" s="64">
        <v>4623</v>
      </c>
      <c r="C50" s="64">
        <v>2472</v>
      </c>
      <c r="D50" s="64">
        <v>1033</v>
      </c>
      <c r="E50" s="70">
        <v>1207</v>
      </c>
      <c r="F50" s="70">
        <v>2</v>
      </c>
      <c r="G50" s="70">
        <v>79</v>
      </c>
      <c r="H50" s="64">
        <v>2151</v>
      </c>
      <c r="I50" s="64">
        <v>656</v>
      </c>
      <c r="J50" s="64">
        <v>1240</v>
      </c>
      <c r="K50" s="70">
        <v>13</v>
      </c>
      <c r="L50" s="70">
        <v>133</v>
      </c>
    </row>
    <row r="51" spans="1:12" ht="16.5" customHeight="1">
      <c r="A51" s="73" t="s">
        <v>289</v>
      </c>
      <c r="B51" s="64">
        <v>4348</v>
      </c>
      <c r="C51" s="64">
        <v>2223</v>
      </c>
      <c r="D51" s="64">
        <v>876</v>
      </c>
      <c r="E51" s="64">
        <v>1135</v>
      </c>
      <c r="F51" s="70">
        <v>3</v>
      </c>
      <c r="G51" s="70">
        <v>77</v>
      </c>
      <c r="H51" s="64">
        <v>2125</v>
      </c>
      <c r="I51" s="64">
        <v>618</v>
      </c>
      <c r="J51" s="64">
        <v>1247</v>
      </c>
      <c r="K51" s="70">
        <v>12</v>
      </c>
      <c r="L51" s="64">
        <v>158</v>
      </c>
    </row>
    <row r="52" spans="1:12" ht="16.5" customHeight="1">
      <c r="A52" s="73" t="s">
        <v>290</v>
      </c>
      <c r="B52" s="64">
        <v>4023</v>
      </c>
      <c r="C52" s="64">
        <v>2078</v>
      </c>
      <c r="D52" s="64">
        <v>754</v>
      </c>
      <c r="E52" s="64">
        <v>1129</v>
      </c>
      <c r="F52" s="70">
        <v>2</v>
      </c>
      <c r="G52" s="70">
        <v>74</v>
      </c>
      <c r="H52" s="64">
        <v>1945</v>
      </c>
      <c r="I52" s="64">
        <v>563</v>
      </c>
      <c r="J52" s="64">
        <v>1136</v>
      </c>
      <c r="K52" s="70">
        <v>12</v>
      </c>
      <c r="L52" s="64">
        <v>158</v>
      </c>
    </row>
    <row r="53" spans="1:12" ht="16.5" customHeight="1">
      <c r="A53" s="73" t="s">
        <v>291</v>
      </c>
      <c r="B53" s="64">
        <v>3912</v>
      </c>
      <c r="C53" s="64">
        <v>2012</v>
      </c>
      <c r="D53" s="64">
        <v>700</v>
      </c>
      <c r="E53" s="64">
        <v>1117</v>
      </c>
      <c r="F53" s="70">
        <v>6</v>
      </c>
      <c r="G53" s="64">
        <v>98</v>
      </c>
      <c r="H53" s="64">
        <v>1900</v>
      </c>
      <c r="I53" s="64">
        <v>509</v>
      </c>
      <c r="J53" s="64">
        <v>1172</v>
      </c>
      <c r="K53" s="70">
        <v>15</v>
      </c>
      <c r="L53" s="64">
        <v>144</v>
      </c>
    </row>
    <row r="54" spans="1:12" ht="16.5" customHeight="1">
      <c r="A54" s="73"/>
      <c r="B54" s="64"/>
      <c r="C54" s="64"/>
      <c r="D54" s="64"/>
      <c r="E54" s="64"/>
      <c r="F54" s="70"/>
      <c r="G54" s="70"/>
      <c r="H54" s="64"/>
      <c r="I54" s="64"/>
      <c r="J54" s="70"/>
      <c r="K54" s="70"/>
      <c r="L54" s="70"/>
    </row>
    <row r="55" spans="1:12" ht="16.5" customHeight="1">
      <c r="A55" s="61" t="s">
        <v>292</v>
      </c>
      <c r="B55" s="62">
        <v>17846</v>
      </c>
      <c r="C55" s="62">
        <v>9228</v>
      </c>
      <c r="D55" s="62">
        <v>2938</v>
      </c>
      <c r="E55" s="62">
        <v>5423</v>
      </c>
      <c r="F55" s="65">
        <v>49</v>
      </c>
      <c r="G55" s="65">
        <v>391</v>
      </c>
      <c r="H55" s="62">
        <v>8618</v>
      </c>
      <c r="I55" s="62">
        <v>1971</v>
      </c>
      <c r="J55" s="65">
        <v>5503</v>
      </c>
      <c r="K55" s="65">
        <v>133</v>
      </c>
      <c r="L55" s="65">
        <v>721</v>
      </c>
    </row>
    <row r="56" spans="1:12" ht="16.5" customHeight="1">
      <c r="A56" s="66"/>
      <c r="B56" s="67"/>
      <c r="C56" s="67"/>
      <c r="D56" s="67"/>
      <c r="E56" s="67"/>
      <c r="F56" s="68"/>
      <c r="G56" s="68"/>
      <c r="H56" s="67"/>
      <c r="I56" s="67"/>
      <c r="J56" s="68"/>
      <c r="K56" s="68"/>
      <c r="L56" s="68"/>
    </row>
    <row r="57" spans="1:12" ht="16.5" customHeight="1">
      <c r="A57" s="73" t="s">
        <v>293</v>
      </c>
      <c r="B57" s="64">
        <v>3931</v>
      </c>
      <c r="C57" s="64">
        <v>2057</v>
      </c>
      <c r="D57" s="64">
        <v>728</v>
      </c>
      <c r="E57" s="70">
        <v>1140</v>
      </c>
      <c r="F57" s="70">
        <v>9</v>
      </c>
      <c r="G57" s="70">
        <v>71</v>
      </c>
      <c r="H57" s="64">
        <v>1874</v>
      </c>
      <c r="I57" s="64">
        <v>476</v>
      </c>
      <c r="J57" s="64">
        <v>1167</v>
      </c>
      <c r="K57" s="70">
        <v>22</v>
      </c>
      <c r="L57" s="70">
        <v>139</v>
      </c>
    </row>
    <row r="58" spans="1:12" ht="16.5" customHeight="1">
      <c r="A58" s="73" t="s">
        <v>294</v>
      </c>
      <c r="B58" s="64">
        <v>3652</v>
      </c>
      <c r="C58" s="64">
        <v>1887</v>
      </c>
      <c r="D58" s="64">
        <v>607</v>
      </c>
      <c r="E58" s="70">
        <v>1099</v>
      </c>
      <c r="F58" s="70">
        <v>9</v>
      </c>
      <c r="G58" s="70">
        <v>80</v>
      </c>
      <c r="H58" s="64">
        <v>1765</v>
      </c>
      <c r="I58" s="64">
        <v>427</v>
      </c>
      <c r="J58" s="64">
        <v>1111</v>
      </c>
      <c r="K58" s="70">
        <v>20</v>
      </c>
      <c r="L58" s="70">
        <v>144</v>
      </c>
    </row>
    <row r="59" spans="1:12" ht="16.5" customHeight="1">
      <c r="A59" s="73" t="s">
        <v>295</v>
      </c>
      <c r="B59" s="64">
        <v>3539</v>
      </c>
      <c r="C59" s="64">
        <v>1843</v>
      </c>
      <c r="D59" s="64">
        <v>582</v>
      </c>
      <c r="E59" s="64">
        <v>1091</v>
      </c>
      <c r="F59" s="70">
        <v>11</v>
      </c>
      <c r="G59" s="70">
        <v>84</v>
      </c>
      <c r="H59" s="64">
        <v>1696</v>
      </c>
      <c r="I59" s="64">
        <v>390</v>
      </c>
      <c r="J59" s="64">
        <v>1085</v>
      </c>
      <c r="K59" s="70">
        <v>20</v>
      </c>
      <c r="L59" s="64">
        <v>154</v>
      </c>
    </row>
    <row r="60" spans="1:12" ht="16.5" customHeight="1">
      <c r="A60" s="73" t="s">
        <v>296</v>
      </c>
      <c r="B60" s="64">
        <v>3320</v>
      </c>
      <c r="C60" s="64">
        <v>1742</v>
      </c>
      <c r="D60" s="64">
        <v>521</v>
      </c>
      <c r="E60" s="64">
        <v>1056</v>
      </c>
      <c r="F60" s="70">
        <v>10</v>
      </c>
      <c r="G60" s="70">
        <v>87</v>
      </c>
      <c r="H60" s="64">
        <v>1578</v>
      </c>
      <c r="I60" s="64">
        <v>348</v>
      </c>
      <c r="J60" s="64">
        <v>1027</v>
      </c>
      <c r="K60" s="70">
        <v>32</v>
      </c>
      <c r="L60" s="64">
        <v>126</v>
      </c>
    </row>
    <row r="61" spans="1:12" ht="16.5" customHeight="1">
      <c r="A61" s="73" t="s">
        <v>297</v>
      </c>
      <c r="B61" s="64">
        <v>3404</v>
      </c>
      <c r="C61" s="64">
        <v>1699</v>
      </c>
      <c r="D61" s="64">
        <v>500</v>
      </c>
      <c r="E61" s="64">
        <v>1037</v>
      </c>
      <c r="F61" s="70">
        <v>10</v>
      </c>
      <c r="G61" s="64">
        <v>69</v>
      </c>
      <c r="H61" s="64">
        <v>1705</v>
      </c>
      <c r="I61" s="64">
        <v>330</v>
      </c>
      <c r="J61" s="64">
        <v>1113</v>
      </c>
      <c r="K61" s="70">
        <v>39</v>
      </c>
      <c r="L61" s="64">
        <v>158</v>
      </c>
    </row>
    <row r="62" spans="1:12" ht="16.5" customHeight="1">
      <c r="A62" s="73"/>
      <c r="B62" s="76"/>
      <c r="C62" s="76"/>
      <c r="D62" s="76"/>
      <c r="E62" s="76"/>
      <c r="F62" s="77"/>
      <c r="G62" s="77"/>
      <c r="H62" s="76"/>
      <c r="I62" s="76"/>
      <c r="J62" s="76"/>
      <c r="K62" s="76"/>
      <c r="L62" s="76"/>
    </row>
    <row r="63" spans="1:12" s="53" customFormat="1" ht="16.5" customHeight="1">
      <c r="A63" s="78" t="s">
        <v>298</v>
      </c>
      <c r="B63" s="62">
        <v>17820</v>
      </c>
      <c r="C63" s="62">
        <v>9142</v>
      </c>
      <c r="D63" s="62">
        <v>2563</v>
      </c>
      <c r="E63" s="62">
        <v>5595</v>
      </c>
      <c r="F63" s="62">
        <v>91</v>
      </c>
      <c r="G63" s="62">
        <v>499</v>
      </c>
      <c r="H63" s="62">
        <v>8678</v>
      </c>
      <c r="I63" s="62">
        <v>1619</v>
      </c>
      <c r="J63" s="62">
        <v>5762</v>
      </c>
      <c r="K63" s="62">
        <v>256</v>
      </c>
      <c r="L63" s="62">
        <v>811</v>
      </c>
    </row>
    <row r="64" spans="1:12" s="52" customFormat="1" ht="16.5" customHeight="1">
      <c r="A64" s="66"/>
      <c r="B64" s="79"/>
      <c r="C64" s="67"/>
      <c r="D64" s="67"/>
      <c r="E64" s="67"/>
      <c r="F64" s="67"/>
      <c r="G64" s="67"/>
      <c r="H64" s="67"/>
      <c r="I64" s="67"/>
      <c r="J64" s="67"/>
      <c r="K64" s="67"/>
      <c r="L64" s="67"/>
    </row>
    <row r="65" spans="1:12" s="52" customFormat="1" ht="16.5" customHeight="1">
      <c r="A65" s="69" t="s">
        <v>299</v>
      </c>
      <c r="B65" s="80">
        <v>3410</v>
      </c>
      <c r="C65" s="64">
        <v>1690</v>
      </c>
      <c r="D65" s="64">
        <v>501</v>
      </c>
      <c r="E65" s="64">
        <v>1023</v>
      </c>
      <c r="F65" s="64">
        <v>7</v>
      </c>
      <c r="G65" s="64">
        <v>94</v>
      </c>
      <c r="H65" s="64">
        <v>1720</v>
      </c>
      <c r="I65" s="64">
        <v>352</v>
      </c>
      <c r="J65" s="64">
        <v>1098</v>
      </c>
      <c r="K65" s="64">
        <v>41</v>
      </c>
      <c r="L65" s="64">
        <v>172</v>
      </c>
    </row>
    <row r="66" spans="1:12" s="52" customFormat="1" ht="16.5" customHeight="1">
      <c r="A66" s="69" t="s">
        <v>300</v>
      </c>
      <c r="B66" s="80">
        <v>3372</v>
      </c>
      <c r="C66" s="64">
        <v>1760</v>
      </c>
      <c r="D66" s="64">
        <v>506</v>
      </c>
      <c r="E66" s="64">
        <v>1077</v>
      </c>
      <c r="F66" s="64">
        <v>14</v>
      </c>
      <c r="G66" s="64">
        <v>88</v>
      </c>
      <c r="H66" s="64">
        <v>1612</v>
      </c>
      <c r="I66" s="64">
        <v>285</v>
      </c>
      <c r="J66" s="64">
        <v>1072</v>
      </c>
      <c r="K66" s="64">
        <v>41</v>
      </c>
      <c r="L66" s="64">
        <v>157</v>
      </c>
    </row>
    <row r="67" spans="1:12" s="52" customFormat="1" ht="16.5" customHeight="1">
      <c r="A67" s="69" t="s">
        <v>301</v>
      </c>
      <c r="B67" s="80">
        <v>3490</v>
      </c>
      <c r="C67" s="64">
        <v>1797</v>
      </c>
      <c r="D67" s="64">
        <v>503</v>
      </c>
      <c r="E67" s="64">
        <v>1092</v>
      </c>
      <c r="F67" s="64">
        <v>30</v>
      </c>
      <c r="G67" s="64">
        <v>83</v>
      </c>
      <c r="H67" s="64">
        <v>1693</v>
      </c>
      <c r="I67" s="64">
        <v>332</v>
      </c>
      <c r="J67" s="64">
        <v>1147</v>
      </c>
      <c r="K67" s="64">
        <v>34</v>
      </c>
      <c r="L67" s="64">
        <v>145</v>
      </c>
    </row>
    <row r="68" spans="1:12" s="52" customFormat="1" ht="16.5" customHeight="1">
      <c r="A68" s="69" t="s">
        <v>302</v>
      </c>
      <c r="B68" s="80">
        <v>3600</v>
      </c>
      <c r="C68" s="64">
        <v>1887</v>
      </c>
      <c r="D68" s="64">
        <v>497</v>
      </c>
      <c r="E68" s="64">
        <v>1188</v>
      </c>
      <c r="F68" s="64">
        <v>22</v>
      </c>
      <c r="G68" s="64">
        <v>105</v>
      </c>
      <c r="H68" s="64">
        <v>1713</v>
      </c>
      <c r="I68" s="64">
        <v>307</v>
      </c>
      <c r="J68" s="64">
        <v>1151</v>
      </c>
      <c r="K68" s="64">
        <v>59</v>
      </c>
      <c r="L68" s="64">
        <v>153</v>
      </c>
    </row>
    <row r="69" spans="1:12" s="52" customFormat="1" ht="16.5" customHeight="1">
      <c r="A69" s="69" t="s">
        <v>303</v>
      </c>
      <c r="B69" s="80">
        <v>3948</v>
      </c>
      <c r="C69" s="64">
        <v>2008</v>
      </c>
      <c r="D69" s="64">
        <v>556</v>
      </c>
      <c r="E69" s="64">
        <v>1215</v>
      </c>
      <c r="F69" s="64">
        <v>18</v>
      </c>
      <c r="G69" s="64">
        <v>129</v>
      </c>
      <c r="H69" s="64">
        <v>1940</v>
      </c>
      <c r="I69" s="64">
        <v>343</v>
      </c>
      <c r="J69" s="64">
        <v>1294</v>
      </c>
      <c r="K69" s="64">
        <v>81</v>
      </c>
      <c r="L69" s="64">
        <v>184</v>
      </c>
    </row>
    <row r="70" spans="1:12" s="52" customFormat="1" ht="16.5" customHeight="1">
      <c r="A70" s="69"/>
      <c r="B70" s="80"/>
      <c r="C70" s="64"/>
      <c r="D70" s="64"/>
      <c r="E70" s="64"/>
      <c r="F70" s="64"/>
      <c r="G70" s="64"/>
      <c r="H70" s="64"/>
      <c r="I70" s="64"/>
      <c r="J70" s="64"/>
      <c r="K70" s="64"/>
      <c r="L70" s="64"/>
    </row>
    <row r="71" spans="1:12" s="52" customFormat="1" ht="16.5" customHeight="1">
      <c r="A71" s="71" t="s">
        <v>304</v>
      </c>
      <c r="B71" s="81">
        <v>21336</v>
      </c>
      <c r="C71" s="62">
        <v>10702</v>
      </c>
      <c r="D71" s="62">
        <v>2370</v>
      </c>
      <c r="E71" s="62">
        <v>6974</v>
      </c>
      <c r="F71" s="62">
        <v>206</v>
      </c>
      <c r="G71" s="62">
        <v>745</v>
      </c>
      <c r="H71" s="62">
        <v>10634</v>
      </c>
      <c r="I71" s="62">
        <v>1714</v>
      </c>
      <c r="J71" s="62">
        <v>6949</v>
      </c>
      <c r="K71" s="62">
        <v>579</v>
      </c>
      <c r="L71" s="62">
        <v>1137</v>
      </c>
    </row>
    <row r="72" spans="1:12" s="52" customFormat="1" ht="16.5" customHeight="1">
      <c r="A72" s="72"/>
      <c r="B72" s="79"/>
      <c r="C72" s="67"/>
      <c r="D72" s="67"/>
      <c r="E72" s="67"/>
      <c r="F72" s="67"/>
      <c r="G72" s="67"/>
      <c r="H72" s="67"/>
      <c r="I72" s="67"/>
      <c r="J72" s="67"/>
      <c r="K72" s="67"/>
      <c r="L72" s="67"/>
    </row>
    <row r="73" spans="1:12" s="52" customFormat="1" ht="16.5" customHeight="1">
      <c r="A73" s="69" t="s">
        <v>305</v>
      </c>
      <c r="B73" s="80">
        <v>4175</v>
      </c>
      <c r="C73" s="64">
        <v>2104</v>
      </c>
      <c r="D73" s="64">
        <v>544</v>
      </c>
      <c r="E73" s="64">
        <v>1315</v>
      </c>
      <c r="F73" s="64">
        <v>33</v>
      </c>
      <c r="G73" s="64">
        <v>137</v>
      </c>
      <c r="H73" s="64">
        <v>2071</v>
      </c>
      <c r="I73" s="64">
        <v>358</v>
      </c>
      <c r="J73" s="64">
        <v>1338</v>
      </c>
      <c r="K73" s="64">
        <v>89</v>
      </c>
      <c r="L73" s="64">
        <v>231</v>
      </c>
    </row>
    <row r="74" spans="1:12" s="52" customFormat="1" ht="16.5" customHeight="1">
      <c r="A74" s="69" t="s">
        <v>306</v>
      </c>
      <c r="B74" s="80">
        <v>4745</v>
      </c>
      <c r="C74" s="64">
        <v>2375</v>
      </c>
      <c r="D74" s="64">
        <v>561</v>
      </c>
      <c r="E74" s="64">
        <v>1517</v>
      </c>
      <c r="F74" s="64">
        <v>35</v>
      </c>
      <c r="G74" s="64">
        <v>166</v>
      </c>
      <c r="H74" s="64">
        <v>2370</v>
      </c>
      <c r="I74" s="64">
        <v>393</v>
      </c>
      <c r="J74" s="64">
        <v>1529</v>
      </c>
      <c r="K74" s="64">
        <v>134</v>
      </c>
      <c r="L74" s="64">
        <v>253</v>
      </c>
    </row>
    <row r="75" spans="1:12" s="52" customFormat="1" ht="16.5" customHeight="1">
      <c r="A75" s="69" t="s">
        <v>307</v>
      </c>
      <c r="B75" s="80">
        <v>4779</v>
      </c>
      <c r="C75" s="64">
        <v>2394</v>
      </c>
      <c r="D75" s="64">
        <v>502</v>
      </c>
      <c r="E75" s="64">
        <v>1585</v>
      </c>
      <c r="F75" s="64">
        <v>47</v>
      </c>
      <c r="G75" s="64">
        <v>172</v>
      </c>
      <c r="H75" s="64">
        <v>2385</v>
      </c>
      <c r="I75" s="64">
        <v>404</v>
      </c>
      <c r="J75" s="64">
        <v>1580</v>
      </c>
      <c r="K75" s="64">
        <v>109</v>
      </c>
      <c r="L75" s="64">
        <v>243</v>
      </c>
    </row>
    <row r="76" spans="1:12" s="52" customFormat="1" ht="16.5" customHeight="1">
      <c r="A76" s="69" t="s">
        <v>308</v>
      </c>
      <c r="B76" s="80">
        <v>4588</v>
      </c>
      <c r="C76" s="64">
        <v>2313</v>
      </c>
      <c r="D76" s="64">
        <v>461</v>
      </c>
      <c r="E76" s="64">
        <v>1553</v>
      </c>
      <c r="F76" s="64">
        <v>50</v>
      </c>
      <c r="G76" s="64">
        <v>164</v>
      </c>
      <c r="H76" s="64">
        <v>2275</v>
      </c>
      <c r="I76" s="64">
        <v>350</v>
      </c>
      <c r="J76" s="64">
        <v>1494</v>
      </c>
      <c r="K76" s="64">
        <v>143</v>
      </c>
      <c r="L76" s="64">
        <v>238</v>
      </c>
    </row>
    <row r="77" spans="1:12" s="52" customFormat="1" ht="16.5" customHeight="1">
      <c r="A77" s="69" t="s">
        <v>309</v>
      </c>
      <c r="B77" s="80">
        <v>3049</v>
      </c>
      <c r="C77" s="64">
        <v>1516</v>
      </c>
      <c r="D77" s="64">
        <v>302</v>
      </c>
      <c r="E77" s="64">
        <v>1004</v>
      </c>
      <c r="F77" s="64">
        <v>41</v>
      </c>
      <c r="G77" s="64">
        <v>106</v>
      </c>
      <c r="H77" s="64">
        <v>1533</v>
      </c>
      <c r="I77" s="64">
        <v>209</v>
      </c>
      <c r="J77" s="64">
        <v>1008</v>
      </c>
      <c r="K77" s="64">
        <v>104</v>
      </c>
      <c r="L77" s="64">
        <v>172</v>
      </c>
    </row>
    <row r="78" spans="1:12" s="52" customFormat="1" ht="16.5" customHeight="1">
      <c r="A78" s="63"/>
      <c r="B78" s="80"/>
      <c r="C78" s="64"/>
      <c r="D78" s="64"/>
      <c r="E78" s="64"/>
      <c r="F78" s="64"/>
      <c r="G78" s="64"/>
      <c r="H78" s="64"/>
      <c r="I78" s="64"/>
      <c r="J78" s="64"/>
      <c r="K78" s="64"/>
      <c r="L78" s="64"/>
    </row>
    <row r="79" spans="1:12" s="52" customFormat="1" ht="16.5" customHeight="1">
      <c r="A79" s="71" t="s">
        <v>310</v>
      </c>
      <c r="B79" s="81">
        <v>17923</v>
      </c>
      <c r="C79" s="62">
        <v>8656</v>
      </c>
      <c r="D79" s="62">
        <v>1289</v>
      </c>
      <c r="E79" s="62">
        <v>6097</v>
      </c>
      <c r="F79" s="62">
        <v>359</v>
      </c>
      <c r="G79" s="62">
        <v>611</v>
      </c>
      <c r="H79" s="62">
        <v>9267</v>
      </c>
      <c r="I79" s="62">
        <v>1147</v>
      </c>
      <c r="J79" s="62">
        <v>6051</v>
      </c>
      <c r="K79" s="62">
        <v>1007</v>
      </c>
      <c r="L79" s="62">
        <v>863</v>
      </c>
    </row>
    <row r="80" spans="1:12" s="52" customFormat="1" ht="16.5" customHeight="1">
      <c r="A80" s="72"/>
      <c r="B80" s="79"/>
      <c r="C80" s="67"/>
      <c r="D80" s="67"/>
      <c r="E80" s="67"/>
      <c r="F80" s="67"/>
      <c r="G80" s="67"/>
      <c r="H80" s="67"/>
      <c r="I80" s="67"/>
      <c r="J80" s="67"/>
      <c r="K80" s="67"/>
      <c r="L80" s="67"/>
    </row>
    <row r="81" spans="1:12" s="52" customFormat="1" ht="16.5" customHeight="1">
      <c r="A81" s="73" t="s">
        <v>311</v>
      </c>
      <c r="B81" s="80">
        <v>3063</v>
      </c>
      <c r="C81" s="64">
        <v>1518</v>
      </c>
      <c r="D81" s="64">
        <v>305</v>
      </c>
      <c r="E81" s="64">
        <v>1022</v>
      </c>
      <c r="F81" s="64">
        <v>41</v>
      </c>
      <c r="G81" s="64">
        <v>89</v>
      </c>
      <c r="H81" s="64">
        <v>1545</v>
      </c>
      <c r="I81" s="64">
        <v>218</v>
      </c>
      <c r="J81" s="64">
        <v>1013</v>
      </c>
      <c r="K81" s="64">
        <v>116</v>
      </c>
      <c r="L81" s="64">
        <v>163</v>
      </c>
    </row>
    <row r="82" spans="1:12" s="52" customFormat="1" ht="16.5" customHeight="1">
      <c r="A82" s="73" t="s">
        <v>312</v>
      </c>
      <c r="B82" s="80">
        <v>3694</v>
      </c>
      <c r="C82" s="64">
        <v>1793</v>
      </c>
      <c r="D82" s="64">
        <v>261</v>
      </c>
      <c r="E82" s="64">
        <v>1274</v>
      </c>
      <c r="F82" s="64">
        <v>66</v>
      </c>
      <c r="G82" s="64">
        <v>130</v>
      </c>
      <c r="H82" s="64">
        <v>1901</v>
      </c>
      <c r="I82" s="64">
        <v>216</v>
      </c>
      <c r="J82" s="64">
        <v>1266</v>
      </c>
      <c r="K82" s="64">
        <v>200</v>
      </c>
      <c r="L82" s="64">
        <v>184</v>
      </c>
    </row>
    <row r="83" spans="1:12" s="52" customFormat="1" ht="16.5" customHeight="1">
      <c r="A83" s="69" t="s">
        <v>313</v>
      </c>
      <c r="B83" s="80">
        <v>3612</v>
      </c>
      <c r="C83" s="64">
        <v>1772</v>
      </c>
      <c r="D83" s="64">
        <v>266</v>
      </c>
      <c r="E83" s="64">
        <v>1246</v>
      </c>
      <c r="F83" s="64">
        <v>88</v>
      </c>
      <c r="G83" s="64">
        <v>114</v>
      </c>
      <c r="H83" s="64">
        <v>1840</v>
      </c>
      <c r="I83" s="64">
        <v>234</v>
      </c>
      <c r="J83" s="64">
        <v>1209</v>
      </c>
      <c r="K83" s="64">
        <v>194</v>
      </c>
      <c r="L83" s="64">
        <v>159</v>
      </c>
    </row>
    <row r="84" spans="1:12" s="52" customFormat="1" ht="16.5" customHeight="1">
      <c r="A84" s="69" t="s">
        <v>314</v>
      </c>
      <c r="B84" s="80">
        <v>3854</v>
      </c>
      <c r="C84" s="64">
        <v>1843</v>
      </c>
      <c r="D84" s="64">
        <v>243</v>
      </c>
      <c r="E84" s="64">
        <v>1328</v>
      </c>
      <c r="F84" s="64">
        <v>79</v>
      </c>
      <c r="G84" s="64">
        <v>122</v>
      </c>
      <c r="H84" s="64">
        <v>2011</v>
      </c>
      <c r="I84" s="64">
        <v>256</v>
      </c>
      <c r="J84" s="64">
        <v>1280</v>
      </c>
      <c r="K84" s="64">
        <v>236</v>
      </c>
      <c r="L84" s="64">
        <v>190</v>
      </c>
    </row>
    <row r="85" spans="1:12" s="52" customFormat="1" ht="16.5" customHeight="1">
      <c r="A85" s="69" t="s">
        <v>315</v>
      </c>
      <c r="B85" s="80">
        <v>3700</v>
      </c>
      <c r="C85" s="64">
        <v>1730</v>
      </c>
      <c r="D85" s="64">
        <v>214</v>
      </c>
      <c r="E85" s="64">
        <v>1227</v>
      </c>
      <c r="F85" s="64">
        <v>85</v>
      </c>
      <c r="G85" s="64">
        <v>156</v>
      </c>
      <c r="H85" s="64">
        <v>1970</v>
      </c>
      <c r="I85" s="64">
        <v>223</v>
      </c>
      <c r="J85" s="64">
        <v>1283</v>
      </c>
      <c r="K85" s="64">
        <v>261</v>
      </c>
      <c r="L85" s="64">
        <v>167</v>
      </c>
    </row>
    <row r="86" spans="1:12" s="52" customFormat="1" ht="16.5" customHeight="1">
      <c r="A86" s="69"/>
      <c r="B86" s="80"/>
      <c r="C86" s="64"/>
      <c r="D86" s="64"/>
      <c r="E86" s="64"/>
      <c r="F86" s="64"/>
      <c r="G86" s="64"/>
      <c r="H86" s="64"/>
      <c r="I86" s="64"/>
      <c r="J86" s="64"/>
      <c r="K86" s="64"/>
      <c r="L86" s="64"/>
    </row>
    <row r="87" spans="1:12" s="52" customFormat="1" ht="16.5" customHeight="1">
      <c r="A87" s="71" t="s">
        <v>316</v>
      </c>
      <c r="B87" s="81">
        <v>15518</v>
      </c>
      <c r="C87" s="62">
        <v>7110</v>
      </c>
      <c r="D87" s="62">
        <v>759</v>
      </c>
      <c r="E87" s="62">
        <v>5264</v>
      </c>
      <c r="F87" s="62">
        <v>426</v>
      </c>
      <c r="G87" s="62">
        <v>428</v>
      </c>
      <c r="H87" s="62">
        <v>8408</v>
      </c>
      <c r="I87" s="62">
        <v>921</v>
      </c>
      <c r="J87" s="62">
        <v>5186</v>
      </c>
      <c r="K87" s="62">
        <v>1548</v>
      </c>
      <c r="L87" s="62">
        <v>596</v>
      </c>
    </row>
    <row r="88" spans="1:12" s="52" customFormat="1" ht="16.5" customHeight="1">
      <c r="A88" s="71"/>
      <c r="B88" s="81"/>
      <c r="C88" s="62"/>
      <c r="D88" s="62"/>
      <c r="E88" s="62"/>
      <c r="F88" s="62"/>
      <c r="G88" s="62"/>
      <c r="H88" s="62"/>
      <c r="I88" s="62"/>
      <c r="J88" s="62"/>
      <c r="K88" s="62"/>
      <c r="L88" s="62"/>
    </row>
    <row r="89" spans="1:12" s="52" customFormat="1" ht="16.5" customHeight="1">
      <c r="A89" s="69" t="s">
        <v>317</v>
      </c>
      <c r="B89" s="80">
        <v>3181</v>
      </c>
      <c r="C89" s="64">
        <v>1481</v>
      </c>
      <c r="D89" s="64">
        <v>185</v>
      </c>
      <c r="E89" s="64">
        <v>1075</v>
      </c>
      <c r="F89" s="64">
        <v>68</v>
      </c>
      <c r="G89" s="64">
        <v>97</v>
      </c>
      <c r="H89" s="64">
        <v>1700</v>
      </c>
      <c r="I89" s="64">
        <v>199</v>
      </c>
      <c r="J89" s="64">
        <v>1086</v>
      </c>
      <c r="K89" s="64">
        <v>254</v>
      </c>
      <c r="L89" s="64">
        <v>120</v>
      </c>
    </row>
    <row r="90" spans="1:12" s="52" customFormat="1" ht="16.5" customHeight="1">
      <c r="A90" s="69" t="s">
        <v>318</v>
      </c>
      <c r="B90" s="80">
        <v>2819</v>
      </c>
      <c r="C90" s="64">
        <v>1291</v>
      </c>
      <c r="D90" s="64">
        <v>138</v>
      </c>
      <c r="E90" s="64">
        <v>960</v>
      </c>
      <c r="F90" s="64">
        <v>75</v>
      </c>
      <c r="G90" s="64">
        <v>79</v>
      </c>
      <c r="H90" s="64">
        <v>1528</v>
      </c>
      <c r="I90" s="64">
        <v>178</v>
      </c>
      <c r="J90" s="64">
        <v>957</v>
      </c>
      <c r="K90" s="64">
        <v>240</v>
      </c>
      <c r="L90" s="64">
        <v>124</v>
      </c>
    </row>
    <row r="91" spans="1:12" s="52" customFormat="1" ht="16.5" customHeight="1">
      <c r="A91" s="69" t="s">
        <v>319</v>
      </c>
      <c r="B91" s="80">
        <v>3040</v>
      </c>
      <c r="C91" s="64">
        <v>1366</v>
      </c>
      <c r="D91" s="64">
        <v>169</v>
      </c>
      <c r="E91" s="64">
        <v>994</v>
      </c>
      <c r="F91" s="64">
        <v>83</v>
      </c>
      <c r="G91" s="64">
        <v>78</v>
      </c>
      <c r="H91" s="64">
        <v>1674</v>
      </c>
      <c r="I91" s="64">
        <v>194</v>
      </c>
      <c r="J91" s="64">
        <v>987</v>
      </c>
      <c r="K91" s="64">
        <v>329</v>
      </c>
      <c r="L91" s="64">
        <v>129</v>
      </c>
    </row>
    <row r="92" spans="1:12" s="52" customFormat="1" ht="16.5" customHeight="1">
      <c r="A92" s="69" t="s">
        <v>320</v>
      </c>
      <c r="B92" s="80">
        <v>3118</v>
      </c>
      <c r="C92" s="64">
        <v>1439</v>
      </c>
      <c r="D92" s="64">
        <v>166</v>
      </c>
      <c r="E92" s="64">
        <v>1087</v>
      </c>
      <c r="F92" s="64">
        <v>74</v>
      </c>
      <c r="G92" s="64">
        <v>74</v>
      </c>
      <c r="H92" s="64">
        <v>1679</v>
      </c>
      <c r="I92" s="64">
        <v>176</v>
      </c>
      <c r="J92" s="64">
        <v>1046</v>
      </c>
      <c r="K92" s="64">
        <v>323</v>
      </c>
      <c r="L92" s="64">
        <v>112</v>
      </c>
    </row>
    <row r="93" spans="1:12" s="52" customFormat="1" ht="16.5" customHeight="1">
      <c r="A93" s="69" t="s">
        <v>321</v>
      </c>
      <c r="B93" s="80">
        <v>3360</v>
      </c>
      <c r="C93" s="64">
        <v>1533</v>
      </c>
      <c r="D93" s="64">
        <v>101</v>
      </c>
      <c r="E93" s="64">
        <v>1148</v>
      </c>
      <c r="F93" s="64">
        <v>126</v>
      </c>
      <c r="G93" s="64">
        <v>100</v>
      </c>
      <c r="H93" s="64">
        <v>1827</v>
      </c>
      <c r="I93" s="64">
        <v>174</v>
      </c>
      <c r="J93" s="64">
        <v>1110</v>
      </c>
      <c r="K93" s="64">
        <v>402</v>
      </c>
      <c r="L93" s="64">
        <v>111</v>
      </c>
    </row>
    <row r="94" spans="1:12" s="52" customFormat="1" ht="16.5" customHeight="1">
      <c r="A94" s="69"/>
      <c r="B94" s="80"/>
      <c r="C94" s="64"/>
      <c r="D94" s="64"/>
      <c r="E94" s="64"/>
      <c r="F94" s="64"/>
      <c r="G94" s="64"/>
      <c r="H94" s="64"/>
      <c r="I94" s="64"/>
      <c r="J94" s="64"/>
      <c r="K94" s="64"/>
      <c r="L94" s="64"/>
    </row>
    <row r="95" spans="1:12" s="52" customFormat="1" ht="16.5" customHeight="1">
      <c r="A95" s="71" t="s">
        <v>322</v>
      </c>
      <c r="B95" s="82">
        <v>14913</v>
      </c>
      <c r="C95" s="83">
        <v>6450</v>
      </c>
      <c r="D95" s="83">
        <v>345</v>
      </c>
      <c r="E95" s="83">
        <v>5080</v>
      </c>
      <c r="F95" s="83">
        <v>538</v>
      </c>
      <c r="G95" s="83">
        <v>297</v>
      </c>
      <c r="H95" s="83">
        <v>8463</v>
      </c>
      <c r="I95" s="83">
        <v>893</v>
      </c>
      <c r="J95" s="83">
        <v>4384</v>
      </c>
      <c r="K95" s="83">
        <v>2464</v>
      </c>
      <c r="L95" s="83">
        <v>558</v>
      </c>
    </row>
    <row r="96" spans="1:12" s="52" customFormat="1" ht="16.5" customHeight="1">
      <c r="A96" s="72"/>
      <c r="B96" s="79"/>
      <c r="C96" s="67"/>
      <c r="D96" s="67"/>
      <c r="E96" s="67"/>
      <c r="F96" s="67"/>
      <c r="G96" s="67"/>
      <c r="H96" s="67"/>
      <c r="I96" s="67"/>
      <c r="J96" s="67"/>
      <c r="K96" s="67"/>
      <c r="L96" s="67"/>
    </row>
    <row r="97" spans="1:12" s="52" customFormat="1" ht="16.5" customHeight="1">
      <c r="A97" s="69" t="s">
        <v>331</v>
      </c>
      <c r="B97" s="80">
        <v>3186</v>
      </c>
      <c r="C97" s="64">
        <v>1420</v>
      </c>
      <c r="D97" s="64">
        <v>94</v>
      </c>
      <c r="E97" s="64">
        <v>1115</v>
      </c>
      <c r="F97" s="64">
        <v>97</v>
      </c>
      <c r="G97" s="64">
        <v>78</v>
      </c>
      <c r="H97" s="64">
        <v>1766</v>
      </c>
      <c r="I97" s="64">
        <v>179</v>
      </c>
      <c r="J97" s="64">
        <v>1011</v>
      </c>
      <c r="K97" s="64">
        <v>433</v>
      </c>
      <c r="L97" s="64">
        <v>116</v>
      </c>
    </row>
    <row r="98" spans="1:12" s="52" customFormat="1" ht="16.5" customHeight="1">
      <c r="A98" s="69" t="s">
        <v>332</v>
      </c>
      <c r="B98" s="80">
        <v>3010</v>
      </c>
      <c r="C98" s="64">
        <v>1270</v>
      </c>
      <c r="D98" s="64">
        <v>65</v>
      </c>
      <c r="E98" s="64">
        <v>996</v>
      </c>
      <c r="F98" s="64">
        <v>96</v>
      </c>
      <c r="G98" s="64">
        <v>71</v>
      </c>
      <c r="H98" s="64">
        <v>1740</v>
      </c>
      <c r="I98" s="64">
        <v>188</v>
      </c>
      <c r="J98" s="64">
        <v>899</v>
      </c>
      <c r="K98" s="64">
        <v>488</v>
      </c>
      <c r="L98" s="64">
        <v>130</v>
      </c>
    </row>
    <row r="99" spans="1:12" s="52" customFormat="1" ht="16.5" customHeight="1">
      <c r="A99" s="69" t="s">
        <v>333</v>
      </c>
      <c r="B99" s="80">
        <v>3055</v>
      </c>
      <c r="C99" s="64">
        <v>1350</v>
      </c>
      <c r="D99" s="64">
        <v>58</v>
      </c>
      <c r="E99" s="64">
        <v>1074</v>
      </c>
      <c r="F99" s="64">
        <v>121</v>
      </c>
      <c r="G99" s="64">
        <v>52</v>
      </c>
      <c r="H99" s="64">
        <v>1705</v>
      </c>
      <c r="I99" s="64">
        <v>179</v>
      </c>
      <c r="J99" s="64">
        <v>873</v>
      </c>
      <c r="K99" s="64">
        <v>500</v>
      </c>
      <c r="L99" s="64">
        <v>114</v>
      </c>
    </row>
    <row r="100" spans="1:12" s="52" customFormat="1" ht="16.5" customHeight="1">
      <c r="A100" s="69" t="s">
        <v>334</v>
      </c>
      <c r="B100" s="80">
        <v>2930</v>
      </c>
      <c r="C100" s="64">
        <v>1234</v>
      </c>
      <c r="D100" s="64">
        <v>77</v>
      </c>
      <c r="E100" s="64">
        <v>968</v>
      </c>
      <c r="F100" s="64">
        <v>110</v>
      </c>
      <c r="G100" s="64">
        <v>46</v>
      </c>
      <c r="H100" s="64">
        <v>1696</v>
      </c>
      <c r="I100" s="64">
        <v>162</v>
      </c>
      <c r="J100" s="64">
        <v>862</v>
      </c>
      <c r="K100" s="64">
        <v>530</v>
      </c>
      <c r="L100" s="64">
        <v>105</v>
      </c>
    </row>
    <row r="101" spans="1:12" s="52" customFormat="1" ht="16.5" customHeight="1">
      <c r="A101" s="69" t="s">
        <v>335</v>
      </c>
      <c r="B101" s="80">
        <v>2732</v>
      </c>
      <c r="C101" s="64">
        <v>1176</v>
      </c>
      <c r="D101" s="64">
        <v>51</v>
      </c>
      <c r="E101" s="64">
        <v>927</v>
      </c>
      <c r="F101" s="64">
        <v>114</v>
      </c>
      <c r="G101" s="64">
        <v>50</v>
      </c>
      <c r="H101" s="64">
        <v>1556</v>
      </c>
      <c r="I101" s="64">
        <v>185</v>
      </c>
      <c r="J101" s="64">
        <v>739</v>
      </c>
      <c r="K101" s="64">
        <v>513</v>
      </c>
      <c r="L101" s="64">
        <v>93</v>
      </c>
    </row>
    <row r="102" spans="1:12" s="52" customFormat="1" ht="16.5" customHeight="1">
      <c r="A102" s="69"/>
      <c r="B102" s="80"/>
      <c r="C102" s="64"/>
      <c r="D102" s="64"/>
      <c r="E102" s="64"/>
      <c r="F102" s="64"/>
      <c r="G102" s="64"/>
      <c r="H102" s="64"/>
      <c r="I102" s="64"/>
      <c r="J102" s="64"/>
      <c r="K102" s="64"/>
      <c r="L102" s="64"/>
    </row>
    <row r="103" spans="1:12" s="52" customFormat="1" ht="16.5" customHeight="1">
      <c r="A103" s="71" t="s">
        <v>336</v>
      </c>
      <c r="B103" s="82">
        <v>11770</v>
      </c>
      <c r="C103" s="83">
        <v>4772</v>
      </c>
      <c r="D103" s="83">
        <v>188</v>
      </c>
      <c r="E103" s="83">
        <v>3732</v>
      </c>
      <c r="F103" s="83">
        <v>564</v>
      </c>
      <c r="G103" s="83">
        <v>131</v>
      </c>
      <c r="H103" s="83">
        <v>6998</v>
      </c>
      <c r="I103" s="83">
        <v>670</v>
      </c>
      <c r="J103" s="83">
        <v>2893</v>
      </c>
      <c r="K103" s="83">
        <v>2934</v>
      </c>
      <c r="L103" s="83">
        <v>385</v>
      </c>
    </row>
    <row r="104" spans="1:12" s="52" customFormat="1" ht="16.5" customHeight="1">
      <c r="A104" s="72"/>
      <c r="B104" s="84"/>
      <c r="C104" s="74"/>
      <c r="D104" s="74"/>
      <c r="E104" s="74"/>
      <c r="F104" s="74"/>
      <c r="G104" s="74"/>
      <c r="H104" s="74"/>
      <c r="I104" s="74"/>
      <c r="J104" s="74"/>
      <c r="K104" s="74"/>
      <c r="L104" s="74"/>
    </row>
    <row r="105" spans="1:12" s="52" customFormat="1" ht="16.5" customHeight="1">
      <c r="A105" s="73" t="s">
        <v>337</v>
      </c>
      <c r="B105" s="80">
        <v>2582</v>
      </c>
      <c r="C105" s="64">
        <v>1072</v>
      </c>
      <c r="D105" s="64">
        <v>46</v>
      </c>
      <c r="E105" s="64">
        <v>846</v>
      </c>
      <c r="F105" s="64">
        <v>117</v>
      </c>
      <c r="G105" s="64">
        <v>40</v>
      </c>
      <c r="H105" s="64">
        <v>1510</v>
      </c>
      <c r="I105" s="64">
        <v>166</v>
      </c>
      <c r="J105" s="64">
        <v>699</v>
      </c>
      <c r="K105" s="64">
        <v>531</v>
      </c>
      <c r="L105" s="64">
        <v>85</v>
      </c>
    </row>
    <row r="106" spans="1:12" s="52" customFormat="1" ht="16.5" customHeight="1">
      <c r="A106" s="73" t="s">
        <v>338</v>
      </c>
      <c r="B106" s="80">
        <v>2403</v>
      </c>
      <c r="C106" s="64">
        <v>957</v>
      </c>
      <c r="D106" s="64">
        <v>45</v>
      </c>
      <c r="E106" s="64">
        <v>748</v>
      </c>
      <c r="F106" s="64">
        <v>105</v>
      </c>
      <c r="G106" s="64">
        <v>25</v>
      </c>
      <c r="H106" s="64">
        <v>1446</v>
      </c>
      <c r="I106" s="64">
        <v>146</v>
      </c>
      <c r="J106" s="64">
        <v>640</v>
      </c>
      <c r="K106" s="64">
        <v>565</v>
      </c>
      <c r="L106" s="64">
        <v>75</v>
      </c>
    </row>
    <row r="107" spans="1:12" s="52" customFormat="1" ht="16.5" customHeight="1">
      <c r="A107" s="73" t="s">
        <v>339</v>
      </c>
      <c r="B107" s="80">
        <v>2423</v>
      </c>
      <c r="C107" s="64">
        <v>999</v>
      </c>
      <c r="D107" s="64">
        <v>48</v>
      </c>
      <c r="E107" s="64">
        <v>771</v>
      </c>
      <c r="F107" s="64">
        <v>109</v>
      </c>
      <c r="G107" s="64">
        <v>35</v>
      </c>
      <c r="H107" s="64">
        <v>1424</v>
      </c>
      <c r="I107" s="64">
        <v>123</v>
      </c>
      <c r="J107" s="64">
        <v>596</v>
      </c>
      <c r="K107" s="64">
        <v>606</v>
      </c>
      <c r="L107" s="64">
        <v>77</v>
      </c>
    </row>
    <row r="108" spans="1:12" s="52" customFormat="1" ht="16.5" customHeight="1">
      <c r="A108" s="73" t="s">
        <v>340</v>
      </c>
      <c r="B108" s="80">
        <v>2260</v>
      </c>
      <c r="C108" s="64">
        <v>935</v>
      </c>
      <c r="D108" s="64">
        <v>21</v>
      </c>
      <c r="E108" s="64">
        <v>747</v>
      </c>
      <c r="F108" s="64">
        <v>123</v>
      </c>
      <c r="G108" s="64">
        <v>13</v>
      </c>
      <c r="H108" s="64">
        <v>1325</v>
      </c>
      <c r="I108" s="64">
        <v>116</v>
      </c>
      <c r="J108" s="64">
        <v>506</v>
      </c>
      <c r="K108" s="64">
        <v>598</v>
      </c>
      <c r="L108" s="64">
        <v>82</v>
      </c>
    </row>
    <row r="109" spans="1:12" s="52" customFormat="1" ht="16.5" customHeight="1">
      <c r="A109" s="73" t="s">
        <v>341</v>
      </c>
      <c r="B109" s="80">
        <v>2102</v>
      </c>
      <c r="C109" s="64">
        <v>809</v>
      </c>
      <c r="D109" s="64">
        <v>28</v>
      </c>
      <c r="E109" s="64">
        <v>620</v>
      </c>
      <c r="F109" s="64">
        <v>110</v>
      </c>
      <c r="G109" s="64">
        <v>18</v>
      </c>
      <c r="H109" s="64">
        <v>1293</v>
      </c>
      <c r="I109" s="64">
        <v>119</v>
      </c>
      <c r="J109" s="64">
        <v>452</v>
      </c>
      <c r="K109" s="64">
        <v>634</v>
      </c>
      <c r="L109" s="64">
        <v>66</v>
      </c>
    </row>
    <row r="110" spans="1:12" s="52" customFormat="1" ht="16.5" customHeight="1">
      <c r="A110" s="73"/>
      <c r="B110" s="80"/>
      <c r="C110" s="64"/>
      <c r="D110" s="64"/>
      <c r="E110" s="64"/>
      <c r="F110" s="64"/>
      <c r="G110" s="64"/>
      <c r="H110" s="64"/>
      <c r="I110" s="64"/>
      <c r="J110" s="64"/>
      <c r="K110" s="64"/>
      <c r="L110" s="64"/>
    </row>
    <row r="111" spans="1:12" s="52" customFormat="1" ht="16.5" customHeight="1">
      <c r="A111" s="61" t="s">
        <v>342</v>
      </c>
      <c r="B111" s="82">
        <v>7815</v>
      </c>
      <c r="C111" s="83">
        <v>2813</v>
      </c>
      <c r="D111" s="83">
        <v>49</v>
      </c>
      <c r="E111" s="83">
        <v>2177</v>
      </c>
      <c r="F111" s="83">
        <v>440</v>
      </c>
      <c r="G111" s="83">
        <v>53</v>
      </c>
      <c r="H111" s="83">
        <v>5002</v>
      </c>
      <c r="I111" s="83">
        <v>378</v>
      </c>
      <c r="J111" s="83">
        <v>1198</v>
      </c>
      <c r="K111" s="83">
        <v>3102</v>
      </c>
      <c r="L111" s="83">
        <v>232</v>
      </c>
    </row>
    <row r="112" spans="1:12" s="52" customFormat="1" ht="16.5" customHeight="1">
      <c r="A112" s="66"/>
      <c r="B112" s="79"/>
      <c r="C112" s="67"/>
      <c r="D112" s="67"/>
      <c r="E112" s="67"/>
      <c r="F112" s="67"/>
      <c r="G112" s="67"/>
      <c r="H112" s="67"/>
      <c r="I112" s="67"/>
      <c r="J112" s="67"/>
      <c r="K112" s="67"/>
      <c r="L112" s="67"/>
    </row>
    <row r="113" spans="1:12" s="52" customFormat="1" ht="16.5" customHeight="1">
      <c r="A113" s="73" t="s">
        <v>343</v>
      </c>
      <c r="B113" s="80">
        <v>2021</v>
      </c>
      <c r="C113" s="64">
        <v>755</v>
      </c>
      <c r="D113" s="64">
        <v>19</v>
      </c>
      <c r="E113" s="64">
        <v>591</v>
      </c>
      <c r="F113" s="64">
        <v>107</v>
      </c>
      <c r="G113" s="64">
        <v>14</v>
      </c>
      <c r="H113" s="64">
        <v>1266</v>
      </c>
      <c r="I113" s="64">
        <v>111</v>
      </c>
      <c r="J113" s="64">
        <v>387</v>
      </c>
      <c r="K113" s="64">
        <v>675</v>
      </c>
      <c r="L113" s="64">
        <v>70</v>
      </c>
    </row>
    <row r="114" spans="1:12" s="52" customFormat="1" ht="16.5" customHeight="1">
      <c r="A114" s="73" t="s">
        <v>344</v>
      </c>
      <c r="B114" s="80">
        <v>1681</v>
      </c>
      <c r="C114" s="64">
        <v>631</v>
      </c>
      <c r="D114" s="64">
        <v>10</v>
      </c>
      <c r="E114" s="64">
        <v>496</v>
      </c>
      <c r="F114" s="64">
        <v>79</v>
      </c>
      <c r="G114" s="64">
        <v>17</v>
      </c>
      <c r="H114" s="64">
        <v>1050</v>
      </c>
      <c r="I114" s="64">
        <v>81</v>
      </c>
      <c r="J114" s="64">
        <v>263</v>
      </c>
      <c r="K114" s="64">
        <v>640</v>
      </c>
      <c r="L114" s="64">
        <v>45</v>
      </c>
    </row>
    <row r="115" spans="1:12" s="52" customFormat="1" ht="16.5" customHeight="1">
      <c r="A115" s="73" t="s">
        <v>345</v>
      </c>
      <c r="B115" s="80">
        <v>1523</v>
      </c>
      <c r="C115" s="64">
        <v>537</v>
      </c>
      <c r="D115" s="64">
        <v>9</v>
      </c>
      <c r="E115" s="64">
        <v>411</v>
      </c>
      <c r="F115" s="64">
        <v>92</v>
      </c>
      <c r="G115" s="64">
        <v>13</v>
      </c>
      <c r="H115" s="64">
        <v>986</v>
      </c>
      <c r="I115" s="64">
        <v>76</v>
      </c>
      <c r="J115" s="64">
        <v>220</v>
      </c>
      <c r="K115" s="64">
        <v>628</v>
      </c>
      <c r="L115" s="64">
        <v>47</v>
      </c>
    </row>
    <row r="116" spans="1:12" s="52" customFormat="1" ht="16.5" customHeight="1">
      <c r="A116" s="73" t="s">
        <v>346</v>
      </c>
      <c r="B116" s="80">
        <v>1406</v>
      </c>
      <c r="C116" s="64">
        <v>461</v>
      </c>
      <c r="D116" s="64">
        <v>6</v>
      </c>
      <c r="E116" s="64">
        <v>363</v>
      </c>
      <c r="F116" s="64">
        <v>75</v>
      </c>
      <c r="G116" s="64">
        <v>7</v>
      </c>
      <c r="H116" s="64">
        <v>945</v>
      </c>
      <c r="I116" s="64">
        <v>71</v>
      </c>
      <c r="J116" s="64">
        <v>195</v>
      </c>
      <c r="K116" s="64">
        <v>619</v>
      </c>
      <c r="L116" s="64">
        <v>42</v>
      </c>
    </row>
    <row r="117" spans="1:12" s="52" customFormat="1" ht="16.5" customHeight="1">
      <c r="A117" s="73" t="s">
        <v>347</v>
      </c>
      <c r="B117" s="80">
        <v>1184</v>
      </c>
      <c r="C117" s="64">
        <v>429</v>
      </c>
      <c r="D117" s="64">
        <v>5</v>
      </c>
      <c r="E117" s="64">
        <v>316</v>
      </c>
      <c r="F117" s="64">
        <v>87</v>
      </c>
      <c r="G117" s="64">
        <v>2</v>
      </c>
      <c r="H117" s="64">
        <v>755</v>
      </c>
      <c r="I117" s="64">
        <v>39</v>
      </c>
      <c r="J117" s="64">
        <v>133</v>
      </c>
      <c r="K117" s="64">
        <v>540</v>
      </c>
      <c r="L117" s="64">
        <v>28</v>
      </c>
    </row>
    <row r="118" spans="1:12" s="52" customFormat="1" ht="16.5" customHeight="1">
      <c r="A118" s="73"/>
      <c r="B118" s="80"/>
      <c r="C118" s="64"/>
      <c r="D118" s="64"/>
      <c r="E118" s="64"/>
      <c r="F118" s="64"/>
      <c r="G118" s="64"/>
      <c r="H118" s="64"/>
      <c r="I118" s="64"/>
      <c r="J118" s="64"/>
      <c r="K118" s="64"/>
      <c r="L118" s="64"/>
    </row>
    <row r="119" spans="1:12" s="52" customFormat="1" ht="16.5" customHeight="1" thickBot="1">
      <c r="A119" s="85" t="s">
        <v>348</v>
      </c>
      <c r="B119" s="86">
        <v>6502</v>
      </c>
      <c r="C119" s="87">
        <v>1988</v>
      </c>
      <c r="D119" s="87">
        <v>26</v>
      </c>
      <c r="E119" s="87">
        <v>1272</v>
      </c>
      <c r="F119" s="87">
        <v>582</v>
      </c>
      <c r="G119" s="87">
        <v>28</v>
      </c>
      <c r="H119" s="87">
        <v>4514</v>
      </c>
      <c r="I119" s="87">
        <v>196</v>
      </c>
      <c r="J119" s="87">
        <v>387</v>
      </c>
      <c r="K119" s="87">
        <v>3707</v>
      </c>
      <c r="L119" s="87">
        <v>126</v>
      </c>
    </row>
    <row r="120" spans="1:12" s="52" customFormat="1" ht="16.5" customHeight="1">
      <c r="A120" s="88" t="s">
        <v>326</v>
      </c>
      <c r="B120" s="89"/>
      <c r="C120" s="89"/>
      <c r="D120" s="89"/>
      <c r="E120" s="89"/>
      <c r="F120" s="89"/>
      <c r="G120" s="89"/>
      <c r="H120" s="53"/>
      <c r="I120" s="53"/>
      <c r="J120" s="53"/>
      <c r="K120" s="53"/>
      <c r="L120" s="53"/>
    </row>
    <row r="121" spans="1:12" s="52" customFormat="1" ht="16.5" customHeight="1">
      <c r="A121" s="88" t="s">
        <v>327</v>
      </c>
      <c r="B121" s="89"/>
      <c r="C121" s="89"/>
      <c r="D121" s="89"/>
      <c r="E121" s="89"/>
      <c r="F121" s="89"/>
      <c r="G121" s="89"/>
      <c r="H121" s="53"/>
      <c r="I121" s="53"/>
      <c r="J121" s="53"/>
      <c r="K121" s="53"/>
      <c r="L121" s="53"/>
    </row>
  </sheetData>
  <mergeCells count="4">
    <mergeCell ref="A3:A4"/>
    <mergeCell ref="B3:B4"/>
    <mergeCell ref="C3:G3"/>
    <mergeCell ref="H3:L3"/>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40.xml><?xml version="1.0" encoding="utf-8"?>
<worksheet xmlns="http://schemas.openxmlformats.org/spreadsheetml/2006/main" xmlns:r="http://schemas.openxmlformats.org/officeDocument/2006/relationships">
  <sheetPr>
    <tabColor indexed="12"/>
  </sheetPr>
  <dimension ref="A1:L46"/>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B2" sqref="B2"/>
    </sheetView>
  </sheetViews>
  <sheetFormatPr defaultColWidth="9.00390625" defaultRowHeight="16.5" customHeight="1"/>
  <cols>
    <col min="1" max="1" width="3.625" style="387" customWidth="1"/>
    <col min="2" max="2" width="26.25390625" style="299" bestFit="1" customWidth="1"/>
    <col min="3" max="10" width="12.125" style="299" customWidth="1"/>
    <col min="11" max="11" width="10.375" style="299" customWidth="1"/>
    <col min="12" max="12" width="12.125" style="299" customWidth="1"/>
    <col min="13" max="16384" width="3.625" style="299" customWidth="1"/>
  </cols>
  <sheetData>
    <row r="1" s="298" customFormat="1" ht="16.5" customHeight="1">
      <c r="A1" s="298" t="s">
        <v>400</v>
      </c>
    </row>
    <row r="2" ht="16.5" customHeight="1" thickBot="1">
      <c r="B2" s="412" t="str">
        <f>HYPERLINK("#目次!A40","目次に戻る")</f>
        <v>目次に戻る</v>
      </c>
    </row>
    <row r="3" spans="1:12" ht="16.5" customHeight="1">
      <c r="A3" s="581" t="s">
        <v>893</v>
      </c>
      <c r="B3" s="583"/>
      <c r="C3" s="583" t="s">
        <v>894</v>
      </c>
      <c r="D3" s="583"/>
      <c r="E3" s="583"/>
      <c r="F3" s="583"/>
      <c r="G3" s="583"/>
      <c r="H3" s="583"/>
      <c r="I3" s="583" t="s">
        <v>102</v>
      </c>
      <c r="J3" s="583"/>
      <c r="K3" s="583"/>
      <c r="L3" s="605"/>
    </row>
    <row r="4" spans="1:12" ht="16.5" customHeight="1">
      <c r="A4" s="582"/>
      <c r="B4" s="589"/>
      <c r="C4" s="589" t="s">
        <v>750</v>
      </c>
      <c r="D4" s="589" t="s">
        <v>895</v>
      </c>
      <c r="E4" s="588" t="s">
        <v>896</v>
      </c>
      <c r="F4" s="588" t="s">
        <v>897</v>
      </c>
      <c r="G4" s="588" t="s">
        <v>898</v>
      </c>
      <c r="H4" s="588" t="s">
        <v>103</v>
      </c>
      <c r="I4" s="607" t="s">
        <v>628</v>
      </c>
      <c r="J4" s="364"/>
      <c r="K4" s="374"/>
      <c r="L4" s="375"/>
    </row>
    <row r="5" spans="1:12" ht="47.25" customHeight="1">
      <c r="A5" s="582"/>
      <c r="B5" s="589"/>
      <c r="C5" s="589"/>
      <c r="D5" s="589"/>
      <c r="E5" s="588"/>
      <c r="F5" s="588"/>
      <c r="G5" s="588"/>
      <c r="H5" s="588"/>
      <c r="I5" s="589"/>
      <c r="J5" s="326" t="s">
        <v>899</v>
      </c>
      <c r="K5" s="326" t="s">
        <v>900</v>
      </c>
      <c r="L5" s="365" t="s">
        <v>901</v>
      </c>
    </row>
    <row r="6" spans="1:12" s="338" customFormat="1" ht="16.5" customHeight="1">
      <c r="A6" s="456"/>
      <c r="B6" s="336" t="s">
        <v>361</v>
      </c>
      <c r="C6" s="193">
        <v>131513</v>
      </c>
      <c r="D6" s="177">
        <v>14757</v>
      </c>
      <c r="E6" s="177">
        <v>26991</v>
      </c>
      <c r="F6" s="177">
        <v>79510</v>
      </c>
      <c r="G6" s="175">
        <v>4720</v>
      </c>
      <c r="H6" s="175">
        <v>5535</v>
      </c>
      <c r="I6" s="177">
        <v>107242</v>
      </c>
      <c r="J6" s="177">
        <v>30009</v>
      </c>
      <c r="K6" s="177">
        <v>14881</v>
      </c>
      <c r="L6" s="177">
        <v>20604</v>
      </c>
    </row>
    <row r="7" spans="1:12" ht="16.5" customHeight="1">
      <c r="A7" s="334" t="s">
        <v>1390</v>
      </c>
      <c r="B7" s="314" t="s">
        <v>1391</v>
      </c>
      <c r="C7" s="188">
        <v>166</v>
      </c>
      <c r="D7" s="161">
        <v>43</v>
      </c>
      <c r="E7" s="161">
        <v>68</v>
      </c>
      <c r="F7" s="161">
        <v>45</v>
      </c>
      <c r="G7" s="176">
        <v>7</v>
      </c>
      <c r="H7" s="176">
        <v>3</v>
      </c>
      <c r="I7" s="161">
        <v>168</v>
      </c>
      <c r="J7" s="161">
        <v>20</v>
      </c>
      <c r="K7" s="161">
        <v>17</v>
      </c>
      <c r="L7" s="161">
        <v>20</v>
      </c>
    </row>
    <row r="8" spans="1:12" ht="16.5" customHeight="1">
      <c r="A8" s="334" t="s">
        <v>1392</v>
      </c>
      <c r="B8" s="314" t="s">
        <v>1393</v>
      </c>
      <c r="C8" s="188">
        <v>4</v>
      </c>
      <c r="D8" s="161" t="s">
        <v>255</v>
      </c>
      <c r="E8" s="161">
        <v>1</v>
      </c>
      <c r="F8" s="161">
        <v>2</v>
      </c>
      <c r="G8" s="161" t="s">
        <v>255</v>
      </c>
      <c r="H8" s="176">
        <v>1</v>
      </c>
      <c r="I8" s="161">
        <v>1</v>
      </c>
      <c r="J8" s="161" t="s">
        <v>255</v>
      </c>
      <c r="K8" s="161" t="s">
        <v>255</v>
      </c>
      <c r="L8" s="161" t="s">
        <v>255</v>
      </c>
    </row>
    <row r="9" spans="1:12" ht="16.5" customHeight="1">
      <c r="A9" s="334" t="s">
        <v>1394</v>
      </c>
      <c r="B9" s="314" t="s">
        <v>1395</v>
      </c>
      <c r="C9" s="188" t="s">
        <v>255</v>
      </c>
      <c r="D9" s="161" t="s">
        <v>255</v>
      </c>
      <c r="E9" s="161" t="s">
        <v>255</v>
      </c>
      <c r="F9" s="161" t="s">
        <v>255</v>
      </c>
      <c r="G9" s="161" t="s">
        <v>255</v>
      </c>
      <c r="H9" s="161" t="s">
        <v>255</v>
      </c>
      <c r="I9" s="161">
        <v>1</v>
      </c>
      <c r="J9" s="161" t="s">
        <v>255</v>
      </c>
      <c r="K9" s="161">
        <v>1</v>
      </c>
      <c r="L9" s="161" t="s">
        <v>255</v>
      </c>
    </row>
    <row r="10" spans="1:12" ht="16.5" customHeight="1">
      <c r="A10" s="334" t="s">
        <v>1396</v>
      </c>
      <c r="B10" s="314" t="s">
        <v>1397</v>
      </c>
      <c r="C10" s="188">
        <v>16</v>
      </c>
      <c r="D10" s="161" t="s">
        <v>255</v>
      </c>
      <c r="E10" s="161" t="s">
        <v>255</v>
      </c>
      <c r="F10" s="161">
        <v>16</v>
      </c>
      <c r="G10" s="176" t="s">
        <v>255</v>
      </c>
      <c r="H10" s="176" t="s">
        <v>255</v>
      </c>
      <c r="I10" s="161">
        <v>4</v>
      </c>
      <c r="J10" s="161">
        <v>2</v>
      </c>
      <c r="K10" s="161" t="s">
        <v>255</v>
      </c>
      <c r="L10" s="161">
        <v>2</v>
      </c>
    </row>
    <row r="11" spans="1:12" ht="16.5" customHeight="1">
      <c r="A11" s="334" t="s">
        <v>1398</v>
      </c>
      <c r="B11" s="314" t="s">
        <v>1399</v>
      </c>
      <c r="C11" s="188">
        <v>7109</v>
      </c>
      <c r="D11" s="161">
        <v>1299</v>
      </c>
      <c r="E11" s="161">
        <v>1931</v>
      </c>
      <c r="F11" s="161">
        <v>3208</v>
      </c>
      <c r="G11" s="176">
        <v>237</v>
      </c>
      <c r="H11" s="176">
        <v>434</v>
      </c>
      <c r="I11" s="161">
        <v>8412</v>
      </c>
      <c r="J11" s="161">
        <v>2053</v>
      </c>
      <c r="K11" s="161">
        <v>1083</v>
      </c>
      <c r="L11" s="161">
        <v>2046</v>
      </c>
    </row>
    <row r="12" spans="1:12" ht="16.5" customHeight="1">
      <c r="A12" s="334" t="s">
        <v>1400</v>
      </c>
      <c r="B12" s="314" t="s">
        <v>1401</v>
      </c>
      <c r="C12" s="188">
        <v>9648</v>
      </c>
      <c r="D12" s="161">
        <v>893</v>
      </c>
      <c r="E12" s="161">
        <v>1159</v>
      </c>
      <c r="F12" s="161">
        <v>6120</v>
      </c>
      <c r="G12" s="176">
        <v>477</v>
      </c>
      <c r="H12" s="176">
        <v>999</v>
      </c>
      <c r="I12" s="161">
        <v>7368</v>
      </c>
      <c r="J12" s="161">
        <v>1798</v>
      </c>
      <c r="K12" s="161">
        <v>1313</v>
      </c>
      <c r="L12" s="161">
        <v>2205</v>
      </c>
    </row>
    <row r="13" spans="1:12" ht="16.5" customHeight="1">
      <c r="A13" s="334" t="s">
        <v>1402</v>
      </c>
      <c r="B13" s="314" t="s">
        <v>1403</v>
      </c>
      <c r="C13" s="188">
        <v>374</v>
      </c>
      <c r="D13" s="161">
        <v>0</v>
      </c>
      <c r="E13" s="161">
        <v>15</v>
      </c>
      <c r="F13" s="161">
        <v>312</v>
      </c>
      <c r="G13" s="176">
        <v>24</v>
      </c>
      <c r="H13" s="176">
        <v>23</v>
      </c>
      <c r="I13" s="161">
        <v>173</v>
      </c>
      <c r="J13" s="161">
        <v>45</v>
      </c>
      <c r="K13" s="161">
        <v>57</v>
      </c>
      <c r="L13" s="161">
        <v>56</v>
      </c>
    </row>
    <row r="14" spans="1:12" ht="16.5" customHeight="1">
      <c r="A14" s="334" t="s">
        <v>1404</v>
      </c>
      <c r="B14" s="314" t="s">
        <v>1405</v>
      </c>
      <c r="C14" s="188">
        <v>10849</v>
      </c>
      <c r="D14" s="161">
        <v>563</v>
      </c>
      <c r="E14" s="161">
        <v>737</v>
      </c>
      <c r="F14" s="161">
        <v>8818</v>
      </c>
      <c r="G14" s="176">
        <v>327</v>
      </c>
      <c r="H14" s="176">
        <v>404</v>
      </c>
      <c r="I14" s="161">
        <v>7310</v>
      </c>
      <c r="J14" s="161">
        <v>2241</v>
      </c>
      <c r="K14" s="161">
        <v>1373</v>
      </c>
      <c r="L14" s="161">
        <v>2396</v>
      </c>
    </row>
    <row r="15" spans="1:12" ht="16.5" customHeight="1">
      <c r="A15" s="334" t="s">
        <v>1406</v>
      </c>
      <c r="B15" s="314" t="s">
        <v>1047</v>
      </c>
      <c r="C15" s="188">
        <v>4543</v>
      </c>
      <c r="D15" s="161">
        <v>430</v>
      </c>
      <c r="E15" s="161">
        <v>953</v>
      </c>
      <c r="F15" s="161">
        <v>2736</v>
      </c>
      <c r="G15" s="176">
        <v>152</v>
      </c>
      <c r="H15" s="176">
        <v>272</v>
      </c>
      <c r="I15" s="161">
        <v>4481</v>
      </c>
      <c r="J15" s="161">
        <v>1386</v>
      </c>
      <c r="K15" s="161">
        <v>707</v>
      </c>
      <c r="L15" s="161">
        <v>1005</v>
      </c>
    </row>
    <row r="16" spans="1:12" ht="16.5" customHeight="1">
      <c r="A16" s="334" t="s">
        <v>1407</v>
      </c>
      <c r="B16" s="314" t="s">
        <v>1408</v>
      </c>
      <c r="C16" s="188">
        <v>23775</v>
      </c>
      <c r="D16" s="161">
        <v>2977</v>
      </c>
      <c r="E16" s="161">
        <v>6040</v>
      </c>
      <c r="F16" s="161">
        <v>13233</v>
      </c>
      <c r="G16" s="176">
        <v>790</v>
      </c>
      <c r="H16" s="176">
        <v>735</v>
      </c>
      <c r="I16" s="161">
        <v>19868</v>
      </c>
      <c r="J16" s="161">
        <v>5255</v>
      </c>
      <c r="K16" s="161">
        <v>2155</v>
      </c>
      <c r="L16" s="161">
        <v>3441</v>
      </c>
    </row>
    <row r="17" spans="1:12" ht="16.5" customHeight="1">
      <c r="A17" s="334" t="s">
        <v>1409</v>
      </c>
      <c r="B17" s="314" t="s">
        <v>1410</v>
      </c>
      <c r="C17" s="188">
        <v>5941</v>
      </c>
      <c r="D17" s="161">
        <v>162</v>
      </c>
      <c r="E17" s="161">
        <v>522</v>
      </c>
      <c r="F17" s="161">
        <v>4792</v>
      </c>
      <c r="G17" s="176">
        <v>265</v>
      </c>
      <c r="H17" s="176">
        <v>200</v>
      </c>
      <c r="I17" s="161">
        <v>4678</v>
      </c>
      <c r="J17" s="161">
        <v>1652</v>
      </c>
      <c r="K17" s="161">
        <v>790</v>
      </c>
      <c r="L17" s="161">
        <v>1552</v>
      </c>
    </row>
    <row r="18" spans="1:12" ht="16.5" customHeight="1">
      <c r="A18" s="334" t="s">
        <v>1411</v>
      </c>
      <c r="B18" s="314" t="s">
        <v>1412</v>
      </c>
      <c r="C18" s="188">
        <v>5492</v>
      </c>
      <c r="D18" s="161">
        <v>1747</v>
      </c>
      <c r="E18" s="161">
        <v>1194</v>
      </c>
      <c r="F18" s="161">
        <v>2328</v>
      </c>
      <c r="G18" s="176">
        <v>106</v>
      </c>
      <c r="H18" s="176">
        <v>117</v>
      </c>
      <c r="I18" s="161">
        <v>4976</v>
      </c>
      <c r="J18" s="161">
        <v>994</v>
      </c>
      <c r="K18" s="161">
        <v>474</v>
      </c>
      <c r="L18" s="161">
        <v>567</v>
      </c>
    </row>
    <row r="19" spans="1:12" ht="16.5" customHeight="1">
      <c r="A19" s="334" t="s">
        <v>1413</v>
      </c>
      <c r="B19" s="314" t="s">
        <v>1414</v>
      </c>
      <c r="C19" s="188">
        <v>9909</v>
      </c>
      <c r="D19" s="161">
        <v>832</v>
      </c>
      <c r="E19" s="161">
        <v>2839</v>
      </c>
      <c r="F19" s="161">
        <v>5907</v>
      </c>
      <c r="G19" s="176">
        <v>176</v>
      </c>
      <c r="H19" s="176">
        <v>155</v>
      </c>
      <c r="I19" s="161">
        <v>5873</v>
      </c>
      <c r="J19" s="161">
        <v>1428</v>
      </c>
      <c r="K19" s="161">
        <v>366</v>
      </c>
      <c r="L19" s="161">
        <v>408</v>
      </c>
    </row>
    <row r="20" spans="1:12" ht="16.5" customHeight="1">
      <c r="A20" s="334" t="s">
        <v>1415</v>
      </c>
      <c r="B20" s="314" t="s">
        <v>1416</v>
      </c>
      <c r="C20" s="188">
        <v>9431</v>
      </c>
      <c r="D20" s="161">
        <v>522</v>
      </c>
      <c r="E20" s="161">
        <v>3237</v>
      </c>
      <c r="F20" s="161">
        <v>4727</v>
      </c>
      <c r="G20" s="176">
        <v>553</v>
      </c>
      <c r="H20" s="176">
        <v>392</v>
      </c>
      <c r="I20" s="161">
        <v>8961</v>
      </c>
      <c r="J20" s="161">
        <v>3360</v>
      </c>
      <c r="K20" s="161">
        <v>1098</v>
      </c>
      <c r="L20" s="161">
        <v>744</v>
      </c>
    </row>
    <row r="21" spans="1:12" ht="16.5" customHeight="1">
      <c r="A21" s="370" t="s">
        <v>1417</v>
      </c>
      <c r="B21" s="300" t="s">
        <v>1418</v>
      </c>
      <c r="C21" s="176">
        <v>6163</v>
      </c>
      <c r="D21" s="176">
        <v>478</v>
      </c>
      <c r="E21" s="176">
        <v>993</v>
      </c>
      <c r="F21" s="176">
        <v>3553</v>
      </c>
      <c r="G21" s="176">
        <v>573</v>
      </c>
      <c r="H21" s="176">
        <v>566</v>
      </c>
      <c r="I21" s="176">
        <v>6200</v>
      </c>
      <c r="J21" s="176">
        <v>2283</v>
      </c>
      <c r="K21" s="176">
        <v>1192</v>
      </c>
      <c r="L21" s="176">
        <v>1254</v>
      </c>
    </row>
    <row r="22" spans="1:12" ht="16.5" customHeight="1">
      <c r="A22" s="370" t="s">
        <v>1419</v>
      </c>
      <c r="B22" s="300" t="s">
        <v>1420</v>
      </c>
      <c r="C22" s="176">
        <v>1055</v>
      </c>
      <c r="D22" s="176" t="s">
        <v>255</v>
      </c>
      <c r="E22" s="176">
        <v>259</v>
      </c>
      <c r="F22" s="176">
        <v>713</v>
      </c>
      <c r="G22" s="176">
        <v>67</v>
      </c>
      <c r="H22" s="176">
        <v>16</v>
      </c>
      <c r="I22" s="176">
        <v>938</v>
      </c>
      <c r="J22" s="176">
        <v>386</v>
      </c>
      <c r="K22" s="176">
        <v>169</v>
      </c>
      <c r="L22" s="176">
        <v>124</v>
      </c>
    </row>
    <row r="23" spans="1:12" ht="16.5" customHeight="1">
      <c r="A23" s="370" t="s">
        <v>1421</v>
      </c>
      <c r="B23" s="300" t="s">
        <v>1053</v>
      </c>
      <c r="C23" s="176">
        <v>30057</v>
      </c>
      <c r="D23" s="176">
        <v>4589</v>
      </c>
      <c r="E23" s="176">
        <v>4934</v>
      </c>
      <c r="F23" s="176">
        <v>18915</v>
      </c>
      <c r="G23" s="176">
        <v>682</v>
      </c>
      <c r="H23" s="176">
        <v>937</v>
      </c>
      <c r="I23" s="176">
        <v>21844</v>
      </c>
      <c r="J23" s="176">
        <v>5656</v>
      </c>
      <c r="K23" s="176">
        <v>2807</v>
      </c>
      <c r="L23" s="176">
        <v>3858</v>
      </c>
    </row>
    <row r="24" spans="1:12" ht="16.5" customHeight="1">
      <c r="A24" s="334" t="s">
        <v>1422</v>
      </c>
      <c r="B24" s="300" t="s">
        <v>1423</v>
      </c>
      <c r="C24" s="176">
        <v>4154</v>
      </c>
      <c r="D24" s="176">
        <v>1</v>
      </c>
      <c r="E24" s="176">
        <v>710</v>
      </c>
      <c r="F24" s="176">
        <v>2991</v>
      </c>
      <c r="G24" s="176">
        <v>228</v>
      </c>
      <c r="H24" s="176">
        <v>224</v>
      </c>
      <c r="I24" s="176">
        <v>3104</v>
      </c>
      <c r="J24" s="176">
        <v>771</v>
      </c>
      <c r="K24" s="176">
        <v>1008</v>
      </c>
      <c r="L24" s="176">
        <v>614</v>
      </c>
    </row>
    <row r="25" spans="1:12" ht="16.5" customHeight="1" thickBot="1">
      <c r="A25" s="457" t="s">
        <v>1424</v>
      </c>
      <c r="B25" s="303" t="s">
        <v>1425</v>
      </c>
      <c r="C25" s="179">
        <v>2827</v>
      </c>
      <c r="D25" s="179">
        <v>221</v>
      </c>
      <c r="E25" s="179">
        <v>1399</v>
      </c>
      <c r="F25" s="179">
        <v>1094</v>
      </c>
      <c r="G25" s="179">
        <v>56</v>
      </c>
      <c r="H25" s="179">
        <v>57</v>
      </c>
      <c r="I25" s="179">
        <v>2882</v>
      </c>
      <c r="J25" s="179">
        <v>679</v>
      </c>
      <c r="K25" s="179">
        <v>271</v>
      </c>
      <c r="L25" s="179">
        <v>312</v>
      </c>
    </row>
    <row r="26" spans="1:9" ht="16.5" customHeight="1">
      <c r="A26" s="299" t="s">
        <v>1387</v>
      </c>
      <c r="I26" s="314"/>
    </row>
    <row r="27" ht="16.5" customHeight="1">
      <c r="I27" s="376"/>
    </row>
    <row r="28" ht="16.5" customHeight="1">
      <c r="I28" s="376"/>
    </row>
    <row r="29" ht="16.5" customHeight="1">
      <c r="I29" s="376"/>
    </row>
    <row r="30" ht="16.5" customHeight="1">
      <c r="I30" s="314"/>
    </row>
    <row r="31" ht="16.5" customHeight="1">
      <c r="I31" s="371"/>
    </row>
    <row r="32" ht="16.5" customHeight="1">
      <c r="I32" s="316"/>
    </row>
    <row r="33" ht="16.5" customHeight="1">
      <c r="I33" s="316"/>
    </row>
    <row r="34" ht="16.5" customHeight="1">
      <c r="I34" s="316"/>
    </row>
    <row r="35" ht="16.5" customHeight="1">
      <c r="I35" s="316"/>
    </row>
    <row r="36" ht="16.5" customHeight="1">
      <c r="I36" s="316"/>
    </row>
    <row r="37" ht="16.5" customHeight="1">
      <c r="I37" s="316"/>
    </row>
    <row r="38" ht="16.5" customHeight="1">
      <c r="I38" s="316"/>
    </row>
    <row r="39" ht="16.5" customHeight="1">
      <c r="I39" s="316"/>
    </row>
    <row r="40" ht="16.5" customHeight="1">
      <c r="I40" s="316"/>
    </row>
    <row r="41" ht="16.5" customHeight="1">
      <c r="I41" s="316"/>
    </row>
    <row r="42" ht="16.5" customHeight="1">
      <c r="I42" s="316"/>
    </row>
    <row r="43" ht="16.5" customHeight="1">
      <c r="I43" s="316"/>
    </row>
    <row r="44" ht="16.5" customHeight="1">
      <c r="I44" s="316"/>
    </row>
    <row r="45" ht="16.5" customHeight="1">
      <c r="I45" s="316"/>
    </row>
    <row r="46" ht="16.5" customHeight="1">
      <c r="I46" s="314"/>
    </row>
  </sheetData>
  <mergeCells count="10">
    <mergeCell ref="A3:B5"/>
    <mergeCell ref="C4:C5"/>
    <mergeCell ref="D4:D5"/>
    <mergeCell ref="E4:E5"/>
    <mergeCell ref="I4:I5"/>
    <mergeCell ref="I3:L3"/>
    <mergeCell ref="G4:G5"/>
    <mergeCell ref="H4:H5"/>
    <mergeCell ref="C3:H3"/>
    <mergeCell ref="F4:F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1.xml><?xml version="1.0" encoding="utf-8"?>
<worksheet xmlns="http://schemas.openxmlformats.org/spreadsheetml/2006/main" xmlns:r="http://schemas.openxmlformats.org/officeDocument/2006/relationships">
  <sheetPr>
    <tabColor indexed="12"/>
  </sheetPr>
  <dimension ref="A1:U48"/>
  <sheetViews>
    <sheetView workbookViewId="0" topLeftCell="A1">
      <selection activeCell="A2" sqref="A2"/>
    </sheetView>
  </sheetViews>
  <sheetFormatPr defaultColWidth="9.00390625" defaultRowHeight="13.5"/>
  <cols>
    <col min="1" max="1" width="14.75390625" style="1" customWidth="1"/>
    <col min="2" max="7" width="8.125" style="1" customWidth="1"/>
    <col min="8" max="8" width="14.75390625" style="1" customWidth="1"/>
    <col min="9" max="14" width="8.125" style="1" customWidth="1"/>
    <col min="15" max="15" width="14.75390625" style="1" customWidth="1"/>
    <col min="16" max="21" width="8.125" style="1" customWidth="1"/>
    <col min="22" max="16384" width="8.875" style="1" customWidth="1"/>
  </cols>
  <sheetData>
    <row r="1" spans="1:10" ht="15.75" customHeight="1">
      <c r="A1" s="5" t="s">
        <v>401</v>
      </c>
      <c r="J1" s="161"/>
    </row>
    <row r="2" spans="1:10" ht="15.75" customHeight="1" thickBot="1">
      <c r="A2" s="412" t="str">
        <f>HYPERLINK("#目次!A41","目次に戻る")</f>
        <v>目次に戻る</v>
      </c>
      <c r="J2" s="161"/>
    </row>
    <row r="3" spans="1:21" ht="24.75" customHeight="1">
      <c r="A3" s="630" t="s">
        <v>902</v>
      </c>
      <c r="B3" s="447" t="s">
        <v>903</v>
      </c>
      <c r="C3" s="447"/>
      <c r="D3" s="447"/>
      <c r="E3" s="447" t="s">
        <v>904</v>
      </c>
      <c r="F3" s="447"/>
      <c r="G3" s="447"/>
      <c r="H3" s="632" t="s">
        <v>902</v>
      </c>
      <c r="I3" s="447" t="s">
        <v>905</v>
      </c>
      <c r="J3" s="447"/>
      <c r="K3" s="447"/>
      <c r="L3" s="625" t="s">
        <v>904</v>
      </c>
      <c r="M3" s="625"/>
      <c r="N3" s="626"/>
      <c r="O3" s="627" t="s">
        <v>902</v>
      </c>
      <c r="P3" s="629" t="s">
        <v>903</v>
      </c>
      <c r="Q3" s="625"/>
      <c r="R3" s="625"/>
      <c r="S3" s="625" t="s">
        <v>904</v>
      </c>
      <c r="T3" s="625"/>
      <c r="U3" s="626"/>
    </row>
    <row r="4" spans="1:21" ht="18" customHeight="1">
      <c r="A4" s="631"/>
      <c r="B4" s="163" t="s">
        <v>750</v>
      </c>
      <c r="C4" s="163" t="s">
        <v>109</v>
      </c>
      <c r="D4" s="163" t="s">
        <v>110</v>
      </c>
      <c r="E4" s="163" t="s">
        <v>750</v>
      </c>
      <c r="F4" s="163" t="s">
        <v>109</v>
      </c>
      <c r="G4" s="163" t="s">
        <v>110</v>
      </c>
      <c r="H4" s="448"/>
      <c r="I4" s="163" t="s">
        <v>750</v>
      </c>
      <c r="J4" s="163" t="s">
        <v>109</v>
      </c>
      <c r="K4" s="163" t="s">
        <v>110</v>
      </c>
      <c r="L4" s="163" t="s">
        <v>750</v>
      </c>
      <c r="M4" s="163" t="s">
        <v>109</v>
      </c>
      <c r="N4" s="8" t="s">
        <v>110</v>
      </c>
      <c r="O4" s="628"/>
      <c r="P4" s="165" t="s">
        <v>750</v>
      </c>
      <c r="Q4" s="163" t="s">
        <v>109</v>
      </c>
      <c r="R4" s="163" t="s">
        <v>110</v>
      </c>
      <c r="S4" s="163" t="s">
        <v>750</v>
      </c>
      <c r="T4" s="163" t="s">
        <v>109</v>
      </c>
      <c r="U4" s="8" t="s">
        <v>110</v>
      </c>
    </row>
    <row r="5" spans="1:21" ht="16.5" customHeight="1">
      <c r="A5" s="173" t="s">
        <v>906</v>
      </c>
      <c r="B5" s="214">
        <v>300164</v>
      </c>
      <c r="C5" s="377">
        <v>150067</v>
      </c>
      <c r="D5" s="377">
        <v>150097</v>
      </c>
      <c r="E5" s="215">
        <v>175265</v>
      </c>
      <c r="F5" s="215">
        <v>103679</v>
      </c>
      <c r="G5" s="215">
        <v>71586</v>
      </c>
      <c r="H5" s="378" t="s">
        <v>883</v>
      </c>
      <c r="I5" s="187">
        <v>305</v>
      </c>
      <c r="J5" s="187">
        <v>151</v>
      </c>
      <c r="K5" s="187">
        <v>154</v>
      </c>
      <c r="L5" s="187">
        <v>224</v>
      </c>
      <c r="M5" s="187">
        <v>121</v>
      </c>
      <c r="N5" s="187">
        <v>103</v>
      </c>
      <c r="O5" s="379" t="s">
        <v>907</v>
      </c>
      <c r="P5" s="187">
        <v>295</v>
      </c>
      <c r="Q5" s="187">
        <v>161</v>
      </c>
      <c r="R5" s="187">
        <v>134</v>
      </c>
      <c r="S5" s="187">
        <v>167</v>
      </c>
      <c r="T5" s="187">
        <v>98</v>
      </c>
      <c r="U5" s="187">
        <v>69</v>
      </c>
    </row>
    <row r="6" spans="1:21" ht="16.5" customHeight="1">
      <c r="A6" s="170"/>
      <c r="B6" s="214"/>
      <c r="C6" s="377"/>
      <c r="D6" s="377"/>
      <c r="E6" s="215"/>
      <c r="F6" s="215"/>
      <c r="G6" s="215"/>
      <c r="H6" s="380" t="s">
        <v>885</v>
      </c>
      <c r="I6" s="187">
        <v>380</v>
      </c>
      <c r="J6" s="187">
        <v>182</v>
      </c>
      <c r="K6" s="187">
        <v>198</v>
      </c>
      <c r="L6" s="187">
        <v>256</v>
      </c>
      <c r="M6" s="187">
        <v>140</v>
      </c>
      <c r="N6" s="187">
        <v>116</v>
      </c>
      <c r="O6" s="379" t="s">
        <v>908</v>
      </c>
      <c r="P6" s="187">
        <v>316</v>
      </c>
      <c r="Q6" s="187">
        <v>174</v>
      </c>
      <c r="R6" s="187">
        <v>142</v>
      </c>
      <c r="S6" s="187">
        <v>178</v>
      </c>
      <c r="T6" s="187">
        <v>106</v>
      </c>
      <c r="U6" s="187">
        <v>72</v>
      </c>
    </row>
    <row r="7" spans="1:21" ht="16.5" customHeight="1">
      <c r="A7" s="173" t="s">
        <v>909</v>
      </c>
      <c r="B7" s="214">
        <v>175369</v>
      </c>
      <c r="C7" s="377">
        <v>83274</v>
      </c>
      <c r="D7" s="377">
        <v>92095</v>
      </c>
      <c r="E7" s="215">
        <v>94655</v>
      </c>
      <c r="F7" s="215">
        <v>54927</v>
      </c>
      <c r="G7" s="215">
        <v>39728</v>
      </c>
      <c r="H7" s="380" t="s">
        <v>887</v>
      </c>
      <c r="I7" s="187">
        <v>501</v>
      </c>
      <c r="J7" s="187">
        <v>225</v>
      </c>
      <c r="K7" s="187">
        <v>276</v>
      </c>
      <c r="L7" s="187">
        <v>358</v>
      </c>
      <c r="M7" s="187">
        <v>182</v>
      </c>
      <c r="N7" s="187">
        <v>176</v>
      </c>
      <c r="O7" s="379" t="s">
        <v>910</v>
      </c>
      <c r="P7" s="187">
        <v>166</v>
      </c>
      <c r="Q7" s="187">
        <v>94</v>
      </c>
      <c r="R7" s="187">
        <v>72</v>
      </c>
      <c r="S7" s="187">
        <v>80</v>
      </c>
      <c r="T7" s="187">
        <v>54</v>
      </c>
      <c r="U7" s="187">
        <v>26</v>
      </c>
    </row>
    <row r="8" spans="1:21" ht="16.5" customHeight="1">
      <c r="A8" s="173" t="s">
        <v>911</v>
      </c>
      <c r="B8" s="214">
        <v>48639</v>
      </c>
      <c r="C8" s="377">
        <v>26886</v>
      </c>
      <c r="D8" s="377">
        <v>21753</v>
      </c>
      <c r="E8" s="215">
        <v>31178</v>
      </c>
      <c r="F8" s="215">
        <v>19151</v>
      </c>
      <c r="G8" s="215">
        <v>12027</v>
      </c>
      <c r="H8" s="380" t="s">
        <v>889</v>
      </c>
      <c r="I8" s="187">
        <v>255</v>
      </c>
      <c r="J8" s="187">
        <v>145</v>
      </c>
      <c r="K8" s="187">
        <v>110</v>
      </c>
      <c r="L8" s="187">
        <v>196</v>
      </c>
      <c r="M8" s="187">
        <v>121</v>
      </c>
      <c r="N8" s="187">
        <v>75</v>
      </c>
      <c r="O8" s="379" t="s">
        <v>886</v>
      </c>
      <c r="P8" s="187">
        <v>525</v>
      </c>
      <c r="Q8" s="187">
        <v>280</v>
      </c>
      <c r="R8" s="187">
        <v>245</v>
      </c>
      <c r="S8" s="187">
        <v>278</v>
      </c>
      <c r="T8" s="187">
        <v>160</v>
      </c>
      <c r="U8" s="187">
        <v>118</v>
      </c>
    </row>
    <row r="9" spans="1:21" ht="16.5" customHeight="1">
      <c r="A9" s="170"/>
      <c r="B9" s="214"/>
      <c r="C9" s="377"/>
      <c r="D9" s="377"/>
      <c r="E9" s="215"/>
      <c r="F9" s="215"/>
      <c r="G9" s="215"/>
      <c r="H9" s="380" t="s">
        <v>890</v>
      </c>
      <c r="I9" s="187">
        <v>340</v>
      </c>
      <c r="J9" s="187">
        <v>169</v>
      </c>
      <c r="K9" s="187">
        <v>171</v>
      </c>
      <c r="L9" s="187">
        <v>249</v>
      </c>
      <c r="M9" s="187">
        <v>136</v>
      </c>
      <c r="N9" s="187">
        <v>113</v>
      </c>
      <c r="O9" s="379" t="s">
        <v>912</v>
      </c>
      <c r="P9" s="187">
        <v>1125</v>
      </c>
      <c r="Q9" s="187">
        <v>587</v>
      </c>
      <c r="R9" s="187">
        <v>538</v>
      </c>
      <c r="S9" s="187">
        <v>591</v>
      </c>
      <c r="T9" s="187">
        <v>351</v>
      </c>
      <c r="U9" s="187">
        <v>240</v>
      </c>
    </row>
    <row r="10" spans="1:21" ht="16.5" customHeight="1">
      <c r="A10" s="173" t="s">
        <v>913</v>
      </c>
      <c r="B10" s="214">
        <v>76152</v>
      </c>
      <c r="C10" s="377">
        <v>39903</v>
      </c>
      <c r="D10" s="377">
        <v>36249</v>
      </c>
      <c r="E10" s="215">
        <v>49428</v>
      </c>
      <c r="F10" s="215">
        <v>29597</v>
      </c>
      <c r="G10" s="215">
        <v>19831</v>
      </c>
      <c r="H10" s="380" t="s">
        <v>839</v>
      </c>
      <c r="I10" s="187">
        <v>369</v>
      </c>
      <c r="J10" s="187">
        <v>199</v>
      </c>
      <c r="K10" s="187">
        <v>170</v>
      </c>
      <c r="L10" s="187">
        <v>266</v>
      </c>
      <c r="M10" s="187">
        <v>164</v>
      </c>
      <c r="N10" s="187">
        <v>102</v>
      </c>
      <c r="O10" s="379" t="s">
        <v>914</v>
      </c>
      <c r="P10" s="187">
        <v>325</v>
      </c>
      <c r="Q10" s="187">
        <v>209</v>
      </c>
      <c r="R10" s="187">
        <v>116</v>
      </c>
      <c r="S10" s="187">
        <v>202</v>
      </c>
      <c r="T10" s="187">
        <v>134</v>
      </c>
      <c r="U10" s="187">
        <v>68</v>
      </c>
    </row>
    <row r="11" spans="1:21" ht="16.5" customHeight="1">
      <c r="A11" s="170"/>
      <c r="B11" s="214"/>
      <c r="C11" s="377"/>
      <c r="D11" s="377"/>
      <c r="E11" s="215"/>
      <c r="F11" s="215"/>
      <c r="G11" s="215"/>
      <c r="H11" s="380" t="s">
        <v>840</v>
      </c>
      <c r="I11" s="187">
        <v>143</v>
      </c>
      <c r="J11" s="187">
        <v>68</v>
      </c>
      <c r="K11" s="187">
        <v>75</v>
      </c>
      <c r="L11" s="187">
        <v>110</v>
      </c>
      <c r="M11" s="187">
        <v>60</v>
      </c>
      <c r="N11" s="187">
        <v>50</v>
      </c>
      <c r="O11" s="379" t="s">
        <v>880</v>
      </c>
      <c r="P11" s="187">
        <v>1482</v>
      </c>
      <c r="Q11" s="187">
        <v>747</v>
      </c>
      <c r="R11" s="187">
        <v>735</v>
      </c>
      <c r="S11" s="187">
        <v>788</v>
      </c>
      <c r="T11" s="187">
        <v>446</v>
      </c>
      <c r="U11" s="187">
        <v>342</v>
      </c>
    </row>
    <row r="12" spans="1:21" ht="16.5" customHeight="1">
      <c r="A12" s="173" t="s">
        <v>915</v>
      </c>
      <c r="B12" s="214">
        <v>34762</v>
      </c>
      <c r="C12" s="377">
        <v>17279</v>
      </c>
      <c r="D12" s="377">
        <v>17483</v>
      </c>
      <c r="E12" s="215">
        <v>23805</v>
      </c>
      <c r="F12" s="215">
        <v>13695</v>
      </c>
      <c r="G12" s="215">
        <v>10110</v>
      </c>
      <c r="H12" s="380" t="s">
        <v>841</v>
      </c>
      <c r="I12" s="187">
        <v>260</v>
      </c>
      <c r="J12" s="187">
        <v>131</v>
      </c>
      <c r="K12" s="187">
        <v>129</v>
      </c>
      <c r="L12" s="187">
        <v>167</v>
      </c>
      <c r="M12" s="187">
        <v>101</v>
      </c>
      <c r="N12" s="187">
        <v>66</v>
      </c>
      <c r="O12" s="379" t="s">
        <v>888</v>
      </c>
      <c r="P12" s="187">
        <v>1402</v>
      </c>
      <c r="Q12" s="187">
        <v>868</v>
      </c>
      <c r="R12" s="187">
        <v>534</v>
      </c>
      <c r="S12" s="187">
        <v>821</v>
      </c>
      <c r="T12" s="187">
        <v>579</v>
      </c>
      <c r="U12" s="187">
        <v>242</v>
      </c>
    </row>
    <row r="13" spans="1:21" ht="16.5" customHeight="1">
      <c r="A13" s="170"/>
      <c r="B13" s="214"/>
      <c r="C13" s="377"/>
      <c r="D13" s="377"/>
      <c r="E13" s="215"/>
      <c r="F13" s="215"/>
      <c r="G13" s="215"/>
      <c r="H13" s="380" t="s">
        <v>842</v>
      </c>
      <c r="I13" s="187">
        <v>385</v>
      </c>
      <c r="J13" s="187">
        <v>200</v>
      </c>
      <c r="K13" s="187">
        <v>185</v>
      </c>
      <c r="L13" s="187">
        <v>262</v>
      </c>
      <c r="M13" s="187">
        <v>162</v>
      </c>
      <c r="N13" s="187">
        <v>100</v>
      </c>
      <c r="O13" s="379" t="s">
        <v>916</v>
      </c>
      <c r="P13" s="187">
        <v>268</v>
      </c>
      <c r="Q13" s="187">
        <v>165</v>
      </c>
      <c r="R13" s="187">
        <v>103</v>
      </c>
      <c r="S13" s="187">
        <v>148</v>
      </c>
      <c r="T13" s="187">
        <v>101</v>
      </c>
      <c r="U13" s="187">
        <v>47</v>
      </c>
    </row>
    <row r="14" spans="1:21" ht="16.5" customHeight="1">
      <c r="A14" s="173" t="s">
        <v>917</v>
      </c>
      <c r="B14" s="214">
        <v>27465</v>
      </c>
      <c r="C14" s="377">
        <v>13647</v>
      </c>
      <c r="D14" s="377">
        <v>13818</v>
      </c>
      <c r="E14" s="215">
        <v>18606</v>
      </c>
      <c r="F14" s="215">
        <v>10752</v>
      </c>
      <c r="G14" s="215">
        <v>7854</v>
      </c>
      <c r="H14" s="380" t="s">
        <v>843</v>
      </c>
      <c r="I14" s="187">
        <v>48</v>
      </c>
      <c r="J14" s="187">
        <v>24</v>
      </c>
      <c r="K14" s="187">
        <v>24</v>
      </c>
      <c r="L14" s="187">
        <v>35</v>
      </c>
      <c r="M14" s="187">
        <v>19</v>
      </c>
      <c r="N14" s="187">
        <v>16</v>
      </c>
      <c r="O14" s="379" t="s">
        <v>918</v>
      </c>
      <c r="P14" s="187">
        <v>209</v>
      </c>
      <c r="Q14" s="187">
        <v>138</v>
      </c>
      <c r="R14" s="187">
        <v>71</v>
      </c>
      <c r="S14" s="187">
        <v>144</v>
      </c>
      <c r="T14" s="187">
        <v>106</v>
      </c>
      <c r="U14" s="187">
        <v>38</v>
      </c>
    </row>
    <row r="15" spans="1:21" ht="16.5" customHeight="1">
      <c r="A15" s="170" t="s">
        <v>848</v>
      </c>
      <c r="B15" s="216">
        <v>140</v>
      </c>
      <c r="C15" s="186">
        <v>78</v>
      </c>
      <c r="D15" s="186">
        <v>62</v>
      </c>
      <c r="E15" s="187">
        <v>98</v>
      </c>
      <c r="F15" s="187">
        <v>66</v>
      </c>
      <c r="G15" s="187">
        <v>32</v>
      </c>
      <c r="H15" s="380" t="s">
        <v>844</v>
      </c>
      <c r="I15" s="187">
        <v>156</v>
      </c>
      <c r="J15" s="187">
        <v>75</v>
      </c>
      <c r="K15" s="187">
        <v>81</v>
      </c>
      <c r="L15" s="187">
        <v>109</v>
      </c>
      <c r="M15" s="187">
        <v>58</v>
      </c>
      <c r="N15" s="187">
        <v>51</v>
      </c>
      <c r="O15" s="379" t="s">
        <v>919</v>
      </c>
      <c r="P15" s="187">
        <v>605</v>
      </c>
      <c r="Q15" s="187">
        <v>375</v>
      </c>
      <c r="R15" s="187">
        <v>230</v>
      </c>
      <c r="S15" s="187">
        <v>425</v>
      </c>
      <c r="T15" s="187">
        <v>295</v>
      </c>
      <c r="U15" s="187">
        <v>130</v>
      </c>
    </row>
    <row r="16" spans="1:21" ht="16.5" customHeight="1">
      <c r="A16" s="170" t="s">
        <v>850</v>
      </c>
      <c r="B16" s="216">
        <v>127</v>
      </c>
      <c r="C16" s="186">
        <v>67</v>
      </c>
      <c r="D16" s="186">
        <v>60</v>
      </c>
      <c r="E16" s="187">
        <v>88</v>
      </c>
      <c r="F16" s="187">
        <v>54</v>
      </c>
      <c r="G16" s="187">
        <v>34</v>
      </c>
      <c r="H16" s="380" t="s">
        <v>845</v>
      </c>
      <c r="I16" s="187">
        <v>125</v>
      </c>
      <c r="J16" s="187">
        <v>60</v>
      </c>
      <c r="K16" s="187">
        <v>65</v>
      </c>
      <c r="L16" s="187">
        <v>89</v>
      </c>
      <c r="M16" s="187">
        <v>48</v>
      </c>
      <c r="N16" s="187">
        <v>41</v>
      </c>
      <c r="O16" s="379" t="s">
        <v>884</v>
      </c>
      <c r="P16" s="187">
        <v>1720</v>
      </c>
      <c r="Q16" s="187">
        <v>1066</v>
      </c>
      <c r="R16" s="187">
        <v>654</v>
      </c>
      <c r="S16" s="187">
        <v>1155</v>
      </c>
      <c r="T16" s="187">
        <v>824</v>
      </c>
      <c r="U16" s="187">
        <v>331</v>
      </c>
    </row>
    <row r="17" spans="1:21" ht="16.5" customHeight="1">
      <c r="A17" s="170" t="s">
        <v>852</v>
      </c>
      <c r="B17" s="216">
        <v>496</v>
      </c>
      <c r="C17" s="186">
        <v>257</v>
      </c>
      <c r="D17" s="186">
        <v>239</v>
      </c>
      <c r="E17" s="187">
        <v>319</v>
      </c>
      <c r="F17" s="187">
        <v>202</v>
      </c>
      <c r="G17" s="187">
        <v>117</v>
      </c>
      <c r="H17" s="380" t="s">
        <v>846</v>
      </c>
      <c r="I17" s="187">
        <v>115</v>
      </c>
      <c r="J17" s="187">
        <v>45</v>
      </c>
      <c r="K17" s="187">
        <v>70</v>
      </c>
      <c r="L17" s="187">
        <v>66</v>
      </c>
      <c r="M17" s="187">
        <v>37</v>
      </c>
      <c r="N17" s="187">
        <v>29</v>
      </c>
      <c r="O17" s="379" t="s">
        <v>920</v>
      </c>
      <c r="P17" s="187">
        <v>1048</v>
      </c>
      <c r="Q17" s="187">
        <v>645</v>
      </c>
      <c r="R17" s="187">
        <v>403</v>
      </c>
      <c r="S17" s="187">
        <v>657</v>
      </c>
      <c r="T17" s="187">
        <v>482</v>
      </c>
      <c r="U17" s="187">
        <v>175</v>
      </c>
    </row>
    <row r="18" spans="1:21" ht="16.5" customHeight="1">
      <c r="A18" s="170" t="s">
        <v>120</v>
      </c>
      <c r="B18" s="216">
        <v>4008</v>
      </c>
      <c r="C18" s="186">
        <v>1998</v>
      </c>
      <c r="D18" s="186">
        <v>2010</v>
      </c>
      <c r="E18" s="187">
        <v>2642</v>
      </c>
      <c r="F18" s="187">
        <v>1509</v>
      </c>
      <c r="G18" s="187">
        <v>1133</v>
      </c>
      <c r="H18" s="380" t="s">
        <v>847</v>
      </c>
      <c r="I18" s="187">
        <v>247</v>
      </c>
      <c r="J18" s="187">
        <v>112</v>
      </c>
      <c r="K18" s="187">
        <v>135</v>
      </c>
      <c r="L18" s="187">
        <v>164</v>
      </c>
      <c r="M18" s="187">
        <v>87</v>
      </c>
      <c r="N18" s="187">
        <v>77</v>
      </c>
      <c r="O18" s="379" t="s">
        <v>921</v>
      </c>
      <c r="P18" s="187">
        <v>211</v>
      </c>
      <c r="Q18" s="187">
        <v>137</v>
      </c>
      <c r="R18" s="187">
        <v>74</v>
      </c>
      <c r="S18" s="187">
        <v>149</v>
      </c>
      <c r="T18" s="187">
        <v>106</v>
      </c>
      <c r="U18" s="187">
        <v>43</v>
      </c>
    </row>
    <row r="19" spans="1:21" ht="16.5" customHeight="1">
      <c r="A19" s="170" t="s">
        <v>854</v>
      </c>
      <c r="B19" s="216">
        <v>474</v>
      </c>
      <c r="C19" s="186">
        <v>255</v>
      </c>
      <c r="D19" s="186">
        <v>219</v>
      </c>
      <c r="E19" s="187">
        <v>322</v>
      </c>
      <c r="F19" s="187">
        <v>200</v>
      </c>
      <c r="G19" s="187">
        <v>122</v>
      </c>
      <c r="H19" s="380" t="s">
        <v>922</v>
      </c>
      <c r="I19" s="187">
        <v>78</v>
      </c>
      <c r="J19" s="187">
        <v>34</v>
      </c>
      <c r="K19" s="187">
        <v>44</v>
      </c>
      <c r="L19" s="187">
        <v>58</v>
      </c>
      <c r="M19" s="187">
        <v>31</v>
      </c>
      <c r="N19" s="187">
        <v>27</v>
      </c>
      <c r="O19" s="379" t="s">
        <v>923</v>
      </c>
      <c r="P19" s="187">
        <v>142</v>
      </c>
      <c r="Q19" s="187">
        <v>83</v>
      </c>
      <c r="R19" s="187">
        <v>59</v>
      </c>
      <c r="S19" s="187">
        <v>71</v>
      </c>
      <c r="T19" s="187">
        <v>50</v>
      </c>
      <c r="U19" s="187">
        <v>21</v>
      </c>
    </row>
    <row r="20" spans="1:21" ht="16.5" customHeight="1">
      <c r="A20" s="170" t="s">
        <v>856</v>
      </c>
      <c r="B20" s="216">
        <v>201</v>
      </c>
      <c r="C20" s="186">
        <v>111</v>
      </c>
      <c r="D20" s="186">
        <v>90</v>
      </c>
      <c r="E20" s="187">
        <v>135</v>
      </c>
      <c r="F20" s="187">
        <v>87</v>
      </c>
      <c r="G20" s="187">
        <v>48</v>
      </c>
      <c r="H20" s="380" t="s">
        <v>849</v>
      </c>
      <c r="I20" s="187">
        <v>219</v>
      </c>
      <c r="J20" s="187">
        <v>111</v>
      </c>
      <c r="K20" s="187">
        <v>108</v>
      </c>
      <c r="L20" s="187">
        <v>158</v>
      </c>
      <c r="M20" s="187">
        <v>90</v>
      </c>
      <c r="N20" s="187">
        <v>68</v>
      </c>
      <c r="O20" s="379" t="s">
        <v>924</v>
      </c>
      <c r="P20" s="187">
        <v>143</v>
      </c>
      <c r="Q20" s="187">
        <v>87</v>
      </c>
      <c r="R20" s="187">
        <v>56</v>
      </c>
      <c r="S20" s="187">
        <v>76</v>
      </c>
      <c r="T20" s="187">
        <v>46</v>
      </c>
      <c r="U20" s="187">
        <v>30</v>
      </c>
    </row>
    <row r="21" spans="1:21" ht="16.5" customHeight="1">
      <c r="A21" s="170" t="s">
        <v>857</v>
      </c>
      <c r="B21" s="216">
        <v>228</v>
      </c>
      <c r="C21" s="186">
        <v>112</v>
      </c>
      <c r="D21" s="186">
        <v>116</v>
      </c>
      <c r="E21" s="187">
        <v>164</v>
      </c>
      <c r="F21" s="187">
        <v>92</v>
      </c>
      <c r="G21" s="187">
        <v>72</v>
      </c>
      <c r="H21" s="380" t="s">
        <v>851</v>
      </c>
      <c r="I21" s="187">
        <v>58</v>
      </c>
      <c r="J21" s="187">
        <v>33</v>
      </c>
      <c r="K21" s="187">
        <v>25</v>
      </c>
      <c r="L21" s="187">
        <v>36</v>
      </c>
      <c r="M21" s="187">
        <v>20</v>
      </c>
      <c r="N21" s="187">
        <v>16</v>
      </c>
      <c r="O21" s="379" t="s">
        <v>925</v>
      </c>
      <c r="P21" s="187">
        <v>123</v>
      </c>
      <c r="Q21" s="187">
        <v>77</v>
      </c>
      <c r="R21" s="187">
        <v>46</v>
      </c>
      <c r="S21" s="187">
        <v>70</v>
      </c>
      <c r="T21" s="187">
        <v>42</v>
      </c>
      <c r="U21" s="187">
        <v>28</v>
      </c>
    </row>
    <row r="22" spans="1:21" ht="16.5" customHeight="1">
      <c r="A22" s="170" t="s">
        <v>858</v>
      </c>
      <c r="B22" s="216">
        <v>487</v>
      </c>
      <c r="C22" s="186">
        <v>240</v>
      </c>
      <c r="D22" s="186">
        <v>247</v>
      </c>
      <c r="E22" s="187">
        <v>325</v>
      </c>
      <c r="F22" s="187">
        <v>191</v>
      </c>
      <c r="G22" s="187">
        <v>134</v>
      </c>
      <c r="H22" s="380" t="s">
        <v>853</v>
      </c>
      <c r="I22" s="187">
        <v>56</v>
      </c>
      <c r="J22" s="187">
        <v>31</v>
      </c>
      <c r="K22" s="187">
        <v>25</v>
      </c>
      <c r="L22" s="187">
        <v>43</v>
      </c>
      <c r="M22" s="187">
        <v>25</v>
      </c>
      <c r="N22" s="187">
        <v>18</v>
      </c>
      <c r="O22" s="379" t="s">
        <v>926</v>
      </c>
      <c r="P22" s="187">
        <v>357</v>
      </c>
      <c r="Q22" s="187">
        <v>213</v>
      </c>
      <c r="R22" s="187">
        <v>144</v>
      </c>
      <c r="S22" s="187">
        <v>210</v>
      </c>
      <c r="T22" s="187">
        <v>146</v>
      </c>
      <c r="U22" s="187">
        <v>64</v>
      </c>
    </row>
    <row r="23" spans="1:21" ht="16.5" customHeight="1">
      <c r="A23" s="170" t="s">
        <v>859</v>
      </c>
      <c r="B23" s="216">
        <v>473</v>
      </c>
      <c r="C23" s="186">
        <v>243</v>
      </c>
      <c r="D23" s="186">
        <v>230</v>
      </c>
      <c r="E23" s="187">
        <v>320</v>
      </c>
      <c r="F23" s="187">
        <v>193</v>
      </c>
      <c r="G23" s="187">
        <v>127</v>
      </c>
      <c r="H23" s="380" t="s">
        <v>927</v>
      </c>
      <c r="I23" s="187">
        <v>38</v>
      </c>
      <c r="J23" s="187">
        <v>24</v>
      </c>
      <c r="K23" s="187">
        <v>14</v>
      </c>
      <c r="L23" s="187">
        <v>35</v>
      </c>
      <c r="M23" s="187">
        <v>23</v>
      </c>
      <c r="N23" s="187">
        <v>12</v>
      </c>
      <c r="O23" s="379" t="s">
        <v>928</v>
      </c>
      <c r="P23" s="187">
        <v>715</v>
      </c>
      <c r="Q23" s="185">
        <v>409</v>
      </c>
      <c r="R23" s="187">
        <v>306</v>
      </c>
      <c r="S23" s="187">
        <v>410</v>
      </c>
      <c r="T23" s="187">
        <v>268</v>
      </c>
      <c r="U23" s="187">
        <v>142</v>
      </c>
    </row>
    <row r="24" spans="1:21" ht="16.5" customHeight="1">
      <c r="A24" s="170" t="s">
        <v>860</v>
      </c>
      <c r="B24" s="216">
        <v>663</v>
      </c>
      <c r="C24" s="186">
        <v>311</v>
      </c>
      <c r="D24" s="186">
        <v>352</v>
      </c>
      <c r="E24" s="187">
        <v>458</v>
      </c>
      <c r="F24" s="187">
        <v>261</v>
      </c>
      <c r="G24" s="187">
        <v>197</v>
      </c>
      <c r="H24" s="380" t="s">
        <v>855</v>
      </c>
      <c r="I24" s="187">
        <v>25</v>
      </c>
      <c r="J24" s="187">
        <v>16</v>
      </c>
      <c r="K24" s="187">
        <v>9</v>
      </c>
      <c r="L24" s="187">
        <v>20</v>
      </c>
      <c r="M24" s="187">
        <v>14</v>
      </c>
      <c r="N24" s="187">
        <v>6</v>
      </c>
      <c r="O24" s="379" t="s">
        <v>929</v>
      </c>
      <c r="P24" s="187">
        <v>290</v>
      </c>
      <c r="Q24" s="187">
        <v>169</v>
      </c>
      <c r="R24" s="187">
        <v>121</v>
      </c>
      <c r="S24" s="187">
        <v>153</v>
      </c>
      <c r="T24" s="187">
        <v>94</v>
      </c>
      <c r="U24" s="187">
        <v>59</v>
      </c>
    </row>
    <row r="25" spans="1:21" ht="16.5" customHeight="1">
      <c r="A25" s="170" t="s">
        <v>861</v>
      </c>
      <c r="B25" s="216">
        <v>672</v>
      </c>
      <c r="C25" s="186">
        <v>335</v>
      </c>
      <c r="D25" s="186">
        <v>337</v>
      </c>
      <c r="E25" s="187">
        <v>473</v>
      </c>
      <c r="F25" s="187">
        <v>275</v>
      </c>
      <c r="G25" s="187">
        <v>198</v>
      </c>
      <c r="H25" s="380" t="s">
        <v>892</v>
      </c>
      <c r="I25" s="187">
        <v>19</v>
      </c>
      <c r="J25" s="187">
        <v>10</v>
      </c>
      <c r="K25" s="187">
        <v>9</v>
      </c>
      <c r="L25" s="187">
        <v>12</v>
      </c>
      <c r="M25" s="187">
        <v>8</v>
      </c>
      <c r="N25" s="187">
        <v>4</v>
      </c>
      <c r="O25" s="379" t="s">
        <v>930</v>
      </c>
      <c r="P25" s="187">
        <v>134</v>
      </c>
      <c r="Q25" s="187">
        <v>71</v>
      </c>
      <c r="R25" s="187">
        <v>63</v>
      </c>
      <c r="S25" s="187">
        <v>67</v>
      </c>
      <c r="T25" s="187">
        <v>44</v>
      </c>
      <c r="U25" s="187">
        <v>23</v>
      </c>
    </row>
    <row r="26" spans="1:21" ht="16.5" customHeight="1">
      <c r="A26" s="170" t="s">
        <v>862</v>
      </c>
      <c r="B26" s="216">
        <v>2272</v>
      </c>
      <c r="C26" s="186">
        <v>1123</v>
      </c>
      <c r="D26" s="186">
        <v>1149</v>
      </c>
      <c r="E26" s="187">
        <v>1651</v>
      </c>
      <c r="F26" s="187">
        <v>923</v>
      </c>
      <c r="G26" s="187">
        <v>728</v>
      </c>
      <c r="H26" s="380" t="s">
        <v>931</v>
      </c>
      <c r="I26" s="187">
        <v>14</v>
      </c>
      <c r="J26" s="187">
        <v>7</v>
      </c>
      <c r="K26" s="187">
        <v>7</v>
      </c>
      <c r="L26" s="187">
        <v>5</v>
      </c>
      <c r="M26" s="187">
        <v>5</v>
      </c>
      <c r="N26" s="381">
        <v>0</v>
      </c>
      <c r="O26" s="379" t="s">
        <v>932</v>
      </c>
      <c r="P26" s="187">
        <v>239</v>
      </c>
      <c r="Q26" s="185">
        <v>132</v>
      </c>
      <c r="R26" s="187">
        <v>107</v>
      </c>
      <c r="S26" s="187">
        <v>126</v>
      </c>
      <c r="T26" s="187">
        <v>81</v>
      </c>
      <c r="U26" s="187">
        <v>45</v>
      </c>
    </row>
    <row r="27" spans="1:21" ht="16.5" customHeight="1">
      <c r="A27" s="170" t="s">
        <v>121</v>
      </c>
      <c r="B27" s="216">
        <v>1696</v>
      </c>
      <c r="C27" s="186">
        <v>869</v>
      </c>
      <c r="D27" s="186">
        <v>827</v>
      </c>
      <c r="E27" s="187">
        <v>1182</v>
      </c>
      <c r="F27" s="187">
        <v>688</v>
      </c>
      <c r="G27" s="187">
        <v>494</v>
      </c>
      <c r="H27" s="380" t="s">
        <v>933</v>
      </c>
      <c r="I27" s="187">
        <v>12</v>
      </c>
      <c r="J27" s="187">
        <v>3</v>
      </c>
      <c r="K27" s="187">
        <v>9</v>
      </c>
      <c r="L27" s="187">
        <v>5</v>
      </c>
      <c r="M27" s="187">
        <v>2</v>
      </c>
      <c r="N27" s="187">
        <v>3</v>
      </c>
      <c r="O27" s="379" t="s">
        <v>934</v>
      </c>
      <c r="P27" s="187">
        <v>239</v>
      </c>
      <c r="Q27" s="187">
        <v>133</v>
      </c>
      <c r="R27" s="187">
        <v>106</v>
      </c>
      <c r="S27" s="187">
        <v>129</v>
      </c>
      <c r="T27" s="187">
        <v>75</v>
      </c>
      <c r="U27" s="187">
        <v>54</v>
      </c>
    </row>
    <row r="28" spans="1:21" ht="16.5" customHeight="1">
      <c r="A28" s="170" t="s">
        <v>116</v>
      </c>
      <c r="B28" s="216">
        <v>6828</v>
      </c>
      <c r="C28" s="186">
        <v>3331</v>
      </c>
      <c r="D28" s="186">
        <v>3497</v>
      </c>
      <c r="E28" s="187">
        <v>4692</v>
      </c>
      <c r="F28" s="187">
        <v>2624</v>
      </c>
      <c r="G28" s="187">
        <v>2068</v>
      </c>
      <c r="H28" s="380" t="s">
        <v>935</v>
      </c>
      <c r="I28" s="187">
        <v>18</v>
      </c>
      <c r="J28" s="187">
        <v>7</v>
      </c>
      <c r="K28" s="187">
        <v>11</v>
      </c>
      <c r="L28" s="187">
        <v>5</v>
      </c>
      <c r="M28" s="187">
        <v>4</v>
      </c>
      <c r="N28" s="187">
        <v>1</v>
      </c>
      <c r="O28" s="379" t="s">
        <v>936</v>
      </c>
      <c r="P28" s="187">
        <v>145</v>
      </c>
      <c r="Q28" s="187">
        <v>76</v>
      </c>
      <c r="R28" s="187">
        <v>69</v>
      </c>
      <c r="S28" s="187">
        <v>73</v>
      </c>
      <c r="T28" s="187">
        <v>40</v>
      </c>
      <c r="U28" s="187">
        <v>33</v>
      </c>
    </row>
    <row r="29" spans="1:21" ht="16.5" customHeight="1">
      <c r="A29" s="170" t="s">
        <v>117</v>
      </c>
      <c r="B29" s="216">
        <v>1155</v>
      </c>
      <c r="C29" s="186">
        <v>574</v>
      </c>
      <c r="D29" s="186">
        <v>581</v>
      </c>
      <c r="E29" s="187">
        <v>786</v>
      </c>
      <c r="F29" s="187">
        <v>458</v>
      </c>
      <c r="G29" s="187">
        <v>328</v>
      </c>
      <c r="H29" s="380" t="s">
        <v>937</v>
      </c>
      <c r="I29" s="187">
        <v>14</v>
      </c>
      <c r="J29" s="187">
        <v>5</v>
      </c>
      <c r="K29" s="187">
        <v>9</v>
      </c>
      <c r="L29" s="187">
        <v>7</v>
      </c>
      <c r="M29" s="187">
        <v>2</v>
      </c>
      <c r="N29" s="187">
        <v>5</v>
      </c>
      <c r="O29" s="379" t="s">
        <v>938</v>
      </c>
      <c r="P29" s="187">
        <v>1121</v>
      </c>
      <c r="Q29" s="187">
        <v>678</v>
      </c>
      <c r="R29" s="187">
        <v>443</v>
      </c>
      <c r="S29" s="187">
        <v>700</v>
      </c>
      <c r="T29" s="187">
        <v>472</v>
      </c>
      <c r="U29" s="187">
        <v>228</v>
      </c>
    </row>
    <row r="30" spans="1:21" ht="16.5" customHeight="1">
      <c r="A30" s="170" t="s">
        <v>863</v>
      </c>
      <c r="B30" s="216">
        <v>566</v>
      </c>
      <c r="C30" s="186">
        <v>268</v>
      </c>
      <c r="D30" s="186">
        <v>298</v>
      </c>
      <c r="E30" s="187">
        <v>383</v>
      </c>
      <c r="F30" s="187">
        <v>214</v>
      </c>
      <c r="G30" s="187">
        <v>169</v>
      </c>
      <c r="H30" s="382"/>
      <c r="I30" s="186"/>
      <c r="J30" s="187"/>
      <c r="K30" s="185"/>
      <c r="L30" s="187"/>
      <c r="M30" s="187"/>
      <c r="N30" s="185"/>
      <c r="O30" s="379" t="s">
        <v>939</v>
      </c>
      <c r="P30" s="187">
        <v>117</v>
      </c>
      <c r="Q30" s="187">
        <v>68</v>
      </c>
      <c r="R30" s="187">
        <v>49</v>
      </c>
      <c r="S30" s="187">
        <v>69</v>
      </c>
      <c r="T30" s="187">
        <v>39</v>
      </c>
      <c r="U30" s="187">
        <v>30</v>
      </c>
    </row>
    <row r="31" spans="1:21" ht="16.5" customHeight="1">
      <c r="A31" s="170" t="s">
        <v>864</v>
      </c>
      <c r="B31" s="216">
        <v>158</v>
      </c>
      <c r="C31" s="186">
        <v>77</v>
      </c>
      <c r="D31" s="186">
        <v>81</v>
      </c>
      <c r="E31" s="187">
        <v>117</v>
      </c>
      <c r="F31" s="187">
        <v>62</v>
      </c>
      <c r="G31" s="187">
        <v>55</v>
      </c>
      <c r="H31" s="403" t="s">
        <v>940</v>
      </c>
      <c r="I31" s="7">
        <v>36919</v>
      </c>
      <c r="J31" s="7">
        <v>20259</v>
      </c>
      <c r="K31" s="215">
        <v>16660</v>
      </c>
      <c r="L31" s="215">
        <v>23335</v>
      </c>
      <c r="M31" s="215">
        <v>14393</v>
      </c>
      <c r="N31" s="215">
        <v>8942</v>
      </c>
      <c r="O31" s="379" t="s">
        <v>941</v>
      </c>
      <c r="P31" s="187">
        <v>286</v>
      </c>
      <c r="Q31" s="187">
        <v>164</v>
      </c>
      <c r="R31" s="187">
        <v>122</v>
      </c>
      <c r="S31" s="187">
        <v>182</v>
      </c>
      <c r="T31" s="187">
        <v>118</v>
      </c>
      <c r="U31" s="187">
        <v>64</v>
      </c>
    </row>
    <row r="32" spans="1:21" ht="16.5" customHeight="1">
      <c r="A32" s="170" t="s">
        <v>118</v>
      </c>
      <c r="B32" s="216">
        <v>1116</v>
      </c>
      <c r="C32" s="186">
        <v>539</v>
      </c>
      <c r="D32" s="186">
        <v>577</v>
      </c>
      <c r="E32" s="187">
        <v>730</v>
      </c>
      <c r="F32" s="187">
        <v>430</v>
      </c>
      <c r="G32" s="187">
        <v>300</v>
      </c>
      <c r="H32" s="382"/>
      <c r="I32" s="2"/>
      <c r="J32" s="2"/>
      <c r="K32" s="187"/>
      <c r="L32" s="187"/>
      <c r="M32" s="187"/>
      <c r="N32" s="187"/>
      <c r="O32" s="379" t="s">
        <v>942</v>
      </c>
      <c r="P32" s="187">
        <v>340</v>
      </c>
      <c r="Q32" s="187">
        <v>198</v>
      </c>
      <c r="R32" s="187">
        <v>142</v>
      </c>
      <c r="S32" s="187">
        <v>200</v>
      </c>
      <c r="T32" s="187">
        <v>122</v>
      </c>
      <c r="U32" s="187">
        <v>78</v>
      </c>
    </row>
    <row r="33" spans="1:21" ht="16.5" customHeight="1">
      <c r="A33" s="170" t="s">
        <v>119</v>
      </c>
      <c r="B33" s="216">
        <v>4212</v>
      </c>
      <c r="C33" s="186">
        <v>2068</v>
      </c>
      <c r="D33" s="186">
        <v>2144</v>
      </c>
      <c r="E33" s="187">
        <v>2667</v>
      </c>
      <c r="F33" s="187">
        <v>1563</v>
      </c>
      <c r="G33" s="187">
        <v>1104</v>
      </c>
      <c r="H33" s="380" t="s">
        <v>943</v>
      </c>
      <c r="I33" s="2">
        <v>1331</v>
      </c>
      <c r="J33" s="1">
        <v>770</v>
      </c>
      <c r="K33" s="187">
        <v>561</v>
      </c>
      <c r="L33" s="187">
        <v>825</v>
      </c>
      <c r="M33" s="187">
        <v>575</v>
      </c>
      <c r="N33" s="187">
        <v>250</v>
      </c>
      <c r="O33" s="379" t="s">
        <v>944</v>
      </c>
      <c r="P33" s="187">
        <v>239</v>
      </c>
      <c r="Q33" s="187">
        <v>129</v>
      </c>
      <c r="R33" s="187">
        <v>110</v>
      </c>
      <c r="S33" s="187">
        <v>114</v>
      </c>
      <c r="T33" s="187">
        <v>68</v>
      </c>
      <c r="U33" s="187">
        <v>46</v>
      </c>
    </row>
    <row r="34" spans="1:21" ht="16.5" customHeight="1">
      <c r="A34" s="170" t="s">
        <v>865</v>
      </c>
      <c r="B34" s="216">
        <v>543</v>
      </c>
      <c r="C34" s="186">
        <v>282</v>
      </c>
      <c r="D34" s="186">
        <v>261</v>
      </c>
      <c r="E34" s="187">
        <v>385</v>
      </c>
      <c r="F34" s="187">
        <v>234</v>
      </c>
      <c r="G34" s="187">
        <v>151</v>
      </c>
      <c r="H34" s="380" t="s">
        <v>945</v>
      </c>
      <c r="I34" s="2">
        <v>482</v>
      </c>
      <c r="J34" s="1">
        <v>253</v>
      </c>
      <c r="K34" s="187">
        <v>229</v>
      </c>
      <c r="L34" s="187">
        <v>318</v>
      </c>
      <c r="M34" s="187">
        <v>183</v>
      </c>
      <c r="N34" s="187">
        <v>135</v>
      </c>
      <c r="O34" s="379" t="s">
        <v>1021</v>
      </c>
      <c r="P34" s="187">
        <v>263</v>
      </c>
      <c r="Q34" s="187">
        <v>162</v>
      </c>
      <c r="R34" s="187">
        <v>101</v>
      </c>
      <c r="S34" s="187">
        <v>151</v>
      </c>
      <c r="T34" s="187">
        <v>104</v>
      </c>
      <c r="U34" s="187">
        <v>47</v>
      </c>
    </row>
    <row r="35" spans="1:21" ht="16.5" customHeight="1">
      <c r="A35" s="170" t="s">
        <v>866</v>
      </c>
      <c r="B35" s="216">
        <v>316</v>
      </c>
      <c r="C35" s="186">
        <v>166</v>
      </c>
      <c r="D35" s="186">
        <v>150</v>
      </c>
      <c r="E35" s="187">
        <v>216</v>
      </c>
      <c r="F35" s="187">
        <v>139</v>
      </c>
      <c r="G35" s="187">
        <v>77</v>
      </c>
      <c r="H35" s="380" t="s">
        <v>1022</v>
      </c>
      <c r="I35" s="2">
        <v>410</v>
      </c>
      <c r="J35" s="1">
        <v>206</v>
      </c>
      <c r="K35" s="187">
        <v>204</v>
      </c>
      <c r="L35" s="187">
        <v>247</v>
      </c>
      <c r="M35" s="187">
        <v>136</v>
      </c>
      <c r="N35" s="187">
        <v>111</v>
      </c>
      <c r="O35" s="379" t="s">
        <v>1023</v>
      </c>
      <c r="P35" s="187">
        <v>390</v>
      </c>
      <c r="Q35" s="187">
        <v>201</v>
      </c>
      <c r="R35" s="187">
        <v>189</v>
      </c>
      <c r="S35" s="187">
        <v>217</v>
      </c>
      <c r="T35" s="187">
        <v>112</v>
      </c>
      <c r="U35" s="187">
        <v>105</v>
      </c>
    </row>
    <row r="36" spans="1:21" ht="16.5" customHeight="1">
      <c r="A36" s="170" t="s">
        <v>867</v>
      </c>
      <c r="B36" s="216">
        <v>634</v>
      </c>
      <c r="C36" s="186">
        <v>343</v>
      </c>
      <c r="D36" s="186">
        <v>291</v>
      </c>
      <c r="E36" s="187">
        <v>453</v>
      </c>
      <c r="F36" s="187">
        <v>287</v>
      </c>
      <c r="G36" s="187">
        <v>166</v>
      </c>
      <c r="H36" s="380" t="s">
        <v>1024</v>
      </c>
      <c r="I36" s="2">
        <v>817</v>
      </c>
      <c r="J36" s="1">
        <v>493</v>
      </c>
      <c r="K36" s="187">
        <v>324</v>
      </c>
      <c r="L36" s="187">
        <v>532</v>
      </c>
      <c r="M36" s="187">
        <v>364</v>
      </c>
      <c r="N36" s="187">
        <v>168</v>
      </c>
      <c r="O36" s="379" t="s">
        <v>1025</v>
      </c>
      <c r="P36" s="187">
        <v>364</v>
      </c>
      <c r="Q36" s="187">
        <v>215</v>
      </c>
      <c r="R36" s="187">
        <v>149</v>
      </c>
      <c r="S36" s="187">
        <v>233</v>
      </c>
      <c r="T36" s="187">
        <v>162</v>
      </c>
      <c r="U36" s="187">
        <v>71</v>
      </c>
    </row>
    <row r="37" spans="1:21" ht="16.5" customHeight="1">
      <c r="A37" s="383"/>
      <c r="B37" s="216"/>
      <c r="C37" s="186"/>
      <c r="D37" s="186"/>
      <c r="E37" s="187"/>
      <c r="F37" s="187"/>
      <c r="G37" s="187"/>
      <c r="H37" s="380" t="s">
        <v>1026</v>
      </c>
      <c r="I37" s="2">
        <v>423</v>
      </c>
      <c r="J37" s="1">
        <v>223</v>
      </c>
      <c r="K37" s="187">
        <v>200</v>
      </c>
      <c r="L37" s="187">
        <v>256</v>
      </c>
      <c r="M37" s="187">
        <v>137</v>
      </c>
      <c r="N37" s="187">
        <v>119</v>
      </c>
      <c r="O37" s="379"/>
      <c r="P37" s="187"/>
      <c r="Q37" s="187"/>
      <c r="R37" s="187"/>
      <c r="S37" s="187"/>
      <c r="T37" s="187"/>
      <c r="U37" s="187"/>
    </row>
    <row r="38" spans="1:21" ht="16.5" customHeight="1">
      <c r="A38" s="173" t="s">
        <v>1027</v>
      </c>
      <c r="B38" s="214">
        <v>7297</v>
      </c>
      <c r="C38" s="377">
        <v>3632</v>
      </c>
      <c r="D38" s="377">
        <v>3665</v>
      </c>
      <c r="E38" s="215">
        <v>5199</v>
      </c>
      <c r="F38" s="215">
        <v>2943</v>
      </c>
      <c r="G38" s="215">
        <v>2256</v>
      </c>
      <c r="H38" s="380" t="s">
        <v>1028</v>
      </c>
      <c r="I38" s="2">
        <v>414</v>
      </c>
      <c r="J38" s="1">
        <v>190</v>
      </c>
      <c r="K38" s="187">
        <v>224</v>
      </c>
      <c r="L38" s="187">
        <v>228</v>
      </c>
      <c r="M38" s="187">
        <v>107</v>
      </c>
      <c r="N38" s="187">
        <v>121</v>
      </c>
      <c r="O38" s="404" t="s">
        <v>1029</v>
      </c>
      <c r="P38" s="215">
        <v>4471</v>
      </c>
      <c r="Q38" s="215">
        <v>2365</v>
      </c>
      <c r="R38" s="215">
        <v>2106</v>
      </c>
      <c r="S38" s="215">
        <v>2288</v>
      </c>
      <c r="T38" s="215">
        <v>1509</v>
      </c>
      <c r="U38" s="215">
        <v>779</v>
      </c>
    </row>
    <row r="39" spans="1:21" ht="16.5" customHeight="1">
      <c r="A39" s="170" t="s">
        <v>868</v>
      </c>
      <c r="B39" s="216">
        <v>657</v>
      </c>
      <c r="C39" s="186">
        <v>343</v>
      </c>
      <c r="D39" s="186">
        <v>314</v>
      </c>
      <c r="E39" s="187">
        <v>483</v>
      </c>
      <c r="F39" s="187">
        <v>285</v>
      </c>
      <c r="G39" s="187">
        <v>198</v>
      </c>
      <c r="H39" s="379" t="s">
        <v>1030</v>
      </c>
      <c r="I39" s="187">
        <v>797</v>
      </c>
      <c r="J39" s="187">
        <v>412</v>
      </c>
      <c r="K39" s="187">
        <v>385</v>
      </c>
      <c r="L39" s="187">
        <v>434</v>
      </c>
      <c r="M39" s="187">
        <v>253</v>
      </c>
      <c r="N39" s="187">
        <v>181</v>
      </c>
      <c r="O39" s="379"/>
      <c r="P39" s="187"/>
      <c r="Q39" s="187"/>
      <c r="R39" s="187"/>
      <c r="S39" s="187"/>
      <c r="T39" s="187"/>
      <c r="U39" s="187"/>
    </row>
    <row r="40" spans="1:21" ht="16.5" customHeight="1">
      <c r="A40" s="170" t="s">
        <v>869</v>
      </c>
      <c r="B40" s="216">
        <v>300</v>
      </c>
      <c r="C40" s="186">
        <v>150</v>
      </c>
      <c r="D40" s="186">
        <v>150</v>
      </c>
      <c r="E40" s="187">
        <v>221</v>
      </c>
      <c r="F40" s="187">
        <v>124</v>
      </c>
      <c r="G40" s="187">
        <v>97</v>
      </c>
      <c r="H40" s="379" t="s">
        <v>876</v>
      </c>
      <c r="I40" s="187">
        <v>1325</v>
      </c>
      <c r="J40" s="187">
        <v>719</v>
      </c>
      <c r="K40" s="187">
        <v>606</v>
      </c>
      <c r="L40" s="187">
        <v>821</v>
      </c>
      <c r="M40" s="187">
        <v>474</v>
      </c>
      <c r="N40" s="187">
        <v>347</v>
      </c>
      <c r="O40" s="379"/>
      <c r="P40" s="187"/>
      <c r="Q40" s="187"/>
      <c r="R40" s="187"/>
      <c r="S40" s="187"/>
      <c r="T40" s="187"/>
      <c r="U40" s="187"/>
    </row>
    <row r="41" spans="1:21" ht="16.5" customHeight="1">
      <c r="A41" s="170" t="s">
        <v>871</v>
      </c>
      <c r="B41" s="216">
        <v>548</v>
      </c>
      <c r="C41" s="186">
        <v>262</v>
      </c>
      <c r="D41" s="186">
        <v>286</v>
      </c>
      <c r="E41" s="187">
        <v>399</v>
      </c>
      <c r="F41" s="187">
        <v>220</v>
      </c>
      <c r="G41" s="187">
        <v>179</v>
      </c>
      <c r="H41" s="379" t="s">
        <v>878</v>
      </c>
      <c r="I41" s="187">
        <v>802</v>
      </c>
      <c r="J41" s="187">
        <v>411</v>
      </c>
      <c r="K41" s="187">
        <v>391</v>
      </c>
      <c r="L41" s="187">
        <v>472</v>
      </c>
      <c r="M41" s="187">
        <v>267</v>
      </c>
      <c r="N41" s="187">
        <v>205</v>
      </c>
      <c r="O41" s="379"/>
      <c r="P41" s="187"/>
      <c r="Q41" s="187"/>
      <c r="R41" s="187"/>
      <c r="S41" s="187"/>
      <c r="T41" s="187"/>
      <c r="U41" s="187"/>
    </row>
    <row r="42" spans="1:21" ht="16.5" customHeight="1">
      <c r="A42" s="170" t="s">
        <v>873</v>
      </c>
      <c r="B42" s="216">
        <v>518</v>
      </c>
      <c r="C42" s="186">
        <v>244</v>
      </c>
      <c r="D42" s="186">
        <v>274</v>
      </c>
      <c r="E42" s="187">
        <v>387</v>
      </c>
      <c r="F42" s="187">
        <v>195</v>
      </c>
      <c r="G42" s="187">
        <v>192</v>
      </c>
      <c r="H42" s="379" t="s">
        <v>882</v>
      </c>
      <c r="I42" s="187">
        <v>872</v>
      </c>
      <c r="J42" s="187">
        <v>465</v>
      </c>
      <c r="K42" s="187">
        <v>407</v>
      </c>
      <c r="L42" s="187">
        <v>494</v>
      </c>
      <c r="M42" s="187">
        <v>276</v>
      </c>
      <c r="N42" s="187">
        <v>218</v>
      </c>
      <c r="O42" s="379"/>
      <c r="P42" s="187"/>
      <c r="Q42" s="187"/>
      <c r="R42" s="187"/>
      <c r="S42" s="187"/>
      <c r="T42" s="187"/>
      <c r="U42" s="187"/>
    </row>
    <row r="43" spans="1:21" ht="16.5" customHeight="1">
      <c r="A43" s="170" t="s">
        <v>875</v>
      </c>
      <c r="B43" s="216">
        <v>132</v>
      </c>
      <c r="C43" s="186">
        <v>75</v>
      </c>
      <c r="D43" s="186">
        <v>57</v>
      </c>
      <c r="E43" s="187">
        <v>85</v>
      </c>
      <c r="F43" s="187">
        <v>60</v>
      </c>
      <c r="G43" s="187">
        <v>25</v>
      </c>
      <c r="H43" s="379" t="s">
        <v>872</v>
      </c>
      <c r="I43" s="187">
        <v>4685</v>
      </c>
      <c r="J43" s="187">
        <v>2348</v>
      </c>
      <c r="K43" s="187">
        <v>2337</v>
      </c>
      <c r="L43" s="187">
        <v>3316</v>
      </c>
      <c r="M43" s="187">
        <v>1888</v>
      </c>
      <c r="N43" s="187">
        <v>1428</v>
      </c>
      <c r="O43" s="379"/>
      <c r="P43" s="187"/>
      <c r="Q43" s="187"/>
      <c r="R43" s="187"/>
      <c r="S43" s="187"/>
      <c r="T43" s="187"/>
      <c r="U43" s="187"/>
    </row>
    <row r="44" spans="1:21" ht="16.5" customHeight="1">
      <c r="A44" s="170" t="s">
        <v>877</v>
      </c>
      <c r="B44" s="216">
        <v>332</v>
      </c>
      <c r="C44" s="186">
        <v>167</v>
      </c>
      <c r="D44" s="186">
        <v>165</v>
      </c>
      <c r="E44" s="187">
        <v>256</v>
      </c>
      <c r="F44" s="187">
        <v>139</v>
      </c>
      <c r="G44" s="187">
        <v>117</v>
      </c>
      <c r="H44" s="379" t="s">
        <v>874</v>
      </c>
      <c r="I44" s="187">
        <v>3593</v>
      </c>
      <c r="J44" s="187">
        <v>1866</v>
      </c>
      <c r="K44" s="187">
        <v>1727</v>
      </c>
      <c r="L44" s="187">
        <v>2503</v>
      </c>
      <c r="M44" s="187">
        <v>1465</v>
      </c>
      <c r="N44" s="187">
        <v>1038</v>
      </c>
      <c r="O44" s="379"/>
      <c r="P44" s="187"/>
      <c r="Q44" s="187"/>
      <c r="R44" s="187"/>
      <c r="S44" s="187"/>
      <c r="T44" s="187"/>
      <c r="U44" s="187"/>
    </row>
    <row r="45" spans="1:21" ht="16.5" customHeight="1">
      <c r="A45" s="170" t="s">
        <v>879</v>
      </c>
      <c r="B45" s="216">
        <v>126</v>
      </c>
      <c r="C45" s="186">
        <v>71</v>
      </c>
      <c r="D45" s="186">
        <v>55</v>
      </c>
      <c r="E45" s="187">
        <v>91</v>
      </c>
      <c r="F45" s="187">
        <v>57</v>
      </c>
      <c r="G45" s="187">
        <v>34</v>
      </c>
      <c r="H45" s="379" t="s">
        <v>870</v>
      </c>
      <c r="I45" s="187">
        <v>4620</v>
      </c>
      <c r="J45" s="187">
        <v>2509</v>
      </c>
      <c r="K45" s="187">
        <v>2111</v>
      </c>
      <c r="L45" s="187">
        <v>3313</v>
      </c>
      <c r="M45" s="187">
        <v>2040</v>
      </c>
      <c r="N45" s="187">
        <v>1273</v>
      </c>
      <c r="O45" s="379"/>
      <c r="P45" s="187"/>
      <c r="Q45" s="187"/>
      <c r="R45" s="187"/>
      <c r="S45" s="187"/>
      <c r="T45" s="187"/>
      <c r="U45" s="187"/>
    </row>
    <row r="46" spans="1:21" ht="16.5" customHeight="1" thickBot="1">
      <c r="A46" s="166" t="s">
        <v>881</v>
      </c>
      <c r="B46" s="220">
        <v>477</v>
      </c>
      <c r="C46" s="213">
        <v>243</v>
      </c>
      <c r="D46" s="213">
        <v>234</v>
      </c>
      <c r="E46" s="213">
        <v>332</v>
      </c>
      <c r="F46" s="213">
        <v>198</v>
      </c>
      <c r="G46" s="213">
        <v>134</v>
      </c>
      <c r="H46" s="384" t="s">
        <v>1031</v>
      </c>
      <c r="I46" s="213">
        <v>1004</v>
      </c>
      <c r="J46" s="213">
        <v>483</v>
      </c>
      <c r="K46" s="213">
        <v>521</v>
      </c>
      <c r="L46" s="213">
        <v>542</v>
      </c>
      <c r="M46" s="213">
        <v>303</v>
      </c>
      <c r="N46" s="213">
        <v>239</v>
      </c>
      <c r="O46" s="385"/>
      <c r="P46" s="386"/>
      <c r="Q46" s="386"/>
      <c r="R46" s="386"/>
      <c r="S46" s="386"/>
      <c r="T46" s="386"/>
      <c r="U46" s="386"/>
    </row>
    <row r="47" ht="9.75" customHeight="1">
      <c r="A47" s="4" t="s">
        <v>1032</v>
      </c>
    </row>
    <row r="48" ht="11.25">
      <c r="A48" s="1" t="s">
        <v>1033</v>
      </c>
    </row>
  </sheetData>
  <mergeCells count="9">
    <mergeCell ref="B3:D3"/>
    <mergeCell ref="E3:G3"/>
    <mergeCell ref="A3:A4"/>
    <mergeCell ref="H3:H4"/>
    <mergeCell ref="S3:U3"/>
    <mergeCell ref="O3:O4"/>
    <mergeCell ref="I3:K3"/>
    <mergeCell ref="L3:N3"/>
    <mergeCell ref="P3:R3"/>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2"/>
  </sheetPr>
  <dimension ref="A1:L141"/>
  <sheetViews>
    <sheetView workbookViewId="0" topLeftCell="A1">
      <selection activeCell="A2" sqref="A2"/>
    </sheetView>
  </sheetViews>
  <sheetFormatPr defaultColWidth="9.00390625" defaultRowHeight="16.5" customHeight="1"/>
  <cols>
    <col min="1" max="1" width="13.75390625" style="52" customWidth="1"/>
    <col min="2" max="7" width="12.625" style="53" customWidth="1"/>
    <col min="8" max="12" width="11.625" style="52" customWidth="1"/>
    <col min="13" max="14" width="6.625" style="52" customWidth="1"/>
    <col min="15" max="16384" width="9.00390625" style="52" customWidth="1"/>
  </cols>
  <sheetData>
    <row r="1" ht="16.5" customHeight="1">
      <c r="A1" s="51" t="s">
        <v>367</v>
      </c>
    </row>
    <row r="2" spans="1:8" ht="16.5" customHeight="1" thickBot="1">
      <c r="A2" s="412" t="str">
        <f>HYPERLINK("#目次!A5","目次に戻る")</f>
        <v>目次に戻る</v>
      </c>
      <c r="B2" s="90"/>
      <c r="C2" s="90"/>
      <c r="D2" s="90"/>
      <c r="E2" s="90"/>
      <c r="F2" s="90"/>
      <c r="G2" s="91" t="s">
        <v>349</v>
      </c>
      <c r="H2" s="92"/>
    </row>
    <row r="3" spans="1:12" ht="16.5" customHeight="1">
      <c r="A3" s="495" t="s">
        <v>404</v>
      </c>
      <c r="B3" s="481" t="s">
        <v>405</v>
      </c>
      <c r="C3" s="481"/>
      <c r="D3" s="481"/>
      <c r="E3" s="493" t="s">
        <v>406</v>
      </c>
      <c r="F3" s="509"/>
      <c r="G3" s="509"/>
      <c r="H3" s="93"/>
      <c r="I3" s="93"/>
      <c r="J3" s="93"/>
      <c r="K3" s="93"/>
      <c r="L3" s="93"/>
    </row>
    <row r="4" spans="1:12" ht="16.5" customHeight="1">
      <c r="A4" s="496"/>
      <c r="B4" s="94" t="s">
        <v>407</v>
      </c>
      <c r="C4" s="94" t="s">
        <v>109</v>
      </c>
      <c r="D4" s="94" t="s">
        <v>110</v>
      </c>
      <c r="E4" s="94" t="s">
        <v>407</v>
      </c>
      <c r="F4" s="94" t="s">
        <v>109</v>
      </c>
      <c r="G4" s="29" t="s">
        <v>110</v>
      </c>
      <c r="H4" s="95"/>
      <c r="I4" s="95"/>
      <c r="J4" s="95"/>
      <c r="K4" s="95"/>
      <c r="L4" s="95"/>
    </row>
    <row r="5" spans="1:7" s="97" customFormat="1" ht="16.5" customHeight="1">
      <c r="A5" s="71" t="s">
        <v>408</v>
      </c>
      <c r="B5" s="96">
        <v>309526</v>
      </c>
      <c r="C5" s="96">
        <v>154865</v>
      </c>
      <c r="D5" s="96">
        <v>154661</v>
      </c>
      <c r="E5" s="96">
        <v>310627</v>
      </c>
      <c r="F5" s="96">
        <v>155143</v>
      </c>
      <c r="G5" s="96">
        <v>155484</v>
      </c>
    </row>
    <row r="6" spans="1:7" ht="16.5" customHeight="1">
      <c r="A6" s="63"/>
      <c r="B6" s="98"/>
      <c r="C6" s="98"/>
      <c r="D6" s="98"/>
      <c r="E6" s="99"/>
      <c r="F6" s="99"/>
      <c r="G6" s="99"/>
    </row>
    <row r="7" spans="1:7" s="97" customFormat="1" ht="16.5" customHeight="1">
      <c r="A7" s="71" t="s">
        <v>409</v>
      </c>
      <c r="B7" s="100">
        <v>9349</v>
      </c>
      <c r="C7" s="100">
        <v>4789</v>
      </c>
      <c r="D7" s="100">
        <v>4560</v>
      </c>
      <c r="E7" s="100">
        <v>8823</v>
      </c>
      <c r="F7" s="100">
        <v>4532</v>
      </c>
      <c r="G7" s="100">
        <v>4291</v>
      </c>
    </row>
    <row r="8" spans="1:7" ht="16.5" customHeight="1">
      <c r="A8" s="69" t="s">
        <v>410</v>
      </c>
      <c r="B8" s="99">
        <v>1966</v>
      </c>
      <c r="C8" s="99">
        <v>1037</v>
      </c>
      <c r="D8" s="99">
        <v>929</v>
      </c>
      <c r="E8" s="99">
        <v>1796</v>
      </c>
      <c r="F8" s="99">
        <v>891</v>
      </c>
      <c r="G8" s="99">
        <v>905</v>
      </c>
    </row>
    <row r="9" spans="1:7" ht="16.5" customHeight="1">
      <c r="A9" s="69" t="s">
        <v>411</v>
      </c>
      <c r="B9" s="99">
        <v>1949</v>
      </c>
      <c r="C9" s="99">
        <v>1000</v>
      </c>
      <c r="D9" s="99">
        <v>949</v>
      </c>
      <c r="E9" s="99">
        <v>1807</v>
      </c>
      <c r="F9" s="99">
        <v>957</v>
      </c>
      <c r="G9" s="99">
        <v>850</v>
      </c>
    </row>
    <row r="10" spans="1:7" ht="16.5" customHeight="1">
      <c r="A10" s="69" t="s">
        <v>412</v>
      </c>
      <c r="B10" s="99">
        <v>1890</v>
      </c>
      <c r="C10" s="99">
        <v>979</v>
      </c>
      <c r="D10" s="99">
        <v>911</v>
      </c>
      <c r="E10" s="99">
        <v>1732</v>
      </c>
      <c r="F10" s="99">
        <v>912</v>
      </c>
      <c r="G10" s="99">
        <v>820</v>
      </c>
    </row>
    <row r="11" spans="1:7" ht="16.5" customHeight="1">
      <c r="A11" s="69" t="s">
        <v>413</v>
      </c>
      <c r="B11" s="99">
        <v>1787</v>
      </c>
      <c r="C11" s="99">
        <v>916</v>
      </c>
      <c r="D11" s="99">
        <v>871</v>
      </c>
      <c r="E11" s="99">
        <v>1726</v>
      </c>
      <c r="F11" s="99">
        <v>862</v>
      </c>
      <c r="G11" s="99">
        <v>864</v>
      </c>
    </row>
    <row r="12" spans="1:7" ht="16.5" customHeight="1">
      <c r="A12" s="69" t="s">
        <v>414</v>
      </c>
      <c r="B12" s="99">
        <v>1757</v>
      </c>
      <c r="C12" s="99">
        <v>857</v>
      </c>
      <c r="D12" s="99">
        <v>900</v>
      </c>
      <c r="E12" s="99">
        <v>1762</v>
      </c>
      <c r="F12" s="99">
        <v>910</v>
      </c>
      <c r="G12" s="99">
        <v>852</v>
      </c>
    </row>
    <row r="13" spans="1:7" s="97" customFormat="1" ht="16.5" customHeight="1">
      <c r="A13" s="71" t="s">
        <v>415</v>
      </c>
      <c r="B13" s="100">
        <v>8615</v>
      </c>
      <c r="C13" s="100">
        <v>4410</v>
      </c>
      <c r="D13" s="100">
        <v>4205</v>
      </c>
      <c r="E13" s="100">
        <v>8519</v>
      </c>
      <c r="F13" s="100">
        <v>4377</v>
      </c>
      <c r="G13" s="100">
        <v>4142</v>
      </c>
    </row>
    <row r="14" spans="1:7" ht="16.5" customHeight="1">
      <c r="A14" s="69" t="s">
        <v>416</v>
      </c>
      <c r="B14" s="99">
        <v>1778</v>
      </c>
      <c r="C14" s="99">
        <v>888</v>
      </c>
      <c r="D14" s="99">
        <v>890</v>
      </c>
      <c r="E14" s="99">
        <v>1740</v>
      </c>
      <c r="F14" s="99">
        <v>904</v>
      </c>
      <c r="G14" s="99">
        <v>836</v>
      </c>
    </row>
    <row r="15" spans="1:7" ht="16.5" customHeight="1">
      <c r="A15" s="69" t="s">
        <v>417</v>
      </c>
      <c r="B15" s="99">
        <v>1730</v>
      </c>
      <c r="C15" s="99">
        <v>874</v>
      </c>
      <c r="D15" s="99">
        <v>856</v>
      </c>
      <c r="E15" s="99">
        <v>1677</v>
      </c>
      <c r="F15" s="99">
        <v>864</v>
      </c>
      <c r="G15" s="99">
        <v>813</v>
      </c>
    </row>
    <row r="16" spans="1:7" ht="16.5" customHeight="1">
      <c r="A16" s="69" t="s">
        <v>418</v>
      </c>
      <c r="B16" s="99">
        <v>1682</v>
      </c>
      <c r="C16" s="99">
        <v>852</v>
      </c>
      <c r="D16" s="99">
        <v>830</v>
      </c>
      <c r="E16" s="99">
        <v>1734</v>
      </c>
      <c r="F16" s="99">
        <v>911</v>
      </c>
      <c r="G16" s="99">
        <v>823</v>
      </c>
    </row>
    <row r="17" spans="1:7" ht="16.5" customHeight="1">
      <c r="A17" s="69" t="s">
        <v>419</v>
      </c>
      <c r="B17" s="99">
        <v>1705</v>
      </c>
      <c r="C17" s="99">
        <v>886</v>
      </c>
      <c r="D17" s="99">
        <v>819</v>
      </c>
      <c r="E17" s="99">
        <v>1658</v>
      </c>
      <c r="F17" s="99">
        <v>832</v>
      </c>
      <c r="G17" s="99">
        <v>826</v>
      </c>
    </row>
    <row r="18" spans="1:7" ht="16.5" customHeight="1">
      <c r="A18" s="69" t="s">
        <v>420</v>
      </c>
      <c r="B18" s="99">
        <v>1720</v>
      </c>
      <c r="C18" s="99">
        <v>910</v>
      </c>
      <c r="D18" s="99">
        <v>810</v>
      </c>
      <c r="E18" s="99">
        <v>1710</v>
      </c>
      <c r="F18" s="99">
        <v>866</v>
      </c>
      <c r="G18" s="99">
        <v>844</v>
      </c>
    </row>
    <row r="19" spans="1:7" s="97" customFormat="1" ht="16.5" customHeight="1">
      <c r="A19" s="71" t="s">
        <v>421</v>
      </c>
      <c r="B19" s="100">
        <v>9702</v>
      </c>
      <c r="C19" s="100">
        <v>4933</v>
      </c>
      <c r="D19" s="100">
        <v>4769</v>
      </c>
      <c r="E19" s="100">
        <v>8494</v>
      </c>
      <c r="F19" s="100">
        <v>4301</v>
      </c>
      <c r="G19" s="100">
        <v>4193</v>
      </c>
    </row>
    <row r="20" spans="1:7" ht="16.5" customHeight="1">
      <c r="A20" s="73" t="s">
        <v>422</v>
      </c>
      <c r="B20" s="99">
        <v>1837</v>
      </c>
      <c r="C20" s="99">
        <v>939</v>
      </c>
      <c r="D20" s="99">
        <v>898</v>
      </c>
      <c r="E20" s="99">
        <v>1718</v>
      </c>
      <c r="F20" s="99">
        <v>844</v>
      </c>
      <c r="G20" s="99">
        <v>874</v>
      </c>
    </row>
    <row r="21" spans="1:7" ht="16.5" customHeight="1">
      <c r="A21" s="73" t="s">
        <v>423</v>
      </c>
      <c r="B21" s="99">
        <v>1912</v>
      </c>
      <c r="C21" s="99">
        <v>984</v>
      </c>
      <c r="D21" s="99">
        <v>928</v>
      </c>
      <c r="E21" s="99">
        <v>1689</v>
      </c>
      <c r="F21" s="99">
        <v>864</v>
      </c>
      <c r="G21" s="99">
        <v>825</v>
      </c>
    </row>
    <row r="22" spans="1:7" ht="16.5" customHeight="1">
      <c r="A22" s="69" t="s">
        <v>424</v>
      </c>
      <c r="B22" s="99">
        <v>1968</v>
      </c>
      <c r="C22" s="99">
        <v>1005</v>
      </c>
      <c r="D22" s="99">
        <v>963</v>
      </c>
      <c r="E22" s="99">
        <v>1677</v>
      </c>
      <c r="F22" s="99">
        <v>837</v>
      </c>
      <c r="G22" s="99">
        <v>840</v>
      </c>
    </row>
    <row r="23" spans="1:7" ht="16.5" customHeight="1">
      <c r="A23" s="69" t="s">
        <v>425</v>
      </c>
      <c r="B23" s="99">
        <v>1961</v>
      </c>
      <c r="C23" s="99">
        <v>1006</v>
      </c>
      <c r="D23" s="99">
        <v>955</v>
      </c>
      <c r="E23" s="99">
        <v>1680</v>
      </c>
      <c r="F23" s="99">
        <v>868</v>
      </c>
      <c r="G23" s="99">
        <v>812</v>
      </c>
    </row>
    <row r="24" spans="1:7" ht="16.5" customHeight="1">
      <c r="A24" s="69" t="s">
        <v>426</v>
      </c>
      <c r="B24" s="99">
        <v>2024</v>
      </c>
      <c r="C24" s="99">
        <v>999</v>
      </c>
      <c r="D24" s="99">
        <v>1025</v>
      </c>
      <c r="E24" s="99">
        <v>1730</v>
      </c>
      <c r="F24" s="99">
        <v>888</v>
      </c>
      <c r="G24" s="99">
        <v>842</v>
      </c>
    </row>
    <row r="25" spans="1:7" s="97" customFormat="1" ht="16.5" customHeight="1">
      <c r="A25" s="71" t="s">
        <v>427</v>
      </c>
      <c r="B25" s="100">
        <v>14841</v>
      </c>
      <c r="C25" s="100">
        <v>7629</v>
      </c>
      <c r="D25" s="100">
        <v>7212</v>
      </c>
      <c r="E25" s="100">
        <v>11494</v>
      </c>
      <c r="F25" s="100">
        <v>5773</v>
      </c>
      <c r="G25" s="100">
        <v>5721</v>
      </c>
    </row>
    <row r="26" spans="1:7" ht="16.5" customHeight="1">
      <c r="A26" s="69" t="s">
        <v>428</v>
      </c>
      <c r="B26" s="99">
        <v>2205</v>
      </c>
      <c r="C26" s="99">
        <v>1153</v>
      </c>
      <c r="D26" s="99">
        <v>1052</v>
      </c>
      <c r="E26" s="99">
        <v>1801</v>
      </c>
      <c r="F26" s="99">
        <v>913</v>
      </c>
      <c r="G26" s="99">
        <v>888</v>
      </c>
    </row>
    <row r="27" spans="1:7" ht="16.5" customHeight="1">
      <c r="A27" s="69" t="s">
        <v>429</v>
      </c>
      <c r="B27" s="99">
        <v>2236</v>
      </c>
      <c r="C27" s="99">
        <v>1134</v>
      </c>
      <c r="D27" s="99">
        <v>1102</v>
      </c>
      <c r="E27" s="99">
        <v>1938</v>
      </c>
      <c r="F27" s="99">
        <v>1010</v>
      </c>
      <c r="G27" s="99">
        <v>928</v>
      </c>
    </row>
    <row r="28" spans="1:7" ht="16.5" customHeight="1">
      <c r="A28" s="69" t="s">
        <v>430</v>
      </c>
      <c r="B28" s="99">
        <v>2298</v>
      </c>
      <c r="C28" s="99">
        <v>1215</v>
      </c>
      <c r="D28" s="99">
        <v>1083</v>
      </c>
      <c r="E28" s="99">
        <v>1970</v>
      </c>
      <c r="F28" s="99">
        <v>980</v>
      </c>
      <c r="G28" s="99">
        <v>990</v>
      </c>
    </row>
    <row r="29" spans="1:7" ht="16.5" customHeight="1">
      <c r="A29" s="69" t="s">
        <v>431</v>
      </c>
      <c r="B29" s="99">
        <v>3324</v>
      </c>
      <c r="C29" s="99">
        <v>1647</v>
      </c>
      <c r="D29" s="99">
        <v>1677</v>
      </c>
      <c r="E29" s="99">
        <v>2458</v>
      </c>
      <c r="F29" s="99">
        <v>1220</v>
      </c>
      <c r="G29" s="99">
        <v>1238</v>
      </c>
    </row>
    <row r="30" spans="1:7" ht="16.5" customHeight="1">
      <c r="A30" s="69" t="s">
        <v>432</v>
      </c>
      <c r="B30" s="99">
        <v>4778</v>
      </c>
      <c r="C30" s="99">
        <v>2480</v>
      </c>
      <c r="D30" s="99">
        <v>2298</v>
      </c>
      <c r="E30" s="99">
        <v>3327</v>
      </c>
      <c r="F30" s="99">
        <v>1650</v>
      </c>
      <c r="G30" s="99">
        <v>1677</v>
      </c>
    </row>
    <row r="31" spans="1:7" s="97" customFormat="1" ht="16.5" customHeight="1">
      <c r="A31" s="71" t="s">
        <v>433</v>
      </c>
      <c r="B31" s="100">
        <v>32128</v>
      </c>
      <c r="C31" s="100">
        <v>17482</v>
      </c>
      <c r="D31" s="100">
        <v>14646</v>
      </c>
      <c r="E31" s="100">
        <v>26043</v>
      </c>
      <c r="F31" s="100">
        <v>13702</v>
      </c>
      <c r="G31" s="100">
        <v>12341</v>
      </c>
    </row>
    <row r="32" spans="1:7" ht="16.5" customHeight="1">
      <c r="A32" s="69" t="s">
        <v>434</v>
      </c>
      <c r="B32" s="99">
        <v>5618</v>
      </c>
      <c r="C32" s="99">
        <v>2945</v>
      </c>
      <c r="D32" s="99">
        <v>2673</v>
      </c>
      <c r="E32" s="99">
        <v>4073</v>
      </c>
      <c r="F32" s="99">
        <v>2160</v>
      </c>
      <c r="G32" s="99">
        <v>1913</v>
      </c>
    </row>
    <row r="33" spans="1:7" ht="16.5" customHeight="1">
      <c r="A33" s="69" t="s">
        <v>435</v>
      </c>
      <c r="B33" s="99">
        <v>6036</v>
      </c>
      <c r="C33" s="99">
        <v>3369</v>
      </c>
      <c r="D33" s="99">
        <v>2667</v>
      </c>
      <c r="E33" s="99">
        <v>4650</v>
      </c>
      <c r="F33" s="99">
        <v>2368</v>
      </c>
      <c r="G33" s="99">
        <v>2282</v>
      </c>
    </row>
    <row r="34" spans="1:7" ht="16.5" customHeight="1">
      <c r="A34" s="69" t="s">
        <v>436</v>
      </c>
      <c r="B34" s="99">
        <v>6393</v>
      </c>
      <c r="C34" s="99">
        <v>3502</v>
      </c>
      <c r="D34" s="99">
        <v>2891</v>
      </c>
      <c r="E34" s="99">
        <v>5291</v>
      </c>
      <c r="F34" s="99">
        <v>2805</v>
      </c>
      <c r="G34" s="99">
        <v>2486</v>
      </c>
    </row>
    <row r="35" spans="1:7" ht="16.5" customHeight="1">
      <c r="A35" s="69" t="s">
        <v>437</v>
      </c>
      <c r="B35" s="99">
        <v>6920</v>
      </c>
      <c r="C35" s="99">
        <v>3772</v>
      </c>
      <c r="D35" s="99">
        <v>3148</v>
      </c>
      <c r="E35" s="99">
        <v>5803</v>
      </c>
      <c r="F35" s="99">
        <v>3040</v>
      </c>
      <c r="G35" s="99">
        <v>2763</v>
      </c>
    </row>
    <row r="36" spans="1:7" ht="16.5" customHeight="1">
      <c r="A36" s="69" t="s">
        <v>438</v>
      </c>
      <c r="B36" s="99">
        <v>7161</v>
      </c>
      <c r="C36" s="99">
        <v>3894</v>
      </c>
      <c r="D36" s="99">
        <v>3267</v>
      </c>
      <c r="E36" s="99">
        <v>6226</v>
      </c>
      <c r="F36" s="99">
        <v>3329</v>
      </c>
      <c r="G36" s="99">
        <v>2897</v>
      </c>
    </row>
    <row r="37" spans="1:7" s="97" customFormat="1" ht="16.5" customHeight="1">
      <c r="A37" s="71" t="s">
        <v>439</v>
      </c>
      <c r="B37" s="100">
        <v>36726</v>
      </c>
      <c r="C37" s="100">
        <v>19737</v>
      </c>
      <c r="D37" s="100">
        <v>16989</v>
      </c>
      <c r="E37" s="100">
        <v>34081</v>
      </c>
      <c r="F37" s="100">
        <v>18348</v>
      </c>
      <c r="G37" s="100">
        <v>15733</v>
      </c>
    </row>
    <row r="38" spans="1:7" ht="16.5" customHeight="1">
      <c r="A38" s="73" t="s">
        <v>440</v>
      </c>
      <c r="B38" s="99">
        <v>7502</v>
      </c>
      <c r="C38" s="99">
        <v>4100</v>
      </c>
      <c r="D38" s="99">
        <v>3402</v>
      </c>
      <c r="E38" s="99">
        <v>6707</v>
      </c>
      <c r="F38" s="99">
        <v>3487</v>
      </c>
      <c r="G38" s="99">
        <v>3220</v>
      </c>
    </row>
    <row r="39" spans="1:7" ht="16.5" customHeight="1">
      <c r="A39" s="73" t="s">
        <v>441</v>
      </c>
      <c r="B39" s="99">
        <v>7518</v>
      </c>
      <c r="C39" s="99">
        <v>3957</v>
      </c>
      <c r="D39" s="99">
        <v>3561</v>
      </c>
      <c r="E39" s="99">
        <v>6838</v>
      </c>
      <c r="F39" s="99">
        <v>3690</v>
      </c>
      <c r="G39" s="99">
        <v>3148</v>
      </c>
    </row>
    <row r="40" spans="1:7" ht="16.5" customHeight="1">
      <c r="A40" s="73" t="s">
        <v>442</v>
      </c>
      <c r="B40" s="99">
        <v>7617</v>
      </c>
      <c r="C40" s="99">
        <v>4110</v>
      </c>
      <c r="D40" s="99">
        <v>3507</v>
      </c>
      <c r="E40" s="99">
        <v>6882</v>
      </c>
      <c r="F40" s="99">
        <v>3727</v>
      </c>
      <c r="G40" s="99">
        <v>3155</v>
      </c>
    </row>
    <row r="41" spans="1:7" ht="16.5" customHeight="1">
      <c r="A41" s="73" t="s">
        <v>443</v>
      </c>
      <c r="B41" s="99">
        <v>7203</v>
      </c>
      <c r="C41" s="99">
        <v>3905</v>
      </c>
      <c r="D41" s="99">
        <v>3298</v>
      </c>
      <c r="E41" s="99">
        <v>6917</v>
      </c>
      <c r="F41" s="99">
        <v>3794</v>
      </c>
      <c r="G41" s="99">
        <v>3123</v>
      </c>
    </row>
    <row r="42" spans="1:7" ht="16.5" customHeight="1">
      <c r="A42" s="73" t="s">
        <v>444</v>
      </c>
      <c r="B42" s="99">
        <v>6886</v>
      </c>
      <c r="C42" s="99">
        <v>3665</v>
      </c>
      <c r="D42" s="99">
        <v>3221</v>
      </c>
      <c r="E42" s="99">
        <v>6737</v>
      </c>
      <c r="F42" s="99">
        <v>3650</v>
      </c>
      <c r="G42" s="99">
        <v>3087</v>
      </c>
    </row>
    <row r="43" spans="1:7" s="97" customFormat="1" ht="16.5" customHeight="1">
      <c r="A43" s="61" t="s">
        <v>445</v>
      </c>
      <c r="B43" s="100">
        <v>29577</v>
      </c>
      <c r="C43" s="100">
        <v>15855</v>
      </c>
      <c r="D43" s="100">
        <v>13722</v>
      </c>
      <c r="E43" s="100">
        <v>32640</v>
      </c>
      <c r="F43" s="100">
        <v>17290</v>
      </c>
      <c r="G43" s="100">
        <v>15350</v>
      </c>
    </row>
    <row r="44" spans="1:7" ht="16.5" customHeight="1">
      <c r="A44" s="73" t="s">
        <v>446</v>
      </c>
      <c r="B44" s="99">
        <v>6536</v>
      </c>
      <c r="C44" s="99">
        <v>3497</v>
      </c>
      <c r="D44" s="99">
        <v>3039</v>
      </c>
      <c r="E44" s="99">
        <v>6820</v>
      </c>
      <c r="F44" s="99">
        <v>3638</v>
      </c>
      <c r="G44" s="99">
        <v>3182</v>
      </c>
    </row>
    <row r="45" spans="1:7" ht="16.5" customHeight="1">
      <c r="A45" s="73" t="s">
        <v>447</v>
      </c>
      <c r="B45" s="99">
        <v>6382</v>
      </c>
      <c r="C45" s="99">
        <v>3446</v>
      </c>
      <c r="D45" s="99">
        <v>2936</v>
      </c>
      <c r="E45" s="99">
        <v>6809</v>
      </c>
      <c r="F45" s="99">
        <v>3656</v>
      </c>
      <c r="G45" s="99">
        <v>3153</v>
      </c>
    </row>
    <row r="46" spans="1:7" ht="16.5" customHeight="1">
      <c r="A46" s="73" t="s">
        <v>448</v>
      </c>
      <c r="B46" s="99">
        <v>6076</v>
      </c>
      <c r="C46" s="99">
        <v>3297</v>
      </c>
      <c r="D46" s="99">
        <v>2779</v>
      </c>
      <c r="E46" s="99">
        <v>6578</v>
      </c>
      <c r="F46" s="99">
        <v>3476</v>
      </c>
      <c r="G46" s="99">
        <v>3102</v>
      </c>
    </row>
    <row r="47" spans="1:7" ht="16.5" customHeight="1">
      <c r="A47" s="73" t="s">
        <v>449</v>
      </c>
      <c r="B47" s="99">
        <v>5887</v>
      </c>
      <c r="C47" s="99">
        <v>3114</v>
      </c>
      <c r="D47" s="99">
        <v>2773</v>
      </c>
      <c r="E47" s="99">
        <v>6285</v>
      </c>
      <c r="F47" s="99">
        <v>3310</v>
      </c>
      <c r="G47" s="99">
        <v>2975</v>
      </c>
    </row>
    <row r="48" spans="1:7" ht="16.5" customHeight="1">
      <c r="A48" s="73" t="s">
        <v>450</v>
      </c>
      <c r="B48" s="99">
        <v>4696</v>
      </c>
      <c r="C48" s="99">
        <v>2501</v>
      </c>
      <c r="D48" s="99">
        <v>2195</v>
      </c>
      <c r="E48" s="99">
        <v>6148</v>
      </c>
      <c r="F48" s="99">
        <v>3210</v>
      </c>
      <c r="G48" s="99">
        <v>2938</v>
      </c>
    </row>
    <row r="49" spans="1:7" s="97" customFormat="1" ht="16.5" customHeight="1">
      <c r="A49" s="61" t="s">
        <v>451</v>
      </c>
      <c r="B49" s="100">
        <v>23459</v>
      </c>
      <c r="C49" s="100">
        <v>12536</v>
      </c>
      <c r="D49" s="100">
        <v>10923</v>
      </c>
      <c r="E49" s="100">
        <v>26922</v>
      </c>
      <c r="F49" s="100">
        <v>14358</v>
      </c>
      <c r="G49" s="100">
        <v>12564</v>
      </c>
    </row>
    <row r="50" spans="1:7" ht="16.5" customHeight="1">
      <c r="A50" s="73" t="s">
        <v>452</v>
      </c>
      <c r="B50" s="99">
        <v>5614</v>
      </c>
      <c r="C50" s="99">
        <v>3094</v>
      </c>
      <c r="D50" s="99">
        <v>2520</v>
      </c>
      <c r="E50" s="99">
        <v>5851</v>
      </c>
      <c r="F50" s="99">
        <v>3110</v>
      </c>
      <c r="G50" s="99">
        <v>2741</v>
      </c>
    </row>
    <row r="51" spans="1:7" ht="16.5" customHeight="1">
      <c r="A51" s="73" t="s">
        <v>453</v>
      </c>
      <c r="B51" s="99">
        <v>4930</v>
      </c>
      <c r="C51" s="99">
        <v>2648</v>
      </c>
      <c r="D51" s="99">
        <v>2282</v>
      </c>
      <c r="E51" s="99">
        <v>5769</v>
      </c>
      <c r="F51" s="99">
        <v>3085</v>
      </c>
      <c r="G51" s="99">
        <v>2684</v>
      </c>
    </row>
    <row r="52" spans="1:7" ht="16.5" customHeight="1">
      <c r="A52" s="73" t="s">
        <v>454</v>
      </c>
      <c r="B52" s="99">
        <v>4639</v>
      </c>
      <c r="C52" s="99">
        <v>2437</v>
      </c>
      <c r="D52" s="99">
        <v>2202</v>
      </c>
      <c r="E52" s="99">
        <v>5463</v>
      </c>
      <c r="F52" s="99">
        <v>2908</v>
      </c>
      <c r="G52" s="99">
        <v>2555</v>
      </c>
    </row>
    <row r="53" spans="1:7" ht="16.5" customHeight="1">
      <c r="A53" s="73" t="s">
        <v>455</v>
      </c>
      <c r="B53" s="99">
        <v>4173</v>
      </c>
      <c r="C53" s="99">
        <v>2189</v>
      </c>
      <c r="D53" s="99">
        <v>1984</v>
      </c>
      <c r="E53" s="99">
        <v>5499</v>
      </c>
      <c r="F53" s="99">
        <v>2952</v>
      </c>
      <c r="G53" s="99">
        <v>2547</v>
      </c>
    </row>
    <row r="54" spans="1:7" ht="16.5" customHeight="1">
      <c r="A54" s="73" t="s">
        <v>456</v>
      </c>
      <c r="B54" s="99">
        <v>4103</v>
      </c>
      <c r="C54" s="99">
        <v>2168</v>
      </c>
      <c r="D54" s="99">
        <v>1935</v>
      </c>
      <c r="E54" s="99">
        <v>4340</v>
      </c>
      <c r="F54" s="99">
        <v>2303</v>
      </c>
      <c r="G54" s="99">
        <v>2037</v>
      </c>
    </row>
    <row r="55" spans="1:12" s="97" customFormat="1" ht="16.5" customHeight="1">
      <c r="A55" s="61" t="s">
        <v>457</v>
      </c>
      <c r="B55" s="100">
        <v>18464</v>
      </c>
      <c r="C55" s="100">
        <v>9577</v>
      </c>
      <c r="D55" s="100">
        <v>8887</v>
      </c>
      <c r="E55" s="100">
        <v>21933</v>
      </c>
      <c r="F55" s="100">
        <v>11470</v>
      </c>
      <c r="G55" s="100">
        <v>10463</v>
      </c>
      <c r="H55" s="101"/>
      <c r="I55" s="101"/>
      <c r="J55" s="101"/>
      <c r="K55" s="101"/>
      <c r="L55" s="101"/>
    </row>
    <row r="56" spans="1:12" ht="16.5" customHeight="1">
      <c r="A56" s="102" t="s">
        <v>458</v>
      </c>
      <c r="B56" s="99">
        <v>4061</v>
      </c>
      <c r="C56" s="99">
        <v>2155</v>
      </c>
      <c r="D56" s="99">
        <v>1906</v>
      </c>
      <c r="E56" s="99">
        <v>5027</v>
      </c>
      <c r="F56" s="99">
        <v>2685</v>
      </c>
      <c r="G56" s="99">
        <v>2342</v>
      </c>
      <c r="H56" s="103"/>
      <c r="I56" s="103"/>
      <c r="J56" s="103"/>
      <c r="K56" s="103"/>
      <c r="L56" s="103"/>
    </row>
    <row r="57" spans="1:7" ht="16.5" customHeight="1">
      <c r="A57" s="104" t="s">
        <v>459</v>
      </c>
      <c r="B57" s="99">
        <v>3834</v>
      </c>
      <c r="C57" s="99">
        <v>1996</v>
      </c>
      <c r="D57" s="99">
        <v>1838</v>
      </c>
      <c r="E57" s="99">
        <v>4623</v>
      </c>
      <c r="F57" s="99">
        <v>2472</v>
      </c>
      <c r="G57" s="99">
        <v>2151</v>
      </c>
    </row>
    <row r="58" spans="1:7" ht="16.5" customHeight="1">
      <c r="A58" s="104" t="s">
        <v>460</v>
      </c>
      <c r="B58" s="99">
        <v>3595</v>
      </c>
      <c r="C58" s="99">
        <v>1855</v>
      </c>
      <c r="D58" s="99">
        <v>1740</v>
      </c>
      <c r="E58" s="99">
        <v>4348</v>
      </c>
      <c r="F58" s="99">
        <v>2223</v>
      </c>
      <c r="G58" s="99">
        <v>2125</v>
      </c>
    </row>
    <row r="59" spans="1:7" ht="16.5" customHeight="1">
      <c r="A59" s="102" t="s">
        <v>461</v>
      </c>
      <c r="B59" s="99">
        <v>3492</v>
      </c>
      <c r="C59" s="99">
        <v>1834</v>
      </c>
      <c r="D59" s="99">
        <v>1658</v>
      </c>
      <c r="E59" s="99">
        <v>4023</v>
      </c>
      <c r="F59" s="99">
        <v>2078</v>
      </c>
      <c r="G59" s="99">
        <v>1945</v>
      </c>
    </row>
    <row r="60" spans="1:7" ht="16.5" customHeight="1">
      <c r="A60" s="102" t="s">
        <v>462</v>
      </c>
      <c r="B60" s="99">
        <v>3482</v>
      </c>
      <c r="C60" s="99">
        <v>1737</v>
      </c>
      <c r="D60" s="99">
        <v>1745</v>
      </c>
      <c r="E60" s="99">
        <v>3912</v>
      </c>
      <c r="F60" s="99">
        <v>2012</v>
      </c>
      <c r="G60" s="99">
        <v>1900</v>
      </c>
    </row>
    <row r="61" spans="1:7" s="97" customFormat="1" ht="16.5" customHeight="1">
      <c r="A61" s="61" t="s">
        <v>463</v>
      </c>
      <c r="B61" s="100">
        <v>18480</v>
      </c>
      <c r="C61" s="100">
        <v>9524</v>
      </c>
      <c r="D61" s="100">
        <v>8956</v>
      </c>
      <c r="E61" s="100">
        <v>17846</v>
      </c>
      <c r="F61" s="100">
        <v>9228</v>
      </c>
      <c r="G61" s="100">
        <v>8618</v>
      </c>
    </row>
    <row r="62" spans="1:7" ht="16.5" customHeight="1">
      <c r="A62" s="73" t="s">
        <v>464</v>
      </c>
      <c r="B62" s="99">
        <v>3491</v>
      </c>
      <c r="C62" s="99">
        <v>1769</v>
      </c>
      <c r="D62" s="99">
        <v>1722</v>
      </c>
      <c r="E62" s="99">
        <v>3931</v>
      </c>
      <c r="F62" s="99">
        <v>2057</v>
      </c>
      <c r="G62" s="99">
        <v>1874</v>
      </c>
    </row>
    <row r="63" spans="1:7" ht="16.5" customHeight="1">
      <c r="A63" s="73" t="s">
        <v>465</v>
      </c>
      <c r="B63" s="99">
        <v>3541</v>
      </c>
      <c r="C63" s="99">
        <v>1873</v>
      </c>
      <c r="D63" s="99">
        <v>1668</v>
      </c>
      <c r="E63" s="99">
        <v>3652</v>
      </c>
      <c r="F63" s="99">
        <v>1887</v>
      </c>
      <c r="G63" s="99">
        <v>1765</v>
      </c>
    </row>
    <row r="64" spans="1:7" ht="16.5" customHeight="1">
      <c r="A64" s="73" t="s">
        <v>466</v>
      </c>
      <c r="B64" s="99">
        <v>3604</v>
      </c>
      <c r="C64" s="99">
        <v>1861</v>
      </c>
      <c r="D64" s="99">
        <v>1743</v>
      </c>
      <c r="E64" s="99">
        <v>3539</v>
      </c>
      <c r="F64" s="99">
        <v>1843</v>
      </c>
      <c r="G64" s="99">
        <v>1696</v>
      </c>
    </row>
    <row r="65" spans="1:7" ht="16.5" customHeight="1">
      <c r="A65" s="73" t="s">
        <v>467</v>
      </c>
      <c r="B65" s="99">
        <v>3708</v>
      </c>
      <c r="C65" s="99">
        <v>1916</v>
      </c>
      <c r="D65" s="99">
        <v>1792</v>
      </c>
      <c r="E65" s="99">
        <v>3320</v>
      </c>
      <c r="F65" s="99">
        <v>1742</v>
      </c>
      <c r="G65" s="99">
        <v>1578</v>
      </c>
    </row>
    <row r="66" spans="1:7" ht="16.5" customHeight="1">
      <c r="A66" s="73" t="s">
        <v>468</v>
      </c>
      <c r="B66" s="99">
        <v>4136</v>
      </c>
      <c r="C66" s="99">
        <v>2105</v>
      </c>
      <c r="D66" s="99">
        <v>2031</v>
      </c>
      <c r="E66" s="99">
        <v>3404</v>
      </c>
      <c r="F66" s="99">
        <v>1699</v>
      </c>
      <c r="G66" s="99">
        <v>1705</v>
      </c>
    </row>
    <row r="67" spans="1:7" s="97" customFormat="1" ht="16.5" customHeight="1">
      <c r="A67" s="61" t="s">
        <v>469</v>
      </c>
      <c r="B67" s="100">
        <v>22403</v>
      </c>
      <c r="C67" s="100">
        <v>11290</v>
      </c>
      <c r="D67" s="100">
        <v>11113</v>
      </c>
      <c r="E67" s="100">
        <v>17820</v>
      </c>
      <c r="F67" s="100">
        <v>9142</v>
      </c>
      <c r="G67" s="100">
        <v>8678</v>
      </c>
    </row>
    <row r="68" spans="1:7" ht="16.5" customHeight="1">
      <c r="A68" s="73" t="s">
        <v>470</v>
      </c>
      <c r="B68" s="99">
        <v>4400</v>
      </c>
      <c r="C68" s="99">
        <v>2224</v>
      </c>
      <c r="D68" s="99">
        <v>2176</v>
      </c>
      <c r="E68" s="99">
        <v>3410</v>
      </c>
      <c r="F68" s="99">
        <v>1690</v>
      </c>
      <c r="G68" s="99">
        <v>1720</v>
      </c>
    </row>
    <row r="69" spans="1:7" ht="16.5" customHeight="1">
      <c r="A69" s="73" t="s">
        <v>471</v>
      </c>
      <c r="B69" s="99">
        <v>4954</v>
      </c>
      <c r="C69" s="99">
        <v>2494</v>
      </c>
      <c r="D69" s="99">
        <v>2460</v>
      </c>
      <c r="E69" s="99">
        <v>3372</v>
      </c>
      <c r="F69" s="99">
        <v>1760</v>
      </c>
      <c r="G69" s="99">
        <v>1612</v>
      </c>
    </row>
    <row r="70" spans="1:7" ht="16.5" customHeight="1">
      <c r="A70" s="73" t="s">
        <v>472</v>
      </c>
      <c r="B70" s="99">
        <v>5079</v>
      </c>
      <c r="C70" s="99">
        <v>2564</v>
      </c>
      <c r="D70" s="99">
        <v>2515</v>
      </c>
      <c r="E70" s="99">
        <v>3490</v>
      </c>
      <c r="F70" s="99">
        <v>1797</v>
      </c>
      <c r="G70" s="99">
        <v>1693</v>
      </c>
    </row>
    <row r="71" spans="1:7" ht="16.5" customHeight="1">
      <c r="A71" s="73" t="s">
        <v>473</v>
      </c>
      <c r="B71" s="99">
        <v>4791</v>
      </c>
      <c r="C71" s="99">
        <v>2406</v>
      </c>
      <c r="D71" s="99">
        <v>2385</v>
      </c>
      <c r="E71" s="99">
        <v>3600</v>
      </c>
      <c r="F71" s="99">
        <v>1887</v>
      </c>
      <c r="G71" s="99">
        <v>1713</v>
      </c>
    </row>
    <row r="72" spans="1:7" ht="16.5" customHeight="1">
      <c r="A72" s="73" t="s">
        <v>474</v>
      </c>
      <c r="B72" s="99">
        <v>3179</v>
      </c>
      <c r="C72" s="99">
        <v>1602</v>
      </c>
      <c r="D72" s="99">
        <v>1577</v>
      </c>
      <c r="E72" s="99">
        <v>3948</v>
      </c>
      <c r="F72" s="99">
        <v>2008</v>
      </c>
      <c r="G72" s="99">
        <v>1940</v>
      </c>
    </row>
    <row r="73" spans="1:7" s="106" customFormat="1" ht="16.5" customHeight="1">
      <c r="A73" s="105" t="s">
        <v>475</v>
      </c>
      <c r="B73" s="96">
        <v>18953</v>
      </c>
      <c r="C73" s="96">
        <v>9283</v>
      </c>
      <c r="D73" s="96">
        <v>9670</v>
      </c>
      <c r="E73" s="96">
        <v>21336</v>
      </c>
      <c r="F73" s="96">
        <v>10702</v>
      </c>
      <c r="G73" s="96">
        <v>10634</v>
      </c>
    </row>
    <row r="74" spans="1:7" ht="16.5" customHeight="1">
      <c r="A74" s="69" t="s">
        <v>476</v>
      </c>
      <c r="B74" s="107">
        <v>3294</v>
      </c>
      <c r="C74" s="107">
        <v>1639</v>
      </c>
      <c r="D74" s="107">
        <v>1655</v>
      </c>
      <c r="E74" s="107">
        <v>4175</v>
      </c>
      <c r="F74" s="107">
        <v>2104</v>
      </c>
      <c r="G74" s="107">
        <v>2071</v>
      </c>
    </row>
    <row r="75" spans="1:7" ht="16.5" customHeight="1">
      <c r="A75" s="69" t="s">
        <v>477</v>
      </c>
      <c r="B75" s="107">
        <v>3901</v>
      </c>
      <c r="C75" s="107">
        <v>1905</v>
      </c>
      <c r="D75" s="107">
        <v>1996</v>
      </c>
      <c r="E75" s="107">
        <v>4745</v>
      </c>
      <c r="F75" s="107">
        <v>2375</v>
      </c>
      <c r="G75" s="107">
        <v>2370</v>
      </c>
    </row>
    <row r="76" spans="1:7" ht="16.5" customHeight="1">
      <c r="A76" s="69" t="s">
        <v>478</v>
      </c>
      <c r="B76" s="107">
        <v>3814</v>
      </c>
      <c r="C76" s="107">
        <v>1901</v>
      </c>
      <c r="D76" s="107">
        <v>1913</v>
      </c>
      <c r="E76" s="107">
        <v>4779</v>
      </c>
      <c r="F76" s="107">
        <v>2394</v>
      </c>
      <c r="G76" s="107">
        <v>2385</v>
      </c>
    </row>
    <row r="77" spans="1:7" ht="16.5" customHeight="1">
      <c r="A77" s="69" t="s">
        <v>479</v>
      </c>
      <c r="B77" s="107">
        <v>4042</v>
      </c>
      <c r="C77" s="107">
        <v>1975</v>
      </c>
      <c r="D77" s="107">
        <v>2067</v>
      </c>
      <c r="E77" s="107">
        <v>4588</v>
      </c>
      <c r="F77" s="107">
        <v>2313</v>
      </c>
      <c r="G77" s="107">
        <v>2275</v>
      </c>
    </row>
    <row r="78" spans="1:7" ht="16.5" customHeight="1">
      <c r="A78" s="69" t="s">
        <v>480</v>
      </c>
      <c r="B78" s="107">
        <v>3902</v>
      </c>
      <c r="C78" s="107">
        <v>1863</v>
      </c>
      <c r="D78" s="107">
        <v>2039</v>
      </c>
      <c r="E78" s="107">
        <v>3049</v>
      </c>
      <c r="F78" s="107">
        <v>1516</v>
      </c>
      <c r="G78" s="107">
        <v>1533</v>
      </c>
    </row>
    <row r="79" spans="1:7" s="97" customFormat="1" ht="16.5" customHeight="1">
      <c r="A79" s="71" t="s">
        <v>481</v>
      </c>
      <c r="B79" s="108">
        <v>16466</v>
      </c>
      <c r="C79" s="108">
        <v>7592</v>
      </c>
      <c r="D79" s="108">
        <v>8874</v>
      </c>
      <c r="E79" s="108">
        <v>17923</v>
      </c>
      <c r="F79" s="108">
        <v>8656</v>
      </c>
      <c r="G79" s="108">
        <v>9267</v>
      </c>
    </row>
    <row r="80" spans="1:7" ht="16.5" customHeight="1">
      <c r="A80" s="69" t="s">
        <v>482</v>
      </c>
      <c r="B80" s="107">
        <v>3297</v>
      </c>
      <c r="C80" s="107">
        <v>1547</v>
      </c>
      <c r="D80" s="107">
        <v>1750</v>
      </c>
      <c r="E80" s="107">
        <v>3063</v>
      </c>
      <c r="F80" s="107">
        <v>1518</v>
      </c>
      <c r="G80" s="107">
        <v>1545</v>
      </c>
    </row>
    <row r="81" spans="1:7" ht="16.5" customHeight="1">
      <c r="A81" s="69" t="s">
        <v>483</v>
      </c>
      <c r="B81" s="107">
        <v>2999</v>
      </c>
      <c r="C81" s="107">
        <v>1411</v>
      </c>
      <c r="D81" s="107">
        <v>1588</v>
      </c>
      <c r="E81" s="107">
        <v>3694</v>
      </c>
      <c r="F81" s="107">
        <v>1793</v>
      </c>
      <c r="G81" s="107">
        <v>1901</v>
      </c>
    </row>
    <row r="82" spans="1:7" ht="16.5" customHeight="1">
      <c r="A82" s="69" t="s">
        <v>484</v>
      </c>
      <c r="B82" s="107">
        <v>3177</v>
      </c>
      <c r="C82" s="107">
        <v>1438</v>
      </c>
      <c r="D82" s="107">
        <v>1739</v>
      </c>
      <c r="E82" s="107">
        <v>3612</v>
      </c>
      <c r="F82" s="107">
        <v>1772</v>
      </c>
      <c r="G82" s="107">
        <v>1840</v>
      </c>
    </row>
    <row r="83" spans="1:7" ht="16.5" customHeight="1">
      <c r="A83" s="69" t="s">
        <v>485</v>
      </c>
      <c r="B83" s="107">
        <v>3375</v>
      </c>
      <c r="C83" s="107">
        <v>1527</v>
      </c>
      <c r="D83" s="107">
        <v>1848</v>
      </c>
      <c r="E83" s="107">
        <v>3854</v>
      </c>
      <c r="F83" s="107">
        <v>1843</v>
      </c>
      <c r="G83" s="107">
        <v>2011</v>
      </c>
    </row>
    <row r="84" spans="1:7" ht="16.5" customHeight="1">
      <c r="A84" s="69" t="s">
        <v>486</v>
      </c>
      <c r="B84" s="107">
        <v>3618</v>
      </c>
      <c r="C84" s="107">
        <v>1669</v>
      </c>
      <c r="D84" s="107">
        <v>1949</v>
      </c>
      <c r="E84" s="107">
        <v>3700</v>
      </c>
      <c r="F84" s="107">
        <v>1730</v>
      </c>
      <c r="G84" s="107">
        <v>1970</v>
      </c>
    </row>
    <row r="85" spans="1:7" s="97" customFormat="1" ht="16.5" customHeight="1">
      <c r="A85" s="71" t="s">
        <v>487</v>
      </c>
      <c r="B85" s="108">
        <v>16034</v>
      </c>
      <c r="C85" s="108">
        <v>7119</v>
      </c>
      <c r="D85" s="108">
        <v>8915</v>
      </c>
      <c r="E85" s="108">
        <v>15518</v>
      </c>
      <c r="F85" s="108">
        <v>7110</v>
      </c>
      <c r="G85" s="108">
        <v>8408</v>
      </c>
    </row>
    <row r="86" spans="1:7" ht="16.5" customHeight="1">
      <c r="A86" s="73" t="s">
        <v>488</v>
      </c>
      <c r="B86" s="107">
        <v>3378</v>
      </c>
      <c r="C86" s="107">
        <v>1535</v>
      </c>
      <c r="D86" s="107">
        <v>1843</v>
      </c>
      <c r="E86" s="107">
        <v>3181</v>
      </c>
      <c r="F86" s="107">
        <v>1481</v>
      </c>
      <c r="G86" s="107">
        <v>1700</v>
      </c>
    </row>
    <row r="87" spans="1:7" ht="16.5" customHeight="1">
      <c r="A87" s="73" t="s">
        <v>489</v>
      </c>
      <c r="B87" s="107">
        <v>3178</v>
      </c>
      <c r="C87" s="107">
        <v>1380</v>
      </c>
      <c r="D87" s="107">
        <v>1798</v>
      </c>
      <c r="E87" s="107">
        <v>2819</v>
      </c>
      <c r="F87" s="107">
        <v>1291</v>
      </c>
      <c r="G87" s="107">
        <v>1528</v>
      </c>
    </row>
    <row r="88" spans="1:7" ht="16.5" customHeight="1">
      <c r="A88" s="69" t="s">
        <v>490</v>
      </c>
      <c r="B88" s="107">
        <v>3297</v>
      </c>
      <c r="C88" s="107">
        <v>1498</v>
      </c>
      <c r="D88" s="107">
        <v>1799</v>
      </c>
      <c r="E88" s="107">
        <v>3040</v>
      </c>
      <c r="F88" s="107">
        <v>1366</v>
      </c>
      <c r="G88" s="107">
        <v>1674</v>
      </c>
    </row>
    <row r="89" spans="1:7" ht="16.5" customHeight="1">
      <c r="A89" s="69" t="s">
        <v>491</v>
      </c>
      <c r="B89" s="107">
        <v>3176</v>
      </c>
      <c r="C89" s="107">
        <v>1377</v>
      </c>
      <c r="D89" s="107">
        <v>1799</v>
      </c>
      <c r="E89" s="107">
        <v>3118</v>
      </c>
      <c r="F89" s="107">
        <v>1439</v>
      </c>
      <c r="G89" s="107">
        <v>1679</v>
      </c>
    </row>
    <row r="90" spans="1:7" ht="16.5" customHeight="1">
      <c r="A90" s="69" t="s">
        <v>492</v>
      </c>
      <c r="B90" s="107">
        <v>3005</v>
      </c>
      <c r="C90" s="107">
        <v>1329</v>
      </c>
      <c r="D90" s="107">
        <v>1676</v>
      </c>
      <c r="E90" s="107">
        <v>3360</v>
      </c>
      <c r="F90" s="107">
        <v>1533</v>
      </c>
      <c r="G90" s="107">
        <v>1827</v>
      </c>
    </row>
    <row r="91" spans="1:7" s="97" customFormat="1" ht="16.5" customHeight="1">
      <c r="A91" s="71" t="s">
        <v>493</v>
      </c>
      <c r="B91" s="108">
        <v>13283</v>
      </c>
      <c r="C91" s="108">
        <v>5581</v>
      </c>
      <c r="D91" s="108">
        <v>7702</v>
      </c>
      <c r="E91" s="108">
        <v>14913</v>
      </c>
      <c r="F91" s="108">
        <v>6450</v>
      </c>
      <c r="G91" s="108">
        <v>8463</v>
      </c>
    </row>
    <row r="92" spans="1:7" ht="16.5" customHeight="1">
      <c r="A92" s="69" t="s">
        <v>494</v>
      </c>
      <c r="B92" s="107">
        <v>2943</v>
      </c>
      <c r="C92" s="107">
        <v>1264</v>
      </c>
      <c r="D92" s="107">
        <v>1679</v>
      </c>
      <c r="E92" s="107">
        <v>3186</v>
      </c>
      <c r="F92" s="107">
        <v>1420</v>
      </c>
      <c r="G92" s="107">
        <v>1766</v>
      </c>
    </row>
    <row r="93" spans="1:7" ht="16.5" customHeight="1">
      <c r="A93" s="69" t="s">
        <v>495</v>
      </c>
      <c r="B93" s="107">
        <v>2650</v>
      </c>
      <c r="C93" s="107">
        <v>1110</v>
      </c>
      <c r="D93" s="107">
        <v>1540</v>
      </c>
      <c r="E93" s="107">
        <v>3010</v>
      </c>
      <c r="F93" s="107">
        <v>1270</v>
      </c>
      <c r="G93" s="107">
        <v>1740</v>
      </c>
    </row>
    <row r="94" spans="1:7" ht="16.5" customHeight="1">
      <c r="A94" s="69" t="s">
        <v>496</v>
      </c>
      <c r="B94" s="107">
        <v>2747</v>
      </c>
      <c r="C94" s="107">
        <v>1161</v>
      </c>
      <c r="D94" s="107">
        <v>1586</v>
      </c>
      <c r="E94" s="107">
        <v>3055</v>
      </c>
      <c r="F94" s="107">
        <v>1350</v>
      </c>
      <c r="G94" s="107">
        <v>1705</v>
      </c>
    </row>
    <row r="95" spans="1:7" ht="16.5" customHeight="1">
      <c r="A95" s="69" t="s">
        <v>497</v>
      </c>
      <c r="B95" s="107">
        <v>2539</v>
      </c>
      <c r="C95" s="107">
        <v>1084</v>
      </c>
      <c r="D95" s="107">
        <v>1455</v>
      </c>
      <c r="E95" s="107">
        <v>2930</v>
      </c>
      <c r="F95" s="107">
        <v>1234</v>
      </c>
      <c r="G95" s="107">
        <v>1696</v>
      </c>
    </row>
    <row r="96" spans="1:7" ht="16.5" customHeight="1">
      <c r="A96" s="69" t="s">
        <v>498</v>
      </c>
      <c r="B96" s="107">
        <v>2404</v>
      </c>
      <c r="C96" s="107">
        <v>962</v>
      </c>
      <c r="D96" s="107">
        <v>1442</v>
      </c>
      <c r="E96" s="107">
        <v>2732</v>
      </c>
      <c r="F96" s="107">
        <v>1176</v>
      </c>
      <c r="G96" s="107">
        <v>1556</v>
      </c>
    </row>
    <row r="97" spans="1:7" s="97" customFormat="1" ht="16.5" customHeight="1">
      <c r="A97" s="71" t="s">
        <v>499</v>
      </c>
      <c r="B97" s="108">
        <v>9572</v>
      </c>
      <c r="C97" s="108">
        <v>3620</v>
      </c>
      <c r="D97" s="108">
        <v>5952</v>
      </c>
      <c r="E97" s="108">
        <v>11770</v>
      </c>
      <c r="F97" s="108">
        <v>4772</v>
      </c>
      <c r="G97" s="108">
        <v>6998</v>
      </c>
    </row>
    <row r="98" spans="1:7" ht="16.5" customHeight="1">
      <c r="A98" s="69" t="s">
        <v>500</v>
      </c>
      <c r="B98" s="107">
        <v>2369</v>
      </c>
      <c r="C98" s="107">
        <v>955</v>
      </c>
      <c r="D98" s="107">
        <v>1414</v>
      </c>
      <c r="E98" s="107">
        <v>2582</v>
      </c>
      <c r="F98" s="107">
        <v>1072</v>
      </c>
      <c r="G98" s="107">
        <v>1510</v>
      </c>
    </row>
    <row r="99" spans="1:7" ht="16.5" customHeight="1">
      <c r="A99" s="69" t="s">
        <v>501</v>
      </c>
      <c r="B99" s="107">
        <v>2025</v>
      </c>
      <c r="C99" s="107">
        <v>804</v>
      </c>
      <c r="D99" s="107">
        <v>1221</v>
      </c>
      <c r="E99" s="107">
        <v>2403</v>
      </c>
      <c r="F99" s="107">
        <v>957</v>
      </c>
      <c r="G99" s="107">
        <v>1446</v>
      </c>
    </row>
    <row r="100" spans="1:7" ht="16.5" customHeight="1">
      <c r="A100" s="69" t="s">
        <v>502</v>
      </c>
      <c r="B100" s="107">
        <v>1864</v>
      </c>
      <c r="C100" s="107">
        <v>686</v>
      </c>
      <c r="D100" s="107">
        <v>1178</v>
      </c>
      <c r="E100" s="107">
        <v>2423</v>
      </c>
      <c r="F100" s="107">
        <v>999</v>
      </c>
      <c r="G100" s="107">
        <v>1424</v>
      </c>
    </row>
    <row r="101" spans="1:7" ht="16.5" customHeight="1">
      <c r="A101" s="69" t="s">
        <v>503</v>
      </c>
      <c r="B101" s="107">
        <v>1767</v>
      </c>
      <c r="C101" s="107">
        <v>633</v>
      </c>
      <c r="D101" s="107">
        <v>1134</v>
      </c>
      <c r="E101" s="107">
        <v>2260</v>
      </c>
      <c r="F101" s="107">
        <v>935</v>
      </c>
      <c r="G101" s="107">
        <v>1325</v>
      </c>
    </row>
    <row r="102" spans="1:7" ht="16.5" customHeight="1">
      <c r="A102" s="69" t="s">
        <v>504</v>
      </c>
      <c r="B102" s="107">
        <v>1547</v>
      </c>
      <c r="C102" s="107">
        <v>542</v>
      </c>
      <c r="D102" s="107">
        <v>1005</v>
      </c>
      <c r="E102" s="107">
        <v>2102</v>
      </c>
      <c r="F102" s="107">
        <v>809</v>
      </c>
      <c r="G102" s="107">
        <v>1293</v>
      </c>
    </row>
    <row r="103" spans="1:7" s="97" customFormat="1" ht="16.5" customHeight="1">
      <c r="A103" s="71" t="s">
        <v>505</v>
      </c>
      <c r="B103" s="108">
        <v>6151</v>
      </c>
      <c r="C103" s="108">
        <v>2232</v>
      </c>
      <c r="D103" s="108">
        <v>3919</v>
      </c>
      <c r="E103" s="108">
        <v>7815</v>
      </c>
      <c r="F103" s="108">
        <v>2813</v>
      </c>
      <c r="G103" s="108">
        <v>5002</v>
      </c>
    </row>
    <row r="104" spans="1:7" ht="16.5" customHeight="1">
      <c r="A104" s="73" t="s">
        <v>506</v>
      </c>
      <c r="B104" s="107">
        <v>1589</v>
      </c>
      <c r="C104" s="107">
        <v>565</v>
      </c>
      <c r="D104" s="107">
        <v>1024</v>
      </c>
      <c r="E104" s="107">
        <v>2021</v>
      </c>
      <c r="F104" s="107">
        <v>755</v>
      </c>
      <c r="G104" s="107">
        <v>1266</v>
      </c>
    </row>
    <row r="105" spans="1:7" ht="16.5" customHeight="1">
      <c r="A105" s="73" t="s">
        <v>507</v>
      </c>
      <c r="B105" s="107">
        <v>1242</v>
      </c>
      <c r="C105" s="107">
        <v>435</v>
      </c>
      <c r="D105" s="107">
        <v>807</v>
      </c>
      <c r="E105" s="107">
        <v>1681</v>
      </c>
      <c r="F105" s="107">
        <v>631</v>
      </c>
      <c r="G105" s="107">
        <v>1050</v>
      </c>
    </row>
    <row r="106" spans="1:7" ht="16.5" customHeight="1">
      <c r="A106" s="73" t="s">
        <v>508</v>
      </c>
      <c r="B106" s="107">
        <v>1204</v>
      </c>
      <c r="C106" s="107">
        <v>433</v>
      </c>
      <c r="D106" s="107">
        <v>771</v>
      </c>
      <c r="E106" s="107">
        <v>1523</v>
      </c>
      <c r="F106" s="107">
        <v>537</v>
      </c>
      <c r="G106" s="107">
        <v>986</v>
      </c>
    </row>
    <row r="107" spans="1:7" ht="16.5" customHeight="1">
      <c r="A107" s="73" t="s">
        <v>509</v>
      </c>
      <c r="B107" s="107">
        <v>1076</v>
      </c>
      <c r="C107" s="107">
        <v>401</v>
      </c>
      <c r="D107" s="107">
        <v>675</v>
      </c>
      <c r="E107" s="107">
        <v>1406</v>
      </c>
      <c r="F107" s="107">
        <v>461</v>
      </c>
      <c r="G107" s="107">
        <v>945</v>
      </c>
    </row>
    <row r="108" spans="1:7" ht="16.5" customHeight="1">
      <c r="A108" s="73" t="s">
        <v>510</v>
      </c>
      <c r="B108" s="107">
        <v>1040</v>
      </c>
      <c r="C108" s="107">
        <v>398</v>
      </c>
      <c r="D108" s="107">
        <v>642</v>
      </c>
      <c r="E108" s="107">
        <v>1184</v>
      </c>
      <c r="F108" s="107">
        <v>429</v>
      </c>
      <c r="G108" s="107">
        <v>755</v>
      </c>
    </row>
    <row r="109" spans="1:7" s="97" customFormat="1" ht="16.5" customHeight="1">
      <c r="A109" s="61" t="s">
        <v>511</v>
      </c>
      <c r="B109" s="108">
        <v>3562</v>
      </c>
      <c r="C109" s="108">
        <v>1212</v>
      </c>
      <c r="D109" s="108">
        <v>2350</v>
      </c>
      <c r="E109" s="108">
        <v>4114</v>
      </c>
      <c r="F109" s="108">
        <v>1371</v>
      </c>
      <c r="G109" s="108">
        <v>2743</v>
      </c>
    </row>
    <row r="110" spans="1:7" ht="16.5" customHeight="1">
      <c r="A110" s="73" t="s">
        <v>512</v>
      </c>
      <c r="B110" s="107">
        <v>925</v>
      </c>
      <c r="C110" s="107">
        <v>313</v>
      </c>
      <c r="D110" s="107">
        <v>612</v>
      </c>
      <c r="E110" s="107">
        <v>1134</v>
      </c>
      <c r="F110" s="107">
        <v>377</v>
      </c>
      <c r="G110" s="107">
        <v>757</v>
      </c>
    </row>
    <row r="111" spans="1:7" ht="16.5" customHeight="1">
      <c r="A111" s="73" t="s">
        <v>513</v>
      </c>
      <c r="B111" s="107">
        <v>820</v>
      </c>
      <c r="C111" s="107">
        <v>292</v>
      </c>
      <c r="D111" s="107">
        <v>528</v>
      </c>
      <c r="E111" s="107">
        <v>860</v>
      </c>
      <c r="F111" s="107">
        <v>285</v>
      </c>
      <c r="G111" s="107">
        <v>575</v>
      </c>
    </row>
    <row r="112" spans="1:7" ht="16.5" customHeight="1">
      <c r="A112" s="73" t="s">
        <v>514</v>
      </c>
      <c r="B112" s="107">
        <v>700</v>
      </c>
      <c r="C112" s="107">
        <v>242</v>
      </c>
      <c r="D112" s="107">
        <v>458</v>
      </c>
      <c r="E112" s="107">
        <v>813</v>
      </c>
      <c r="F112" s="107">
        <v>261</v>
      </c>
      <c r="G112" s="107">
        <v>552</v>
      </c>
    </row>
    <row r="113" spans="1:7" ht="16.5" customHeight="1">
      <c r="A113" s="73" t="s">
        <v>515</v>
      </c>
      <c r="B113" s="107">
        <v>614</v>
      </c>
      <c r="C113" s="107">
        <v>189</v>
      </c>
      <c r="D113" s="107">
        <v>425</v>
      </c>
      <c r="E113" s="107">
        <v>707</v>
      </c>
      <c r="F113" s="107">
        <v>246</v>
      </c>
      <c r="G113" s="107">
        <v>461</v>
      </c>
    </row>
    <row r="114" spans="1:7" ht="16.5" customHeight="1">
      <c r="A114" s="73" t="s">
        <v>516</v>
      </c>
      <c r="B114" s="107">
        <v>503</v>
      </c>
      <c r="C114" s="107">
        <v>176</v>
      </c>
      <c r="D114" s="107">
        <v>327</v>
      </c>
      <c r="E114" s="107">
        <v>600</v>
      </c>
      <c r="F114" s="107">
        <v>202</v>
      </c>
      <c r="G114" s="107">
        <v>398</v>
      </c>
    </row>
    <row r="115" spans="1:7" s="97" customFormat="1" ht="16.5" customHeight="1">
      <c r="A115" s="61" t="s">
        <v>517</v>
      </c>
      <c r="B115" s="108">
        <v>1393</v>
      </c>
      <c r="C115" s="108">
        <v>370</v>
      </c>
      <c r="D115" s="108">
        <v>1023</v>
      </c>
      <c r="E115" s="108">
        <v>1847</v>
      </c>
      <c r="F115" s="108">
        <v>511</v>
      </c>
      <c r="G115" s="108">
        <v>1336</v>
      </c>
    </row>
    <row r="116" spans="1:7" ht="16.5" customHeight="1">
      <c r="A116" s="73" t="s">
        <v>518</v>
      </c>
      <c r="B116" s="107">
        <v>429</v>
      </c>
      <c r="C116" s="107">
        <v>117</v>
      </c>
      <c r="D116" s="107">
        <v>312</v>
      </c>
      <c r="E116" s="107">
        <v>557</v>
      </c>
      <c r="F116" s="107">
        <v>168</v>
      </c>
      <c r="G116" s="107">
        <v>389</v>
      </c>
    </row>
    <row r="117" spans="1:7" ht="16.5" customHeight="1">
      <c r="A117" s="73" t="s">
        <v>519</v>
      </c>
      <c r="B117" s="107">
        <v>319</v>
      </c>
      <c r="C117" s="107">
        <v>89</v>
      </c>
      <c r="D117" s="107">
        <v>230</v>
      </c>
      <c r="E117" s="107">
        <v>439</v>
      </c>
      <c r="F117" s="107">
        <v>120</v>
      </c>
      <c r="G117" s="107">
        <v>319</v>
      </c>
    </row>
    <row r="118" spans="1:7" ht="16.5" customHeight="1">
      <c r="A118" s="73" t="s">
        <v>520</v>
      </c>
      <c r="B118" s="107">
        <v>298</v>
      </c>
      <c r="C118" s="107">
        <v>64</v>
      </c>
      <c r="D118" s="107">
        <v>234</v>
      </c>
      <c r="E118" s="107">
        <v>367</v>
      </c>
      <c r="F118" s="107">
        <v>103</v>
      </c>
      <c r="G118" s="107">
        <v>264</v>
      </c>
    </row>
    <row r="119" spans="1:7" ht="16.5" customHeight="1">
      <c r="A119" s="73" t="s">
        <v>521</v>
      </c>
      <c r="B119" s="107">
        <v>215</v>
      </c>
      <c r="C119" s="107">
        <v>60</v>
      </c>
      <c r="D119" s="107">
        <v>155</v>
      </c>
      <c r="E119" s="107">
        <v>277</v>
      </c>
      <c r="F119" s="107">
        <v>67</v>
      </c>
      <c r="G119" s="107">
        <v>210</v>
      </c>
    </row>
    <row r="120" spans="1:7" ht="16.5" customHeight="1">
      <c r="A120" s="73" t="s">
        <v>522</v>
      </c>
      <c r="B120" s="107">
        <v>132</v>
      </c>
      <c r="C120" s="107">
        <v>40</v>
      </c>
      <c r="D120" s="107">
        <v>92</v>
      </c>
      <c r="E120" s="107">
        <v>207</v>
      </c>
      <c r="F120" s="107">
        <v>53</v>
      </c>
      <c r="G120" s="107">
        <v>154</v>
      </c>
    </row>
    <row r="121" spans="1:12" s="97" customFormat="1" ht="16.5" customHeight="1">
      <c r="A121" s="61" t="s">
        <v>523</v>
      </c>
      <c r="B121" s="108">
        <v>321</v>
      </c>
      <c r="C121" s="108">
        <v>81</v>
      </c>
      <c r="D121" s="108">
        <v>240</v>
      </c>
      <c r="E121" s="108">
        <v>479</v>
      </c>
      <c r="F121" s="108">
        <v>100</v>
      </c>
      <c r="G121" s="108">
        <v>379</v>
      </c>
      <c r="H121" s="101"/>
      <c r="I121" s="101"/>
      <c r="J121" s="101"/>
      <c r="K121" s="101"/>
      <c r="L121" s="101"/>
    </row>
    <row r="122" spans="1:12" ht="16.5" customHeight="1">
      <c r="A122" s="73" t="s">
        <v>524</v>
      </c>
      <c r="B122" s="107">
        <v>106</v>
      </c>
      <c r="C122" s="107">
        <v>34</v>
      </c>
      <c r="D122" s="107">
        <v>72</v>
      </c>
      <c r="E122" s="107">
        <v>158</v>
      </c>
      <c r="F122" s="107">
        <v>32</v>
      </c>
      <c r="G122" s="107">
        <v>126</v>
      </c>
      <c r="H122" s="103"/>
      <c r="I122" s="103"/>
      <c r="J122" s="103"/>
      <c r="K122" s="103"/>
      <c r="L122" s="103"/>
    </row>
    <row r="123" spans="1:7" ht="16.5" customHeight="1">
      <c r="A123" s="102" t="s">
        <v>525</v>
      </c>
      <c r="B123" s="107">
        <v>80</v>
      </c>
      <c r="C123" s="107">
        <v>20</v>
      </c>
      <c r="D123" s="107">
        <v>60</v>
      </c>
      <c r="E123" s="107">
        <v>125</v>
      </c>
      <c r="F123" s="107">
        <v>32</v>
      </c>
      <c r="G123" s="107">
        <v>93</v>
      </c>
    </row>
    <row r="124" spans="1:7" ht="16.5" customHeight="1">
      <c r="A124" s="102" t="s">
        <v>526</v>
      </c>
      <c r="B124" s="107">
        <v>64</v>
      </c>
      <c r="C124" s="107">
        <v>15</v>
      </c>
      <c r="D124" s="107">
        <v>49</v>
      </c>
      <c r="E124" s="107">
        <v>98</v>
      </c>
      <c r="F124" s="107">
        <v>8</v>
      </c>
      <c r="G124" s="107">
        <v>90</v>
      </c>
    </row>
    <row r="125" spans="1:7" ht="16.5" customHeight="1">
      <c r="A125" s="73" t="s">
        <v>527</v>
      </c>
      <c r="B125" s="107">
        <v>46</v>
      </c>
      <c r="C125" s="107">
        <v>7</v>
      </c>
      <c r="D125" s="107">
        <v>39</v>
      </c>
      <c r="E125" s="107">
        <v>65</v>
      </c>
      <c r="F125" s="107">
        <v>20</v>
      </c>
      <c r="G125" s="107">
        <v>45</v>
      </c>
    </row>
    <row r="126" spans="1:7" ht="16.5" customHeight="1">
      <c r="A126" s="73" t="s">
        <v>528</v>
      </c>
      <c r="B126" s="107">
        <v>25</v>
      </c>
      <c r="C126" s="107">
        <v>5</v>
      </c>
      <c r="D126" s="107">
        <v>20</v>
      </c>
      <c r="E126" s="107">
        <v>33</v>
      </c>
      <c r="F126" s="107">
        <v>8</v>
      </c>
      <c r="G126" s="107">
        <v>25</v>
      </c>
    </row>
    <row r="127" spans="1:7" s="97" customFormat="1" ht="16.5" customHeight="1">
      <c r="A127" s="61" t="s">
        <v>529</v>
      </c>
      <c r="B127" s="108">
        <v>34</v>
      </c>
      <c r="C127" s="108">
        <v>4</v>
      </c>
      <c r="D127" s="108">
        <v>30</v>
      </c>
      <c r="E127" s="108">
        <v>62</v>
      </c>
      <c r="F127" s="108">
        <v>6</v>
      </c>
      <c r="G127" s="108">
        <v>56</v>
      </c>
    </row>
    <row r="128" spans="1:7" s="97" customFormat="1" ht="16.5" customHeight="1">
      <c r="A128" s="71" t="s">
        <v>530</v>
      </c>
      <c r="B128" s="108">
        <v>13</v>
      </c>
      <c r="C128" s="108">
        <v>9</v>
      </c>
      <c r="D128" s="108">
        <v>4</v>
      </c>
      <c r="E128" s="108">
        <v>235</v>
      </c>
      <c r="F128" s="108">
        <v>131</v>
      </c>
      <c r="G128" s="108">
        <v>104</v>
      </c>
    </row>
    <row r="129" spans="1:7" ht="16.5" customHeight="1">
      <c r="A129" s="109"/>
      <c r="B129" s="108"/>
      <c r="C129" s="108"/>
      <c r="D129" s="108"/>
      <c r="E129" s="108"/>
      <c r="F129" s="108"/>
      <c r="G129" s="108"/>
    </row>
    <row r="130" spans="1:7" ht="16.5" customHeight="1">
      <c r="A130" s="109" t="s">
        <v>531</v>
      </c>
      <c r="B130" s="52"/>
      <c r="C130" s="52"/>
      <c r="D130" s="52"/>
      <c r="E130" s="52"/>
      <c r="F130" s="52"/>
      <c r="G130" s="52"/>
    </row>
    <row r="131" spans="1:7" ht="16.5" customHeight="1">
      <c r="A131" s="73" t="s">
        <v>532</v>
      </c>
      <c r="B131" s="107">
        <v>27666</v>
      </c>
      <c r="C131" s="107">
        <v>14132</v>
      </c>
      <c r="D131" s="107">
        <v>13534</v>
      </c>
      <c r="E131" s="107">
        <v>25836</v>
      </c>
      <c r="F131" s="107">
        <v>13210</v>
      </c>
      <c r="G131" s="107">
        <v>12626</v>
      </c>
    </row>
    <row r="132" spans="1:7" ht="16.5" customHeight="1">
      <c r="A132" s="73" t="s">
        <v>533</v>
      </c>
      <c r="B132" s="107">
        <v>231497</v>
      </c>
      <c r="C132" s="107">
        <v>120505</v>
      </c>
      <c r="D132" s="107">
        <v>110992</v>
      </c>
      <c r="E132" s="107">
        <v>228038</v>
      </c>
      <c r="F132" s="107">
        <v>118669</v>
      </c>
      <c r="G132" s="107">
        <v>109369</v>
      </c>
    </row>
    <row r="133" spans="1:7" ht="16.5" customHeight="1">
      <c r="A133" s="73" t="s">
        <v>534</v>
      </c>
      <c r="B133" s="107">
        <v>50350</v>
      </c>
      <c r="C133" s="107">
        <v>20219</v>
      </c>
      <c r="D133" s="107">
        <v>30131</v>
      </c>
      <c r="E133" s="107">
        <v>56518</v>
      </c>
      <c r="F133" s="107">
        <v>23133</v>
      </c>
      <c r="G133" s="107">
        <v>33385</v>
      </c>
    </row>
    <row r="134" spans="1:7" ht="16.5" customHeight="1">
      <c r="A134" s="651" t="s">
        <v>535</v>
      </c>
      <c r="B134" s="52"/>
      <c r="C134" s="52"/>
      <c r="D134" s="52"/>
      <c r="E134" s="52"/>
      <c r="F134" s="52"/>
      <c r="G134" s="52"/>
    </row>
    <row r="135" spans="1:7" ht="16.5" customHeight="1">
      <c r="A135" s="73" t="s">
        <v>532</v>
      </c>
      <c r="B135" s="110">
        <v>8.9</v>
      </c>
      <c r="C135" s="110">
        <v>9.1</v>
      </c>
      <c r="D135" s="110">
        <v>8.8</v>
      </c>
      <c r="E135" s="110">
        <v>8.3</v>
      </c>
      <c r="F135" s="110">
        <v>8.5</v>
      </c>
      <c r="G135" s="110">
        <v>8.1</v>
      </c>
    </row>
    <row r="136" spans="1:7" ht="16.5" customHeight="1">
      <c r="A136" s="73" t="s">
        <v>533</v>
      </c>
      <c r="B136" s="110">
        <v>74.8</v>
      </c>
      <c r="C136" s="110">
        <v>77.8</v>
      </c>
      <c r="D136" s="110">
        <v>71.8</v>
      </c>
      <c r="E136" s="110">
        <v>73.4</v>
      </c>
      <c r="F136" s="110">
        <v>76.5</v>
      </c>
      <c r="G136" s="110">
        <v>70.3</v>
      </c>
    </row>
    <row r="137" spans="1:7" ht="16.5" customHeight="1">
      <c r="A137" s="73" t="s">
        <v>534</v>
      </c>
      <c r="B137" s="110">
        <v>16.3</v>
      </c>
      <c r="C137" s="110">
        <v>13.1</v>
      </c>
      <c r="D137" s="110">
        <v>19.5</v>
      </c>
      <c r="E137" s="110">
        <v>18.2</v>
      </c>
      <c r="F137" s="110">
        <v>14.9</v>
      </c>
      <c r="G137" s="110">
        <v>21.5</v>
      </c>
    </row>
    <row r="138" spans="1:7" ht="16.5" customHeight="1">
      <c r="A138" s="73" t="s">
        <v>536</v>
      </c>
      <c r="B138" s="110">
        <v>41.2</v>
      </c>
      <c r="C138" s="110">
        <v>39.5</v>
      </c>
      <c r="D138" s="110">
        <v>43</v>
      </c>
      <c r="E138" s="110">
        <v>42.9</v>
      </c>
      <c r="F138" s="110">
        <v>41.3</v>
      </c>
      <c r="G138" s="110">
        <v>44.5</v>
      </c>
    </row>
    <row r="139" spans="1:7" s="1" customFormat="1" ht="16.5" customHeight="1" thickBot="1">
      <c r="A139" s="111" t="s">
        <v>537</v>
      </c>
      <c r="B139" s="112">
        <v>37.7</v>
      </c>
      <c r="C139" s="112">
        <v>35.8</v>
      </c>
      <c r="D139" s="112">
        <v>40.2</v>
      </c>
      <c r="E139" s="112">
        <v>39.6</v>
      </c>
      <c r="F139" s="112">
        <v>38</v>
      </c>
      <c r="G139" s="112">
        <v>41.5</v>
      </c>
    </row>
    <row r="140" spans="1:7" ht="16.5" customHeight="1">
      <c r="A140" s="88" t="s">
        <v>538</v>
      </c>
      <c r="B140" s="89"/>
      <c r="C140" s="89"/>
      <c r="D140" s="89"/>
      <c r="E140" s="89"/>
      <c r="F140" s="89"/>
      <c r="G140" s="89"/>
    </row>
    <row r="141" ht="16.5" customHeight="1">
      <c r="A141" s="52" t="s">
        <v>539</v>
      </c>
    </row>
  </sheetData>
  <mergeCells count="3">
    <mergeCell ref="A3:A4"/>
    <mergeCell ref="B3:D3"/>
    <mergeCell ref="E3:G3"/>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L73"/>
  <sheetViews>
    <sheetView workbookViewId="0" topLeftCell="A1">
      <selection activeCell="A2" sqref="A2"/>
    </sheetView>
  </sheetViews>
  <sheetFormatPr defaultColWidth="9.00390625" defaultRowHeight="16.5" customHeight="1"/>
  <cols>
    <col min="1" max="1" width="13.375" style="115" customWidth="1"/>
    <col min="2" max="3" width="8.25390625" style="115" bestFit="1" customWidth="1"/>
    <col min="4" max="5" width="7.375" style="115" bestFit="1" customWidth="1"/>
    <col min="6" max="7" width="6.50390625" style="115" bestFit="1" customWidth="1"/>
    <col min="8" max="8" width="8.25390625" style="115" bestFit="1" customWidth="1"/>
    <col min="9" max="10" width="7.375" style="115" bestFit="1" customWidth="1"/>
    <col min="11" max="12" width="6.50390625" style="115" bestFit="1" customWidth="1"/>
    <col min="13" max="16384" width="9.00390625" style="115" customWidth="1"/>
  </cols>
  <sheetData>
    <row r="1" spans="1:12" ht="16.5" customHeight="1">
      <c r="A1" s="113" t="s">
        <v>363</v>
      </c>
      <c r="B1" s="114"/>
      <c r="C1" s="114"/>
      <c r="D1" s="114"/>
      <c r="E1" s="114"/>
      <c r="F1" s="114"/>
      <c r="G1" s="114"/>
      <c r="H1" s="114"/>
      <c r="I1" s="114"/>
      <c r="J1" s="114"/>
      <c r="K1" s="114"/>
      <c r="L1" s="114"/>
    </row>
    <row r="2" ht="16.5" customHeight="1" thickBot="1">
      <c r="A2" s="412" t="str">
        <f>HYPERLINK("#目次!A6","目次に戻る")</f>
        <v>目次に戻る</v>
      </c>
    </row>
    <row r="3" spans="1:12" s="117" customFormat="1" ht="16.5" customHeight="1">
      <c r="A3" s="483" t="s">
        <v>540</v>
      </c>
      <c r="B3" s="486" t="s">
        <v>541</v>
      </c>
      <c r="C3" s="116"/>
      <c r="D3" s="116"/>
      <c r="E3" s="116" t="s">
        <v>109</v>
      </c>
      <c r="F3" s="116"/>
      <c r="G3" s="116"/>
      <c r="H3" s="116"/>
      <c r="I3" s="116"/>
      <c r="J3" s="116" t="s">
        <v>110</v>
      </c>
      <c r="K3" s="116"/>
      <c r="L3" s="54"/>
    </row>
    <row r="4" spans="1:12" s="117" customFormat="1" ht="16.5" customHeight="1">
      <c r="A4" s="484"/>
      <c r="B4" s="482"/>
      <c r="C4" s="485" t="s">
        <v>542</v>
      </c>
      <c r="D4" s="482" t="s">
        <v>543</v>
      </c>
      <c r="E4" s="482" t="s">
        <v>544</v>
      </c>
      <c r="F4" s="482" t="s">
        <v>545</v>
      </c>
      <c r="G4" s="482" t="s">
        <v>546</v>
      </c>
      <c r="H4" s="485" t="s">
        <v>542</v>
      </c>
      <c r="I4" s="482" t="s">
        <v>547</v>
      </c>
      <c r="J4" s="482" t="s">
        <v>544</v>
      </c>
      <c r="K4" s="482" t="s">
        <v>548</v>
      </c>
      <c r="L4" s="515" t="s">
        <v>549</v>
      </c>
    </row>
    <row r="5" spans="1:12" s="117" customFormat="1" ht="16.5" customHeight="1">
      <c r="A5" s="484"/>
      <c r="B5" s="482"/>
      <c r="C5" s="485"/>
      <c r="D5" s="482"/>
      <c r="E5" s="482"/>
      <c r="F5" s="487"/>
      <c r="G5" s="487"/>
      <c r="H5" s="485"/>
      <c r="I5" s="482"/>
      <c r="J5" s="482"/>
      <c r="K5" s="482"/>
      <c r="L5" s="515"/>
    </row>
    <row r="6" ht="16.5" customHeight="1">
      <c r="A6" s="119"/>
    </row>
    <row r="7" spans="1:12" s="122" customFormat="1" ht="16.5" customHeight="1">
      <c r="A7" s="120" t="s">
        <v>550</v>
      </c>
      <c r="B7" s="121">
        <v>210355</v>
      </c>
      <c r="C7" s="121">
        <v>100174</v>
      </c>
      <c r="D7" s="121">
        <v>38076</v>
      </c>
      <c r="E7" s="121">
        <v>59133</v>
      </c>
      <c r="F7" s="121">
        <v>1314</v>
      </c>
      <c r="G7" s="121">
        <v>1385</v>
      </c>
      <c r="H7" s="121">
        <v>110181</v>
      </c>
      <c r="I7" s="121">
        <v>37326</v>
      </c>
      <c r="J7" s="121">
        <v>60037</v>
      </c>
      <c r="K7" s="121">
        <v>8007</v>
      </c>
      <c r="L7" s="121">
        <v>4437</v>
      </c>
    </row>
    <row r="8" spans="1:12" ht="16.5" customHeight="1">
      <c r="A8" s="123"/>
      <c r="B8" s="124"/>
      <c r="C8" s="124"/>
      <c r="D8" s="124"/>
      <c r="E8" s="124"/>
      <c r="F8" s="124"/>
      <c r="G8" s="124"/>
      <c r="H8" s="124"/>
      <c r="I8" s="124"/>
      <c r="J8" s="124"/>
      <c r="K8" s="124"/>
      <c r="L8" s="124"/>
    </row>
    <row r="9" spans="1:12" ht="16.5" customHeight="1">
      <c r="A9" s="123" t="s">
        <v>551</v>
      </c>
      <c r="B9" s="124">
        <v>25748</v>
      </c>
      <c r="C9" s="125">
        <v>13164</v>
      </c>
      <c r="D9" s="125">
        <v>13164</v>
      </c>
      <c r="E9" s="125" t="s">
        <v>255</v>
      </c>
      <c r="F9" s="125" t="s">
        <v>552</v>
      </c>
      <c r="G9" s="125" t="s">
        <v>552</v>
      </c>
      <c r="H9" s="125">
        <v>12584</v>
      </c>
      <c r="I9" s="125">
        <v>12584</v>
      </c>
      <c r="J9" s="125" t="s">
        <v>255</v>
      </c>
      <c r="K9" s="125" t="s">
        <v>552</v>
      </c>
      <c r="L9" s="125" t="s">
        <v>255</v>
      </c>
    </row>
    <row r="10" spans="1:12" ht="16.5" customHeight="1">
      <c r="A10" s="123"/>
      <c r="B10" s="124"/>
      <c r="C10" s="125"/>
      <c r="D10" s="125"/>
      <c r="E10" s="125"/>
      <c r="F10" s="125"/>
      <c r="G10" s="125"/>
      <c r="H10" s="125"/>
      <c r="I10" s="125"/>
      <c r="J10" s="125"/>
      <c r="K10" s="125"/>
      <c r="L10" s="125"/>
    </row>
    <row r="11" spans="1:12" ht="16.5" customHeight="1">
      <c r="A11" s="123" t="s">
        <v>553</v>
      </c>
      <c r="B11" s="124">
        <v>9675</v>
      </c>
      <c r="C11" s="125">
        <v>4840</v>
      </c>
      <c r="D11" s="125">
        <v>4816</v>
      </c>
      <c r="E11" s="125">
        <v>23</v>
      </c>
      <c r="F11" s="125" t="s">
        <v>255</v>
      </c>
      <c r="G11" s="125">
        <v>1</v>
      </c>
      <c r="H11" s="125">
        <v>4835</v>
      </c>
      <c r="I11" s="125">
        <v>4808</v>
      </c>
      <c r="J11" s="125">
        <v>20</v>
      </c>
      <c r="K11" s="125">
        <v>1</v>
      </c>
      <c r="L11" s="125">
        <v>6</v>
      </c>
    </row>
    <row r="12" spans="1:12" ht="16.5" customHeight="1">
      <c r="A12" s="123" t="s">
        <v>554</v>
      </c>
      <c r="B12" s="124">
        <v>12136</v>
      </c>
      <c r="C12" s="125">
        <v>5812</v>
      </c>
      <c r="D12" s="125">
        <v>5500</v>
      </c>
      <c r="E12" s="125">
        <v>303</v>
      </c>
      <c r="F12" s="125" t="s">
        <v>255</v>
      </c>
      <c r="G12" s="125">
        <v>9</v>
      </c>
      <c r="H12" s="125">
        <v>6324</v>
      </c>
      <c r="I12" s="125">
        <v>5746</v>
      </c>
      <c r="J12" s="125">
        <v>554</v>
      </c>
      <c r="K12" s="125" t="s">
        <v>255</v>
      </c>
      <c r="L12" s="125">
        <v>22</v>
      </c>
    </row>
    <row r="13" spans="1:12" ht="16.5" customHeight="1">
      <c r="A13" s="123" t="s">
        <v>439</v>
      </c>
      <c r="B13" s="124">
        <v>14767</v>
      </c>
      <c r="C13" s="125">
        <v>6762</v>
      </c>
      <c r="D13" s="125">
        <v>4672</v>
      </c>
      <c r="E13" s="125">
        <v>2064</v>
      </c>
      <c r="F13" s="125" t="s">
        <v>255</v>
      </c>
      <c r="G13" s="125">
        <v>26</v>
      </c>
      <c r="H13" s="125">
        <v>8005</v>
      </c>
      <c r="I13" s="125">
        <v>4912</v>
      </c>
      <c r="J13" s="125">
        <v>2977</v>
      </c>
      <c r="K13" s="125">
        <v>2</v>
      </c>
      <c r="L13" s="125">
        <v>112</v>
      </c>
    </row>
    <row r="14" spans="1:12" ht="16.5" customHeight="1">
      <c r="A14" s="123" t="s">
        <v>445</v>
      </c>
      <c r="B14" s="124">
        <v>18093</v>
      </c>
      <c r="C14" s="125">
        <v>8485</v>
      </c>
      <c r="D14" s="125">
        <v>3557</v>
      </c>
      <c r="E14" s="125">
        <v>4858</v>
      </c>
      <c r="F14" s="125">
        <v>5</v>
      </c>
      <c r="G14" s="125">
        <v>63</v>
      </c>
      <c r="H14" s="125">
        <v>9608</v>
      </c>
      <c r="I14" s="125">
        <v>3253</v>
      </c>
      <c r="J14" s="125">
        <v>6040</v>
      </c>
      <c r="K14" s="125">
        <v>15</v>
      </c>
      <c r="L14" s="125">
        <v>295</v>
      </c>
    </row>
    <row r="15" spans="1:12" ht="16.5" customHeight="1">
      <c r="A15" s="123" t="s">
        <v>451</v>
      </c>
      <c r="B15" s="124">
        <v>17048</v>
      </c>
      <c r="C15" s="125">
        <v>8262</v>
      </c>
      <c r="D15" s="125">
        <v>2211</v>
      </c>
      <c r="E15" s="125">
        <v>5870</v>
      </c>
      <c r="F15" s="125">
        <v>9</v>
      </c>
      <c r="G15" s="125">
        <v>123</v>
      </c>
      <c r="H15" s="125">
        <v>8786</v>
      </c>
      <c r="I15" s="125">
        <v>1732</v>
      </c>
      <c r="J15" s="125">
        <v>6551</v>
      </c>
      <c r="K15" s="125">
        <v>23</v>
      </c>
      <c r="L15" s="125">
        <v>429</v>
      </c>
    </row>
    <row r="16" spans="1:12" ht="16.5" customHeight="1">
      <c r="A16" s="123"/>
      <c r="B16" s="124"/>
      <c r="C16" s="125"/>
      <c r="D16" s="125"/>
      <c r="E16" s="125"/>
      <c r="F16" s="125"/>
      <c r="G16" s="125"/>
      <c r="H16" s="125"/>
      <c r="I16" s="125"/>
      <c r="J16" s="125"/>
      <c r="K16" s="125"/>
      <c r="L16" s="125"/>
    </row>
    <row r="17" spans="1:12" ht="16.5" customHeight="1">
      <c r="A17" s="123" t="s">
        <v>457</v>
      </c>
      <c r="B17" s="124">
        <v>15216</v>
      </c>
      <c r="C17" s="125">
        <v>7273</v>
      </c>
      <c r="D17" s="125">
        <v>1397</v>
      </c>
      <c r="E17" s="125">
        <v>5650</v>
      </c>
      <c r="F17" s="125">
        <v>6</v>
      </c>
      <c r="G17" s="125">
        <v>169</v>
      </c>
      <c r="H17" s="125">
        <v>7943</v>
      </c>
      <c r="I17" s="125">
        <v>1195</v>
      </c>
      <c r="J17" s="125">
        <v>6082</v>
      </c>
      <c r="K17" s="125">
        <v>47</v>
      </c>
      <c r="L17" s="125">
        <v>570</v>
      </c>
    </row>
    <row r="18" spans="1:12" ht="16.5" customHeight="1">
      <c r="A18" s="123" t="s">
        <v>463</v>
      </c>
      <c r="B18" s="124">
        <v>13186</v>
      </c>
      <c r="C18" s="125">
        <v>6289</v>
      </c>
      <c r="D18" s="125">
        <v>888</v>
      </c>
      <c r="E18" s="125">
        <v>5158</v>
      </c>
      <c r="F18" s="125">
        <v>39</v>
      </c>
      <c r="G18" s="125">
        <v>173</v>
      </c>
      <c r="H18" s="125">
        <v>6897</v>
      </c>
      <c r="I18" s="125">
        <v>746</v>
      </c>
      <c r="J18" s="125">
        <v>5464</v>
      </c>
      <c r="K18" s="125">
        <v>109</v>
      </c>
      <c r="L18" s="125">
        <v>535</v>
      </c>
    </row>
    <row r="19" spans="1:12" ht="16.5" customHeight="1">
      <c r="A19" s="123" t="s">
        <v>469</v>
      </c>
      <c r="B19" s="124">
        <v>13539</v>
      </c>
      <c r="C19" s="125">
        <v>6406</v>
      </c>
      <c r="D19" s="125">
        <v>739</v>
      </c>
      <c r="E19" s="125">
        <v>5355</v>
      </c>
      <c r="F19" s="125">
        <v>57</v>
      </c>
      <c r="G19" s="125">
        <v>216</v>
      </c>
      <c r="H19" s="125">
        <v>7133</v>
      </c>
      <c r="I19" s="125">
        <v>599</v>
      </c>
      <c r="J19" s="125">
        <v>5707</v>
      </c>
      <c r="K19" s="125">
        <v>194</v>
      </c>
      <c r="L19" s="125">
        <v>603</v>
      </c>
    </row>
    <row r="20" spans="1:12" ht="16.5" customHeight="1">
      <c r="A20" s="123" t="s">
        <v>555</v>
      </c>
      <c r="B20" s="124">
        <v>16372</v>
      </c>
      <c r="C20" s="125">
        <v>7729</v>
      </c>
      <c r="D20" s="125">
        <v>642</v>
      </c>
      <c r="E20" s="125">
        <v>6696</v>
      </c>
      <c r="F20" s="125">
        <v>107</v>
      </c>
      <c r="G20" s="125">
        <v>249</v>
      </c>
      <c r="H20" s="125">
        <v>8643</v>
      </c>
      <c r="I20" s="125">
        <v>621</v>
      </c>
      <c r="J20" s="125">
        <v>6873</v>
      </c>
      <c r="K20" s="125">
        <v>400</v>
      </c>
      <c r="L20" s="125">
        <v>705</v>
      </c>
    </row>
    <row r="21" spans="1:12" ht="16.5" customHeight="1">
      <c r="A21" s="123" t="s">
        <v>481</v>
      </c>
      <c r="B21" s="124">
        <v>13978</v>
      </c>
      <c r="C21" s="125">
        <v>6575</v>
      </c>
      <c r="D21" s="125">
        <v>258</v>
      </c>
      <c r="E21" s="125">
        <v>5985</v>
      </c>
      <c r="F21" s="125">
        <v>149</v>
      </c>
      <c r="G21" s="125">
        <v>165</v>
      </c>
      <c r="H21" s="125">
        <v>7403</v>
      </c>
      <c r="I21" s="125">
        <v>371</v>
      </c>
      <c r="J21" s="125">
        <v>5972</v>
      </c>
      <c r="K21" s="125">
        <v>589</v>
      </c>
      <c r="L21" s="125">
        <v>451</v>
      </c>
    </row>
    <row r="22" spans="1:12" ht="16.5" customHeight="1">
      <c r="A22" s="123"/>
      <c r="B22" s="124"/>
      <c r="C22" s="125"/>
      <c r="D22" s="125"/>
      <c r="E22" s="125"/>
      <c r="F22" s="125"/>
      <c r="G22" s="125"/>
      <c r="H22" s="125"/>
      <c r="I22" s="125"/>
      <c r="J22" s="125"/>
      <c r="K22" s="125"/>
      <c r="L22" s="125"/>
    </row>
    <row r="23" spans="1:12" ht="16.5" customHeight="1">
      <c r="A23" s="123" t="s">
        <v>487</v>
      </c>
      <c r="B23" s="124">
        <v>11963</v>
      </c>
      <c r="C23" s="125">
        <v>5574</v>
      </c>
      <c r="D23" s="125">
        <v>128</v>
      </c>
      <c r="E23" s="125">
        <v>5173</v>
      </c>
      <c r="F23" s="125">
        <v>161</v>
      </c>
      <c r="G23" s="125">
        <v>97</v>
      </c>
      <c r="H23" s="125">
        <v>6389</v>
      </c>
      <c r="I23" s="125">
        <v>234</v>
      </c>
      <c r="J23" s="125">
        <v>5139</v>
      </c>
      <c r="K23" s="125">
        <v>751</v>
      </c>
      <c r="L23" s="125">
        <v>248</v>
      </c>
    </row>
    <row r="24" spans="1:12" ht="16.5" customHeight="1">
      <c r="A24" s="123" t="s">
        <v>493</v>
      </c>
      <c r="B24" s="124">
        <v>11145</v>
      </c>
      <c r="C24" s="125">
        <v>5294</v>
      </c>
      <c r="D24" s="125">
        <v>56</v>
      </c>
      <c r="E24" s="125">
        <v>4995</v>
      </c>
      <c r="F24" s="125">
        <v>174</v>
      </c>
      <c r="G24" s="125">
        <v>57</v>
      </c>
      <c r="H24" s="125">
        <v>5851</v>
      </c>
      <c r="I24" s="125">
        <v>231</v>
      </c>
      <c r="J24" s="125">
        <v>4312</v>
      </c>
      <c r="K24" s="125">
        <v>1069</v>
      </c>
      <c r="L24" s="125">
        <v>201</v>
      </c>
    </row>
    <row r="25" spans="1:12" ht="16.5" customHeight="1">
      <c r="A25" s="123" t="s">
        <v>499</v>
      </c>
      <c r="B25" s="124">
        <v>8276</v>
      </c>
      <c r="C25" s="125">
        <v>3908</v>
      </c>
      <c r="D25" s="125">
        <v>34</v>
      </c>
      <c r="E25" s="125">
        <v>3651</v>
      </c>
      <c r="F25" s="125">
        <v>197</v>
      </c>
      <c r="G25" s="125">
        <v>22</v>
      </c>
      <c r="H25" s="125">
        <v>4368</v>
      </c>
      <c r="I25" s="125">
        <v>170</v>
      </c>
      <c r="J25" s="125">
        <v>2836</v>
      </c>
      <c r="K25" s="125">
        <v>1221</v>
      </c>
      <c r="L25" s="125">
        <v>120</v>
      </c>
    </row>
    <row r="26" spans="1:12" ht="16.5" customHeight="1">
      <c r="A26" s="123" t="s">
        <v>505</v>
      </c>
      <c r="B26" s="124">
        <v>5145</v>
      </c>
      <c r="C26" s="125">
        <v>2303</v>
      </c>
      <c r="D26" s="125">
        <v>11</v>
      </c>
      <c r="E26" s="125">
        <v>2135</v>
      </c>
      <c r="F26" s="125">
        <v>143</v>
      </c>
      <c r="G26" s="125">
        <v>7</v>
      </c>
      <c r="H26" s="125">
        <v>2842</v>
      </c>
      <c r="I26" s="125">
        <v>87</v>
      </c>
      <c r="J26" s="125">
        <v>1153</v>
      </c>
      <c r="K26" s="125">
        <v>1496</v>
      </c>
      <c r="L26" s="125">
        <v>84</v>
      </c>
    </row>
    <row r="27" spans="1:12" ht="16.5" customHeight="1">
      <c r="A27" s="123" t="s">
        <v>556</v>
      </c>
      <c r="B27" s="124">
        <v>4068</v>
      </c>
      <c r="C27" s="125">
        <v>1498</v>
      </c>
      <c r="D27" s="125">
        <v>3</v>
      </c>
      <c r="E27" s="125">
        <v>1217</v>
      </c>
      <c r="F27" s="125">
        <v>267</v>
      </c>
      <c r="G27" s="125">
        <v>8</v>
      </c>
      <c r="H27" s="125">
        <v>2570</v>
      </c>
      <c r="I27" s="125">
        <v>37</v>
      </c>
      <c r="J27" s="125">
        <v>357</v>
      </c>
      <c r="K27" s="125">
        <v>2090</v>
      </c>
      <c r="L27" s="125">
        <v>56</v>
      </c>
    </row>
    <row r="28" spans="1:12" ht="16.5" customHeight="1">
      <c r="A28" s="123"/>
      <c r="B28" s="124"/>
      <c r="C28" s="125"/>
      <c r="D28" s="125"/>
      <c r="E28" s="125"/>
      <c r="F28" s="125"/>
      <c r="G28" s="125"/>
      <c r="H28" s="125"/>
      <c r="I28" s="125"/>
      <c r="J28" s="125"/>
      <c r="K28" s="125"/>
      <c r="L28" s="125"/>
    </row>
    <row r="29" spans="1:12" s="122" customFormat="1" ht="16.5" customHeight="1">
      <c r="A29" s="126" t="s">
        <v>557</v>
      </c>
      <c r="B29" s="121">
        <v>73890</v>
      </c>
      <c r="C29" s="121">
        <v>62200</v>
      </c>
      <c r="D29" s="121">
        <v>3288</v>
      </c>
      <c r="E29" s="121">
        <v>56934</v>
      </c>
      <c r="F29" s="121">
        <v>1011</v>
      </c>
      <c r="G29" s="121">
        <v>839</v>
      </c>
      <c r="H29" s="121">
        <v>11690</v>
      </c>
      <c r="I29" s="121">
        <v>2558</v>
      </c>
      <c r="J29" s="121">
        <v>1877</v>
      </c>
      <c r="K29" s="121">
        <v>3997</v>
      </c>
      <c r="L29" s="121">
        <v>3106</v>
      </c>
    </row>
    <row r="30" spans="1:12" ht="16.5" customHeight="1">
      <c r="A30" s="123"/>
      <c r="B30" s="124"/>
      <c r="C30" s="125"/>
      <c r="D30" s="125"/>
      <c r="E30" s="125"/>
      <c r="F30" s="125"/>
      <c r="G30" s="125"/>
      <c r="H30" s="125"/>
      <c r="I30" s="125"/>
      <c r="J30" s="125"/>
      <c r="K30" s="125"/>
      <c r="L30" s="125"/>
    </row>
    <row r="31" spans="1:12" ht="16.5" customHeight="1">
      <c r="A31" s="123" t="s">
        <v>551</v>
      </c>
      <c r="B31" s="125" t="s">
        <v>552</v>
      </c>
      <c r="C31" s="125" t="s">
        <v>552</v>
      </c>
      <c r="D31" s="125" t="s">
        <v>552</v>
      </c>
      <c r="E31" s="125" t="s">
        <v>552</v>
      </c>
      <c r="F31" s="125" t="s">
        <v>552</v>
      </c>
      <c r="G31" s="125" t="s">
        <v>552</v>
      </c>
      <c r="H31" s="125" t="s">
        <v>552</v>
      </c>
      <c r="I31" s="125" t="s">
        <v>552</v>
      </c>
      <c r="J31" s="125" t="s">
        <v>552</v>
      </c>
      <c r="K31" s="125" t="s">
        <v>552</v>
      </c>
      <c r="L31" s="125" t="s">
        <v>552</v>
      </c>
    </row>
    <row r="32" spans="1:12" ht="16.5" customHeight="1">
      <c r="A32" s="123"/>
      <c r="B32" s="124"/>
      <c r="C32" s="125"/>
      <c r="D32" s="125"/>
      <c r="E32" s="125"/>
      <c r="F32" s="125"/>
      <c r="G32" s="125"/>
      <c r="H32" s="125"/>
      <c r="I32" s="125"/>
      <c r="J32" s="125"/>
      <c r="K32" s="125"/>
      <c r="L32" s="125"/>
    </row>
    <row r="33" spans="1:12" ht="16.5" customHeight="1">
      <c r="A33" s="123" t="s">
        <v>553</v>
      </c>
      <c r="B33" s="124">
        <v>59</v>
      </c>
      <c r="C33" s="125">
        <v>34</v>
      </c>
      <c r="D33" s="125">
        <v>23</v>
      </c>
      <c r="E33" s="125">
        <v>11</v>
      </c>
      <c r="F33" s="125" t="s">
        <v>255</v>
      </c>
      <c r="G33" s="125" t="s">
        <v>255</v>
      </c>
      <c r="H33" s="125">
        <v>25</v>
      </c>
      <c r="I33" s="125">
        <v>24</v>
      </c>
      <c r="J33" s="125" t="s">
        <v>255</v>
      </c>
      <c r="K33" s="125" t="s">
        <v>255</v>
      </c>
      <c r="L33" s="125">
        <v>1</v>
      </c>
    </row>
    <row r="34" spans="1:12" ht="16.5" customHeight="1">
      <c r="A34" s="123" t="s">
        <v>554</v>
      </c>
      <c r="B34" s="124">
        <v>1042</v>
      </c>
      <c r="C34" s="125">
        <v>626</v>
      </c>
      <c r="D34" s="125">
        <v>392</v>
      </c>
      <c r="E34" s="125">
        <v>233</v>
      </c>
      <c r="F34" s="125" t="s">
        <v>255</v>
      </c>
      <c r="G34" s="125">
        <v>1</v>
      </c>
      <c r="H34" s="125">
        <v>416</v>
      </c>
      <c r="I34" s="125">
        <v>380</v>
      </c>
      <c r="J34" s="125">
        <v>23</v>
      </c>
      <c r="K34" s="125" t="s">
        <v>255</v>
      </c>
      <c r="L34" s="125">
        <v>13</v>
      </c>
    </row>
    <row r="35" spans="1:12" ht="16.5" customHeight="1">
      <c r="A35" s="123" t="s">
        <v>439</v>
      </c>
      <c r="B35" s="124">
        <v>3437</v>
      </c>
      <c r="C35" s="125">
        <v>2669</v>
      </c>
      <c r="D35" s="125">
        <v>751</v>
      </c>
      <c r="E35" s="125">
        <v>1911</v>
      </c>
      <c r="F35" s="125" t="s">
        <v>255</v>
      </c>
      <c r="G35" s="125">
        <v>7</v>
      </c>
      <c r="H35" s="125">
        <v>768</v>
      </c>
      <c r="I35" s="125">
        <v>574</v>
      </c>
      <c r="J35" s="125">
        <v>111</v>
      </c>
      <c r="K35" s="125">
        <v>2</v>
      </c>
      <c r="L35" s="125">
        <v>79</v>
      </c>
    </row>
    <row r="36" spans="1:12" ht="16.5" customHeight="1">
      <c r="A36" s="123" t="s">
        <v>445</v>
      </c>
      <c r="B36" s="124">
        <v>5889</v>
      </c>
      <c r="C36" s="125">
        <v>5144</v>
      </c>
      <c r="D36" s="125">
        <v>518</v>
      </c>
      <c r="E36" s="125">
        <v>4593</v>
      </c>
      <c r="F36" s="125">
        <v>3</v>
      </c>
      <c r="G36" s="125">
        <v>28</v>
      </c>
      <c r="H36" s="125">
        <v>745</v>
      </c>
      <c r="I36" s="125">
        <v>355</v>
      </c>
      <c r="J36" s="125">
        <v>177</v>
      </c>
      <c r="K36" s="125">
        <v>12</v>
      </c>
      <c r="L36" s="125">
        <v>197</v>
      </c>
    </row>
    <row r="37" spans="1:12" ht="16.5" customHeight="1">
      <c r="A37" s="123" t="s">
        <v>451</v>
      </c>
      <c r="B37" s="124">
        <v>6777</v>
      </c>
      <c r="C37" s="125">
        <v>6016</v>
      </c>
      <c r="D37" s="125">
        <v>352</v>
      </c>
      <c r="E37" s="125">
        <v>5590</v>
      </c>
      <c r="F37" s="125">
        <v>7</v>
      </c>
      <c r="G37" s="125">
        <v>58</v>
      </c>
      <c r="H37" s="125">
        <v>761</v>
      </c>
      <c r="I37" s="125">
        <v>183</v>
      </c>
      <c r="J37" s="125">
        <v>229</v>
      </c>
      <c r="K37" s="125">
        <v>19</v>
      </c>
      <c r="L37" s="125">
        <v>314</v>
      </c>
    </row>
    <row r="38" spans="1:12" ht="16.5" customHeight="1">
      <c r="A38" s="123"/>
      <c r="B38" s="124"/>
      <c r="C38" s="125"/>
      <c r="D38" s="125"/>
      <c r="E38" s="125"/>
      <c r="F38" s="125"/>
      <c r="G38" s="125"/>
      <c r="H38" s="125"/>
      <c r="I38" s="125"/>
      <c r="J38" s="125"/>
      <c r="K38" s="125"/>
      <c r="L38" s="125"/>
    </row>
    <row r="39" spans="1:12" ht="16.5" customHeight="1">
      <c r="A39" s="123" t="s">
        <v>457</v>
      </c>
      <c r="B39" s="124">
        <v>6747</v>
      </c>
      <c r="C39" s="125">
        <v>5809</v>
      </c>
      <c r="D39" s="125">
        <v>273</v>
      </c>
      <c r="E39" s="125">
        <v>5418</v>
      </c>
      <c r="F39" s="125">
        <v>5</v>
      </c>
      <c r="G39" s="125">
        <v>90</v>
      </c>
      <c r="H39" s="125">
        <v>938</v>
      </c>
      <c r="I39" s="125">
        <v>189</v>
      </c>
      <c r="J39" s="125">
        <v>258</v>
      </c>
      <c r="K39" s="125">
        <v>40</v>
      </c>
      <c r="L39" s="125">
        <v>434</v>
      </c>
    </row>
    <row r="40" spans="1:12" ht="16.5" customHeight="1">
      <c r="A40" s="123" t="s">
        <v>463</v>
      </c>
      <c r="B40" s="124">
        <v>6199</v>
      </c>
      <c r="C40" s="125">
        <v>5298</v>
      </c>
      <c r="D40" s="125">
        <v>219</v>
      </c>
      <c r="E40" s="125">
        <v>4930</v>
      </c>
      <c r="F40" s="125">
        <v>34</v>
      </c>
      <c r="G40" s="125">
        <v>98</v>
      </c>
      <c r="H40" s="125">
        <v>901</v>
      </c>
      <c r="I40" s="125">
        <v>123</v>
      </c>
      <c r="J40" s="125">
        <v>252</v>
      </c>
      <c r="K40" s="125">
        <v>94</v>
      </c>
      <c r="L40" s="125">
        <v>413</v>
      </c>
    </row>
    <row r="41" spans="1:12" ht="16.5" customHeight="1">
      <c r="A41" s="123" t="s">
        <v>469</v>
      </c>
      <c r="B41" s="124">
        <v>6688</v>
      </c>
      <c r="C41" s="125">
        <v>5603</v>
      </c>
      <c r="D41" s="125">
        <v>234</v>
      </c>
      <c r="E41" s="125">
        <v>5155</v>
      </c>
      <c r="F41" s="125">
        <v>47</v>
      </c>
      <c r="G41" s="125">
        <v>144</v>
      </c>
      <c r="H41" s="125">
        <v>1085</v>
      </c>
      <c r="I41" s="125">
        <v>136</v>
      </c>
      <c r="J41" s="125">
        <v>283</v>
      </c>
      <c r="K41" s="125">
        <v>180</v>
      </c>
      <c r="L41" s="125">
        <v>471</v>
      </c>
    </row>
    <row r="42" spans="1:12" ht="16.5" customHeight="1">
      <c r="A42" s="123" t="s">
        <v>555</v>
      </c>
      <c r="B42" s="124">
        <v>8321</v>
      </c>
      <c r="C42" s="125">
        <v>7055</v>
      </c>
      <c r="D42" s="125">
        <v>279</v>
      </c>
      <c r="E42" s="125">
        <v>6491</v>
      </c>
      <c r="F42" s="125">
        <v>98</v>
      </c>
      <c r="G42" s="125">
        <v>168</v>
      </c>
      <c r="H42" s="125">
        <v>1266</v>
      </c>
      <c r="I42" s="125">
        <v>163</v>
      </c>
      <c r="J42" s="125">
        <v>230</v>
      </c>
      <c r="K42" s="125">
        <v>334</v>
      </c>
      <c r="L42" s="125">
        <v>517</v>
      </c>
    </row>
    <row r="43" spans="1:12" ht="16.5" customHeight="1">
      <c r="A43" s="123" t="s">
        <v>481</v>
      </c>
      <c r="B43" s="124">
        <v>7218</v>
      </c>
      <c r="C43" s="125">
        <v>6231</v>
      </c>
      <c r="D43" s="125">
        <v>127</v>
      </c>
      <c r="E43" s="125">
        <v>5851</v>
      </c>
      <c r="F43" s="125">
        <v>127</v>
      </c>
      <c r="G43" s="125">
        <v>117</v>
      </c>
      <c r="H43" s="125">
        <v>987</v>
      </c>
      <c r="I43" s="125">
        <v>118</v>
      </c>
      <c r="J43" s="125">
        <v>116</v>
      </c>
      <c r="K43" s="125">
        <v>439</v>
      </c>
      <c r="L43" s="125">
        <v>303</v>
      </c>
    </row>
    <row r="44" spans="1:12" ht="16.5" customHeight="1">
      <c r="A44" s="123"/>
      <c r="B44" s="124"/>
      <c r="C44" s="125"/>
      <c r="D44" s="125"/>
      <c r="E44" s="125"/>
      <c r="F44" s="125"/>
      <c r="G44" s="125"/>
      <c r="H44" s="125"/>
      <c r="I44" s="125"/>
      <c r="J44" s="125"/>
      <c r="K44" s="125"/>
      <c r="L44" s="125"/>
    </row>
    <row r="45" spans="1:12" ht="16.5" customHeight="1">
      <c r="A45" s="123" t="s">
        <v>487</v>
      </c>
      <c r="B45" s="124">
        <v>6154</v>
      </c>
      <c r="C45" s="125">
        <v>5338</v>
      </c>
      <c r="D45" s="125">
        <v>65</v>
      </c>
      <c r="E45" s="125">
        <v>5064</v>
      </c>
      <c r="F45" s="125">
        <v>132</v>
      </c>
      <c r="G45" s="125">
        <v>64</v>
      </c>
      <c r="H45" s="125">
        <v>816</v>
      </c>
      <c r="I45" s="125">
        <v>99</v>
      </c>
      <c r="J45" s="125">
        <v>62</v>
      </c>
      <c r="K45" s="125">
        <v>503</v>
      </c>
      <c r="L45" s="125">
        <v>145</v>
      </c>
    </row>
    <row r="46" spans="1:12" ht="16.5" customHeight="1">
      <c r="A46" s="123" t="s">
        <v>493</v>
      </c>
      <c r="B46" s="124">
        <v>6036</v>
      </c>
      <c r="C46" s="125">
        <v>5121</v>
      </c>
      <c r="D46" s="125">
        <v>30</v>
      </c>
      <c r="E46" s="125">
        <v>4906</v>
      </c>
      <c r="F46" s="125">
        <v>141</v>
      </c>
      <c r="G46" s="125">
        <v>39</v>
      </c>
      <c r="H46" s="125">
        <v>915</v>
      </c>
      <c r="I46" s="125">
        <v>87</v>
      </c>
      <c r="J46" s="125">
        <v>66</v>
      </c>
      <c r="K46" s="125">
        <v>646</v>
      </c>
      <c r="L46" s="125">
        <v>105</v>
      </c>
    </row>
    <row r="47" spans="1:12" ht="16.5" customHeight="1">
      <c r="A47" s="123" t="s">
        <v>499</v>
      </c>
      <c r="B47" s="124">
        <v>4514</v>
      </c>
      <c r="C47" s="125">
        <v>3741</v>
      </c>
      <c r="D47" s="125">
        <v>18</v>
      </c>
      <c r="E47" s="125">
        <v>3565</v>
      </c>
      <c r="F47" s="125">
        <v>141</v>
      </c>
      <c r="G47" s="125">
        <v>14</v>
      </c>
      <c r="H47" s="125">
        <v>773</v>
      </c>
      <c r="I47" s="125">
        <v>78</v>
      </c>
      <c r="J47" s="125">
        <v>40</v>
      </c>
      <c r="K47" s="125">
        <v>587</v>
      </c>
      <c r="L47" s="125">
        <v>57</v>
      </c>
    </row>
    <row r="48" spans="1:12" ht="16.5" customHeight="1">
      <c r="A48" s="123" t="s">
        <v>505</v>
      </c>
      <c r="B48" s="124">
        <v>2855</v>
      </c>
      <c r="C48" s="125">
        <v>2187</v>
      </c>
      <c r="D48" s="125">
        <v>5</v>
      </c>
      <c r="E48" s="125">
        <v>2071</v>
      </c>
      <c r="F48" s="125">
        <v>102</v>
      </c>
      <c r="G48" s="125">
        <v>6</v>
      </c>
      <c r="H48" s="125">
        <v>668</v>
      </c>
      <c r="I48" s="125">
        <v>37</v>
      </c>
      <c r="J48" s="125">
        <v>19</v>
      </c>
      <c r="K48" s="125">
        <v>570</v>
      </c>
      <c r="L48" s="125">
        <v>35</v>
      </c>
    </row>
    <row r="49" spans="1:12" ht="16.5" customHeight="1">
      <c r="A49" s="123" t="s">
        <v>556</v>
      </c>
      <c r="B49" s="124">
        <v>1954</v>
      </c>
      <c r="C49" s="125">
        <v>1328</v>
      </c>
      <c r="D49" s="125">
        <v>2</v>
      </c>
      <c r="E49" s="125">
        <v>1145</v>
      </c>
      <c r="F49" s="125">
        <v>174</v>
      </c>
      <c r="G49" s="125">
        <v>5</v>
      </c>
      <c r="H49" s="125">
        <v>626</v>
      </c>
      <c r="I49" s="125">
        <v>12</v>
      </c>
      <c r="J49" s="125">
        <v>11</v>
      </c>
      <c r="K49" s="125">
        <v>571</v>
      </c>
      <c r="L49" s="125">
        <v>22</v>
      </c>
    </row>
    <row r="50" spans="1:12" ht="16.5" customHeight="1">
      <c r="A50" s="123"/>
      <c r="B50" s="124"/>
      <c r="C50" s="125"/>
      <c r="D50" s="125"/>
      <c r="E50" s="125"/>
      <c r="F50" s="125"/>
      <c r="G50" s="125"/>
      <c r="H50" s="125"/>
      <c r="I50" s="125"/>
      <c r="J50" s="125"/>
      <c r="K50" s="125"/>
      <c r="L50" s="125"/>
    </row>
    <row r="51" spans="1:12" s="122" customFormat="1" ht="16.5" customHeight="1">
      <c r="A51" s="126" t="s">
        <v>558</v>
      </c>
      <c r="B51" s="121">
        <v>98617</v>
      </c>
      <c r="C51" s="121">
        <v>54467</v>
      </c>
      <c r="D51" s="121">
        <v>44709</v>
      </c>
      <c r="E51" s="121">
        <v>1530</v>
      </c>
      <c r="F51" s="121">
        <v>1916</v>
      </c>
      <c r="G51" s="121">
        <v>2664</v>
      </c>
      <c r="H51" s="121">
        <v>44150</v>
      </c>
      <c r="I51" s="121">
        <v>31070</v>
      </c>
      <c r="J51" s="121">
        <v>572</v>
      </c>
      <c r="K51" s="121">
        <v>7311</v>
      </c>
      <c r="L51" s="121">
        <v>2843</v>
      </c>
    </row>
    <row r="52" spans="1:12" ht="16.5" customHeight="1">
      <c r="A52" s="123"/>
      <c r="B52" s="124"/>
      <c r="C52" s="125"/>
      <c r="D52" s="125"/>
      <c r="E52" s="125"/>
      <c r="F52" s="125"/>
      <c r="G52" s="125"/>
      <c r="H52" s="125"/>
      <c r="I52" s="125"/>
      <c r="J52" s="125"/>
      <c r="K52" s="125"/>
      <c r="L52" s="125"/>
    </row>
    <row r="53" spans="1:12" ht="16.5" customHeight="1">
      <c r="A53" s="123" t="s">
        <v>551</v>
      </c>
      <c r="B53" s="125">
        <v>2</v>
      </c>
      <c r="C53" s="125">
        <v>1</v>
      </c>
      <c r="D53" s="125">
        <v>1</v>
      </c>
      <c r="E53" s="125" t="s">
        <v>552</v>
      </c>
      <c r="F53" s="125" t="s">
        <v>552</v>
      </c>
      <c r="G53" s="125" t="s">
        <v>552</v>
      </c>
      <c r="H53" s="125">
        <v>1</v>
      </c>
      <c r="I53" s="125">
        <v>1</v>
      </c>
      <c r="J53" s="125" t="s">
        <v>552</v>
      </c>
      <c r="K53" s="125" t="s">
        <v>552</v>
      </c>
      <c r="L53" s="125" t="s">
        <v>552</v>
      </c>
    </row>
    <row r="54" spans="1:12" ht="16.5" customHeight="1">
      <c r="A54" s="123"/>
      <c r="B54" s="124"/>
      <c r="C54" s="125"/>
      <c r="D54" s="125"/>
      <c r="E54" s="125"/>
      <c r="F54" s="125"/>
      <c r="G54" s="125"/>
      <c r="H54" s="125"/>
      <c r="I54" s="125"/>
      <c r="J54" s="125"/>
      <c r="K54" s="125"/>
      <c r="L54" s="125"/>
    </row>
    <row r="55" spans="1:12" ht="16.5" customHeight="1">
      <c r="A55" s="123" t="s">
        <v>553</v>
      </c>
      <c r="B55" s="124">
        <v>1713</v>
      </c>
      <c r="C55" s="125">
        <v>914</v>
      </c>
      <c r="D55" s="125">
        <v>912</v>
      </c>
      <c r="E55" s="125">
        <v>1</v>
      </c>
      <c r="F55" s="125" t="s">
        <v>255</v>
      </c>
      <c r="G55" s="125">
        <v>1</v>
      </c>
      <c r="H55" s="125">
        <v>799</v>
      </c>
      <c r="I55" s="125">
        <v>797</v>
      </c>
      <c r="J55" s="125">
        <v>1</v>
      </c>
      <c r="K55" s="125">
        <v>1</v>
      </c>
      <c r="L55" s="125" t="s">
        <v>255</v>
      </c>
    </row>
    <row r="56" spans="1:12" ht="16.5" customHeight="1">
      <c r="A56" s="123" t="s">
        <v>554</v>
      </c>
      <c r="B56" s="124">
        <v>13826</v>
      </c>
      <c r="C56" s="125">
        <v>7870</v>
      </c>
      <c r="D56" s="125">
        <v>7848</v>
      </c>
      <c r="E56" s="125">
        <v>11</v>
      </c>
      <c r="F56" s="125">
        <v>2</v>
      </c>
      <c r="G56" s="125">
        <v>9</v>
      </c>
      <c r="H56" s="125">
        <v>5956</v>
      </c>
      <c r="I56" s="125">
        <v>5948</v>
      </c>
      <c r="J56" s="125">
        <v>1</v>
      </c>
      <c r="K56" s="125" t="s">
        <v>255</v>
      </c>
      <c r="L56" s="125">
        <v>6</v>
      </c>
    </row>
    <row r="57" spans="1:12" ht="16.5" customHeight="1">
      <c r="A57" s="123" t="s">
        <v>439</v>
      </c>
      <c r="B57" s="124">
        <v>19305</v>
      </c>
      <c r="C57" s="125">
        <v>11585</v>
      </c>
      <c r="D57" s="125">
        <v>11537</v>
      </c>
      <c r="E57" s="125">
        <v>30</v>
      </c>
      <c r="F57" s="125">
        <v>1</v>
      </c>
      <c r="G57" s="125">
        <v>17</v>
      </c>
      <c r="H57" s="125">
        <v>7720</v>
      </c>
      <c r="I57" s="125">
        <v>7671</v>
      </c>
      <c r="J57" s="125">
        <v>21</v>
      </c>
      <c r="K57" s="125">
        <v>2</v>
      </c>
      <c r="L57" s="125">
        <v>25</v>
      </c>
    </row>
    <row r="58" spans="1:12" ht="16.5" customHeight="1">
      <c r="A58" s="123" t="s">
        <v>445</v>
      </c>
      <c r="B58" s="124">
        <v>14541</v>
      </c>
      <c r="C58" s="125">
        <v>8802</v>
      </c>
      <c r="D58" s="125">
        <v>8615</v>
      </c>
      <c r="E58" s="125">
        <v>77</v>
      </c>
      <c r="F58" s="125">
        <v>5</v>
      </c>
      <c r="G58" s="125">
        <v>105</v>
      </c>
      <c r="H58" s="125">
        <v>5739</v>
      </c>
      <c r="I58" s="125">
        <v>5593</v>
      </c>
      <c r="J58" s="125">
        <v>46</v>
      </c>
      <c r="K58" s="125">
        <v>4</v>
      </c>
      <c r="L58" s="125">
        <v>95</v>
      </c>
    </row>
    <row r="59" spans="1:12" ht="16.5" customHeight="1">
      <c r="A59" s="123" t="s">
        <v>451</v>
      </c>
      <c r="B59" s="124">
        <v>9856</v>
      </c>
      <c r="C59" s="125">
        <v>6093</v>
      </c>
      <c r="D59" s="125">
        <v>4910</v>
      </c>
      <c r="E59" s="125">
        <v>99</v>
      </c>
      <c r="F59" s="125">
        <v>5</v>
      </c>
      <c r="G59" s="125">
        <v>135</v>
      </c>
      <c r="H59" s="125">
        <v>3763</v>
      </c>
      <c r="I59" s="125">
        <v>2905</v>
      </c>
      <c r="J59" s="125">
        <v>49</v>
      </c>
      <c r="K59" s="125">
        <v>10</v>
      </c>
      <c r="L59" s="125">
        <v>158</v>
      </c>
    </row>
    <row r="60" spans="1:12" ht="16.5" customHeight="1">
      <c r="A60" s="123"/>
      <c r="B60" s="124"/>
      <c r="C60" s="125"/>
      <c r="D60" s="125"/>
      <c r="E60" s="125"/>
      <c r="F60" s="125"/>
      <c r="G60" s="125"/>
      <c r="H60" s="125"/>
      <c r="I60" s="125"/>
      <c r="J60" s="125"/>
      <c r="K60" s="125"/>
      <c r="L60" s="125"/>
    </row>
    <row r="61" spans="1:12" ht="16.5" customHeight="1">
      <c r="A61" s="123" t="s">
        <v>457</v>
      </c>
      <c r="B61" s="124">
        <v>6690</v>
      </c>
      <c r="C61" s="125">
        <v>4196</v>
      </c>
      <c r="D61" s="125">
        <v>3177</v>
      </c>
      <c r="E61" s="125">
        <v>191</v>
      </c>
      <c r="F61" s="125">
        <v>7</v>
      </c>
      <c r="G61" s="125">
        <v>231</v>
      </c>
      <c r="H61" s="125">
        <v>2494</v>
      </c>
      <c r="I61" s="125">
        <v>1885</v>
      </c>
      <c r="J61" s="125">
        <v>51</v>
      </c>
      <c r="K61" s="125">
        <v>12</v>
      </c>
      <c r="L61" s="125">
        <v>151</v>
      </c>
    </row>
    <row r="62" spans="1:12" ht="16.5" customHeight="1">
      <c r="A62" s="123" t="s">
        <v>463</v>
      </c>
      <c r="B62" s="124">
        <v>4644</v>
      </c>
      <c r="C62" s="125">
        <v>2934</v>
      </c>
      <c r="D62" s="125">
        <v>2048</v>
      </c>
      <c r="E62" s="125">
        <v>264</v>
      </c>
      <c r="F62" s="125">
        <v>10</v>
      </c>
      <c r="G62" s="125">
        <v>216</v>
      </c>
      <c r="H62" s="125">
        <v>1710</v>
      </c>
      <c r="I62" s="125">
        <v>1215</v>
      </c>
      <c r="J62" s="125">
        <v>38</v>
      </c>
      <c r="K62" s="125">
        <v>24</v>
      </c>
      <c r="L62" s="125">
        <v>186</v>
      </c>
    </row>
    <row r="63" spans="1:12" ht="16.5" customHeight="1">
      <c r="A63" s="123" t="s">
        <v>469</v>
      </c>
      <c r="B63" s="124">
        <v>4272</v>
      </c>
      <c r="C63" s="125">
        <v>2731</v>
      </c>
      <c r="D63" s="125">
        <v>1820</v>
      </c>
      <c r="E63" s="125">
        <v>239</v>
      </c>
      <c r="F63" s="125">
        <v>34</v>
      </c>
      <c r="G63" s="125">
        <v>283</v>
      </c>
      <c r="H63" s="125">
        <v>1541</v>
      </c>
      <c r="I63" s="125">
        <v>1016</v>
      </c>
      <c r="J63" s="125">
        <v>55</v>
      </c>
      <c r="K63" s="125">
        <v>62</v>
      </c>
      <c r="L63" s="125">
        <v>208</v>
      </c>
    </row>
    <row r="64" spans="1:12" ht="16.5" customHeight="1">
      <c r="A64" s="123" t="s">
        <v>555</v>
      </c>
      <c r="B64" s="124">
        <v>4949</v>
      </c>
      <c r="C64" s="125">
        <v>2962</v>
      </c>
      <c r="D64" s="125">
        <v>1722</v>
      </c>
      <c r="E64" s="125">
        <v>277</v>
      </c>
      <c r="F64" s="125">
        <v>99</v>
      </c>
      <c r="G64" s="125">
        <v>492</v>
      </c>
      <c r="H64" s="125">
        <v>1987</v>
      </c>
      <c r="I64" s="125">
        <v>1091</v>
      </c>
      <c r="J64" s="125">
        <v>75</v>
      </c>
      <c r="K64" s="125">
        <v>179</v>
      </c>
      <c r="L64" s="125">
        <v>431</v>
      </c>
    </row>
    <row r="65" spans="1:12" ht="16.5" customHeight="1">
      <c r="A65" s="123" t="s">
        <v>481</v>
      </c>
      <c r="B65" s="124">
        <v>3916</v>
      </c>
      <c r="C65" s="125">
        <v>2065</v>
      </c>
      <c r="D65" s="125">
        <v>1021</v>
      </c>
      <c r="E65" s="125">
        <v>108</v>
      </c>
      <c r="F65" s="125">
        <v>210</v>
      </c>
      <c r="G65" s="125">
        <v>444</v>
      </c>
      <c r="H65" s="125">
        <v>1851</v>
      </c>
      <c r="I65" s="125">
        <v>769</v>
      </c>
      <c r="J65" s="125">
        <v>74</v>
      </c>
      <c r="K65" s="125">
        <v>418</v>
      </c>
      <c r="L65" s="125">
        <v>412</v>
      </c>
    </row>
    <row r="66" spans="1:12" ht="16.5" customHeight="1">
      <c r="A66" s="123"/>
      <c r="B66" s="124"/>
      <c r="C66" s="125"/>
      <c r="D66" s="125"/>
      <c r="E66" s="125"/>
      <c r="F66" s="125"/>
      <c r="G66" s="125"/>
      <c r="H66" s="125"/>
      <c r="I66" s="125"/>
      <c r="J66" s="125"/>
      <c r="K66" s="125"/>
      <c r="L66" s="125"/>
    </row>
    <row r="67" spans="1:12" ht="16.5" customHeight="1">
      <c r="A67" s="123" t="s">
        <v>487</v>
      </c>
      <c r="B67" s="124">
        <v>3516</v>
      </c>
      <c r="C67" s="125">
        <v>1513</v>
      </c>
      <c r="D67" s="125">
        <v>621</v>
      </c>
      <c r="E67" s="125">
        <v>85</v>
      </c>
      <c r="F67" s="125">
        <v>262</v>
      </c>
      <c r="G67" s="125">
        <v>329</v>
      </c>
      <c r="H67" s="125">
        <v>2003</v>
      </c>
      <c r="I67" s="125">
        <v>679</v>
      </c>
      <c r="J67" s="125">
        <v>43</v>
      </c>
      <c r="K67" s="125">
        <v>794</v>
      </c>
      <c r="L67" s="125">
        <v>347</v>
      </c>
    </row>
    <row r="68" spans="1:12" ht="16.5" customHeight="1">
      <c r="A68" s="123" t="s">
        <v>493</v>
      </c>
      <c r="B68" s="124">
        <v>3665</v>
      </c>
      <c r="C68" s="125">
        <v>1113</v>
      </c>
      <c r="D68" s="125">
        <v>280</v>
      </c>
      <c r="E68" s="125">
        <v>65</v>
      </c>
      <c r="F68" s="125">
        <v>356</v>
      </c>
      <c r="G68" s="125">
        <v>235</v>
      </c>
      <c r="H68" s="125">
        <v>2552</v>
      </c>
      <c r="I68" s="125">
        <v>648</v>
      </c>
      <c r="J68" s="125">
        <v>54</v>
      </c>
      <c r="K68" s="125">
        <v>1371</v>
      </c>
      <c r="L68" s="125">
        <v>354</v>
      </c>
    </row>
    <row r="69" spans="1:12" ht="16.5" customHeight="1">
      <c r="A69" s="123" t="s">
        <v>499</v>
      </c>
      <c r="B69" s="124">
        <v>3332</v>
      </c>
      <c r="C69" s="125">
        <v>800</v>
      </c>
      <c r="D69" s="125">
        <v>146</v>
      </c>
      <c r="E69" s="125">
        <v>45</v>
      </c>
      <c r="F69" s="125">
        <v>353</v>
      </c>
      <c r="G69" s="125">
        <v>103</v>
      </c>
      <c r="H69" s="125">
        <v>2532</v>
      </c>
      <c r="I69" s="125">
        <v>483</v>
      </c>
      <c r="J69" s="125">
        <v>35</v>
      </c>
      <c r="K69" s="125">
        <v>1656</v>
      </c>
      <c r="L69" s="125">
        <v>263</v>
      </c>
    </row>
    <row r="70" spans="1:12" ht="16.5" customHeight="1">
      <c r="A70" s="123" t="s">
        <v>505</v>
      </c>
      <c r="B70" s="124">
        <v>2464</v>
      </c>
      <c r="C70" s="125">
        <v>472</v>
      </c>
      <c r="D70" s="125">
        <v>33</v>
      </c>
      <c r="E70" s="125">
        <v>18</v>
      </c>
      <c r="F70" s="125">
        <v>289</v>
      </c>
      <c r="G70" s="125">
        <v>45</v>
      </c>
      <c r="H70" s="125">
        <v>1992</v>
      </c>
      <c r="I70" s="125">
        <v>261</v>
      </c>
      <c r="J70" s="125">
        <v>24</v>
      </c>
      <c r="K70" s="125">
        <v>1498</v>
      </c>
      <c r="L70" s="125">
        <v>145</v>
      </c>
    </row>
    <row r="71" spans="1:12" ht="16.5" customHeight="1" thickBot="1">
      <c r="A71" s="127" t="s">
        <v>556</v>
      </c>
      <c r="B71" s="128">
        <v>1926</v>
      </c>
      <c r="C71" s="129">
        <v>416</v>
      </c>
      <c r="D71" s="129">
        <v>18</v>
      </c>
      <c r="E71" s="129">
        <v>20</v>
      </c>
      <c r="F71" s="129">
        <v>283</v>
      </c>
      <c r="G71" s="129">
        <v>19</v>
      </c>
      <c r="H71" s="129">
        <v>1510</v>
      </c>
      <c r="I71" s="129">
        <v>108</v>
      </c>
      <c r="J71" s="129">
        <v>5</v>
      </c>
      <c r="K71" s="129">
        <v>1280</v>
      </c>
      <c r="L71" s="129">
        <v>62</v>
      </c>
    </row>
    <row r="72" ht="16.5" customHeight="1">
      <c r="A72" s="115" t="s">
        <v>559</v>
      </c>
    </row>
    <row r="73" ht="16.5" customHeight="1">
      <c r="A73" s="115" t="s">
        <v>560</v>
      </c>
    </row>
  </sheetData>
  <mergeCells count="12">
    <mergeCell ref="A3:A5"/>
    <mergeCell ref="C4:C5"/>
    <mergeCell ref="H4:H5"/>
    <mergeCell ref="B3:B5"/>
    <mergeCell ref="D4:D5"/>
    <mergeCell ref="E4:E5"/>
    <mergeCell ref="F4:F5"/>
    <mergeCell ref="G4:G5"/>
    <mergeCell ref="I4:I5"/>
    <mergeCell ref="J4:J5"/>
    <mergeCell ref="K4:K5"/>
    <mergeCell ref="L4:L5"/>
  </mergeCells>
  <printOptions/>
  <pageMargins left="0.3937007874015748" right="0.3937007874015748" top="0.5905511811023623" bottom="0.3937007874015748"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12"/>
  </sheetPr>
  <dimension ref="A1:M43"/>
  <sheetViews>
    <sheetView workbookViewId="0" topLeftCell="A1">
      <selection activeCell="A2" sqref="A2"/>
    </sheetView>
  </sheetViews>
  <sheetFormatPr defaultColWidth="9.00390625" defaultRowHeight="16.5" customHeight="1"/>
  <cols>
    <col min="1" max="1" width="11.25390625" style="115" customWidth="1"/>
    <col min="2" max="3" width="10.875" style="115" customWidth="1"/>
    <col min="4" max="8" width="10.625" style="115" customWidth="1"/>
    <col min="9" max="16384" width="9.00390625" style="131" customWidth="1"/>
  </cols>
  <sheetData>
    <row r="1" ht="16.5" customHeight="1">
      <c r="A1" s="130" t="s">
        <v>368</v>
      </c>
    </row>
    <row r="2" ht="16.5" customHeight="1" thickBot="1">
      <c r="A2" s="412" t="str">
        <f>HYPERLINK("#目次!A7","目次に戻る")</f>
        <v>目次に戻る</v>
      </c>
    </row>
    <row r="3" spans="1:8" ht="16.5" customHeight="1">
      <c r="A3" s="468" t="s">
        <v>561</v>
      </c>
      <c r="B3" s="468" t="s">
        <v>564</v>
      </c>
      <c r="C3" s="470" t="s">
        <v>565</v>
      </c>
      <c r="D3" s="471"/>
      <c r="E3" s="472"/>
      <c r="F3" s="132" t="s">
        <v>566</v>
      </c>
      <c r="G3" s="473" t="s">
        <v>567</v>
      </c>
      <c r="H3" s="488" t="s">
        <v>568</v>
      </c>
    </row>
    <row r="4" spans="1:8" ht="16.5" customHeight="1">
      <c r="A4" s="469"/>
      <c r="B4" s="469"/>
      <c r="C4" s="133" t="s">
        <v>569</v>
      </c>
      <c r="D4" s="134" t="s">
        <v>570</v>
      </c>
      <c r="E4" s="118" t="s">
        <v>571</v>
      </c>
      <c r="F4" s="135" t="s">
        <v>572</v>
      </c>
      <c r="G4" s="474"/>
      <c r="H4" s="467"/>
    </row>
    <row r="5" spans="1:7" ht="16.5" customHeight="1">
      <c r="A5" s="136"/>
      <c r="F5" s="137"/>
      <c r="G5" s="138"/>
    </row>
    <row r="6" spans="1:8" s="143" customFormat="1" ht="16.5" customHeight="1">
      <c r="A6" s="139" t="s">
        <v>573</v>
      </c>
      <c r="B6" s="140">
        <v>5890792</v>
      </c>
      <c r="C6" s="140">
        <v>12576601</v>
      </c>
      <c r="D6" s="140">
        <v>6264895</v>
      </c>
      <c r="E6" s="140">
        <v>6311706</v>
      </c>
      <c r="F6" s="141">
        <v>99.25834631714469</v>
      </c>
      <c r="G6" s="142">
        <v>2186.96</v>
      </c>
      <c r="H6" s="142">
        <v>5750.7</v>
      </c>
    </row>
    <row r="7" spans="1:8" s="143" customFormat="1" ht="16.5" customHeight="1">
      <c r="A7" s="139" t="s">
        <v>574</v>
      </c>
      <c r="B7" s="140">
        <v>5857006</v>
      </c>
      <c r="C7" s="140">
        <v>12488554</v>
      </c>
      <c r="D7" s="140">
        <v>6220480</v>
      </c>
      <c r="E7" s="140">
        <v>6268074</v>
      </c>
      <c r="F7" s="141">
        <v>99.24069179783136</v>
      </c>
      <c r="G7" s="142">
        <v>1405.28</v>
      </c>
      <c r="H7" s="142">
        <v>8886.9</v>
      </c>
    </row>
    <row r="8" spans="1:8" s="143" customFormat="1" ht="16.5" customHeight="1">
      <c r="A8" s="139" t="s">
        <v>575</v>
      </c>
      <c r="B8" s="140">
        <v>33786</v>
      </c>
      <c r="C8" s="140">
        <v>88047</v>
      </c>
      <c r="D8" s="140">
        <v>44415</v>
      </c>
      <c r="E8" s="140">
        <v>43632</v>
      </c>
      <c r="F8" s="141">
        <v>100.1</v>
      </c>
      <c r="G8" s="142">
        <v>781.68</v>
      </c>
      <c r="H8" s="142">
        <v>112.6</v>
      </c>
    </row>
    <row r="9" spans="1:8" ht="16.5" customHeight="1">
      <c r="A9" s="139"/>
      <c r="B9" s="140"/>
      <c r="C9" s="140"/>
      <c r="D9" s="140"/>
      <c r="E9" s="140"/>
      <c r="F9" s="141"/>
      <c r="G9" s="142"/>
      <c r="H9" s="144"/>
    </row>
    <row r="10" spans="1:8" ht="16.5" customHeight="1">
      <c r="A10" s="139" t="s">
        <v>576</v>
      </c>
      <c r="B10" s="140">
        <v>4146481</v>
      </c>
      <c r="C10" s="140">
        <v>8489653</v>
      </c>
      <c r="D10" s="140">
        <v>4210749</v>
      </c>
      <c r="E10" s="140">
        <v>4278904</v>
      </c>
      <c r="F10" s="141">
        <v>98.40718557836306</v>
      </c>
      <c r="G10" s="142">
        <v>621.35</v>
      </c>
      <c r="H10" s="142">
        <v>13663.2</v>
      </c>
    </row>
    <row r="11" spans="1:8" ht="16.5" customHeight="1">
      <c r="A11" s="136"/>
      <c r="B11" s="145"/>
      <c r="C11" s="145"/>
      <c r="D11" s="145"/>
      <c r="E11" s="145"/>
      <c r="F11" s="146"/>
      <c r="G11" s="147"/>
      <c r="H11" s="148"/>
    </row>
    <row r="12" spans="1:8" ht="16.5" customHeight="1">
      <c r="A12" s="149" t="s">
        <v>577</v>
      </c>
      <c r="B12" s="145">
        <v>20768</v>
      </c>
      <c r="C12" s="145">
        <v>41778</v>
      </c>
      <c r="D12" s="145">
        <v>20129</v>
      </c>
      <c r="E12" s="145">
        <v>21649</v>
      </c>
      <c r="F12" s="150">
        <v>93</v>
      </c>
      <c r="G12" s="150">
        <v>11.64</v>
      </c>
      <c r="H12" s="151">
        <v>3589.2</v>
      </c>
    </row>
    <row r="13" spans="1:8" ht="16.5" customHeight="1">
      <c r="A13" s="149" t="s">
        <v>578</v>
      </c>
      <c r="B13" s="145">
        <v>55976</v>
      </c>
      <c r="C13" s="145">
        <v>98399</v>
      </c>
      <c r="D13" s="145">
        <v>47526</v>
      </c>
      <c r="E13" s="145">
        <v>50873</v>
      </c>
      <c r="F13" s="146">
        <v>93.4</v>
      </c>
      <c r="G13" s="150">
        <v>10.15</v>
      </c>
      <c r="H13" s="151">
        <v>9694.5</v>
      </c>
    </row>
    <row r="14" spans="1:8" ht="16.5" customHeight="1">
      <c r="A14" s="149" t="s">
        <v>579</v>
      </c>
      <c r="B14" s="145">
        <v>103769</v>
      </c>
      <c r="C14" s="145">
        <v>185861</v>
      </c>
      <c r="D14" s="145">
        <v>88009</v>
      </c>
      <c r="E14" s="145">
        <v>97852</v>
      </c>
      <c r="F14" s="146">
        <v>89.9</v>
      </c>
      <c r="G14" s="150">
        <v>20.34</v>
      </c>
      <c r="H14" s="151">
        <v>9137.7</v>
      </c>
    </row>
    <row r="15" spans="1:8" ht="16.5" customHeight="1">
      <c r="A15" s="149" t="s">
        <v>580</v>
      </c>
      <c r="B15" s="145">
        <v>173560</v>
      </c>
      <c r="C15" s="145">
        <v>305716</v>
      </c>
      <c r="D15" s="145">
        <v>151616</v>
      </c>
      <c r="E15" s="145">
        <v>154100</v>
      </c>
      <c r="F15" s="146">
        <v>98.4</v>
      </c>
      <c r="G15" s="150">
        <v>18.23</v>
      </c>
      <c r="H15" s="151">
        <v>16769.9</v>
      </c>
    </row>
    <row r="16" spans="1:8" ht="16.5" customHeight="1">
      <c r="A16" s="149" t="s">
        <v>581</v>
      </c>
      <c r="B16" s="145">
        <v>96839</v>
      </c>
      <c r="C16" s="145">
        <v>189632</v>
      </c>
      <c r="D16" s="145">
        <v>92062</v>
      </c>
      <c r="E16" s="145">
        <v>97570</v>
      </c>
      <c r="F16" s="146">
        <v>94.4</v>
      </c>
      <c r="G16" s="150">
        <v>11.31</v>
      </c>
      <c r="H16" s="151">
        <v>16766.8</v>
      </c>
    </row>
    <row r="17" spans="1:8" ht="16.5" customHeight="1">
      <c r="A17" s="149" t="s">
        <v>582</v>
      </c>
      <c r="B17" s="145">
        <v>81990</v>
      </c>
      <c r="C17" s="145">
        <v>165186</v>
      </c>
      <c r="D17" s="145">
        <v>84581</v>
      </c>
      <c r="E17" s="145">
        <v>80605</v>
      </c>
      <c r="F17" s="146">
        <v>104.9</v>
      </c>
      <c r="G17" s="150">
        <v>10.08</v>
      </c>
      <c r="H17" s="151">
        <v>16387.5</v>
      </c>
    </row>
    <row r="18" spans="1:13" ht="16.5" customHeight="1">
      <c r="A18" s="149" t="s">
        <v>583</v>
      </c>
      <c r="B18" s="145">
        <v>107701</v>
      </c>
      <c r="C18" s="145">
        <v>231173</v>
      </c>
      <c r="D18" s="145">
        <v>115304</v>
      </c>
      <c r="E18" s="145">
        <v>115869</v>
      </c>
      <c r="F18" s="146">
        <v>99.5</v>
      </c>
      <c r="G18" s="150">
        <v>13.75</v>
      </c>
      <c r="H18" s="151">
        <v>16812.6</v>
      </c>
      <c r="J18" s="145"/>
      <c r="K18" s="145"/>
      <c r="L18" s="145"/>
      <c r="M18" s="145"/>
    </row>
    <row r="19" spans="1:8" ht="16.5" customHeight="1">
      <c r="A19" s="149" t="s">
        <v>584</v>
      </c>
      <c r="B19" s="145">
        <v>189108</v>
      </c>
      <c r="C19" s="145">
        <v>420845</v>
      </c>
      <c r="D19" s="145">
        <v>209254</v>
      </c>
      <c r="E19" s="145">
        <v>211591</v>
      </c>
      <c r="F19" s="146">
        <v>98.9</v>
      </c>
      <c r="G19" s="150">
        <v>39.49</v>
      </c>
      <c r="H19" s="152">
        <v>10657</v>
      </c>
    </row>
    <row r="20" spans="1:8" ht="16.5" customHeight="1">
      <c r="A20" s="149" t="s">
        <v>585</v>
      </c>
      <c r="B20" s="145">
        <v>178825</v>
      </c>
      <c r="C20" s="145">
        <v>346357</v>
      </c>
      <c r="D20" s="145">
        <v>171176</v>
      </c>
      <c r="E20" s="145">
        <v>175181</v>
      </c>
      <c r="F20" s="146">
        <v>97.7</v>
      </c>
      <c r="G20" s="150">
        <v>22.72</v>
      </c>
      <c r="H20" s="151">
        <v>15244.6</v>
      </c>
    </row>
    <row r="21" spans="1:8" ht="16.5" customHeight="1">
      <c r="A21" s="149" t="s">
        <v>586</v>
      </c>
      <c r="B21" s="145">
        <v>136622</v>
      </c>
      <c r="C21" s="145">
        <v>264064</v>
      </c>
      <c r="D21" s="145">
        <v>124948</v>
      </c>
      <c r="E21" s="145">
        <v>139116</v>
      </c>
      <c r="F21" s="146">
        <v>89.8</v>
      </c>
      <c r="G21" s="150">
        <v>14.7</v>
      </c>
      <c r="H21" s="151">
        <v>17963.5</v>
      </c>
    </row>
    <row r="22" spans="1:8" ht="16.5" customHeight="1">
      <c r="A22" s="149" t="s">
        <v>587</v>
      </c>
      <c r="B22" s="145">
        <v>316010</v>
      </c>
      <c r="C22" s="145">
        <v>665674</v>
      </c>
      <c r="D22" s="145">
        <v>337879</v>
      </c>
      <c r="E22" s="145">
        <v>327795</v>
      </c>
      <c r="F22" s="146">
        <v>103.1</v>
      </c>
      <c r="G22" s="150">
        <v>59.46</v>
      </c>
      <c r="H22" s="151">
        <v>11195.3</v>
      </c>
    </row>
    <row r="23" spans="1:8" ht="16.5" customHeight="1">
      <c r="A23" s="149" t="s">
        <v>588</v>
      </c>
      <c r="B23" s="145">
        <v>429680</v>
      </c>
      <c r="C23" s="145">
        <v>841165</v>
      </c>
      <c r="D23" s="145">
        <v>404966</v>
      </c>
      <c r="E23" s="145">
        <v>436199</v>
      </c>
      <c r="F23" s="146">
        <v>92.8</v>
      </c>
      <c r="G23" s="150">
        <v>58.08</v>
      </c>
      <c r="H23" s="151">
        <v>14482.9</v>
      </c>
    </row>
    <row r="24" spans="1:8" ht="16.5" customHeight="1">
      <c r="A24" s="149" t="s">
        <v>589</v>
      </c>
      <c r="B24" s="145">
        <v>115549</v>
      </c>
      <c r="C24" s="145">
        <v>203334</v>
      </c>
      <c r="D24" s="145">
        <v>98554</v>
      </c>
      <c r="E24" s="145">
        <v>104780</v>
      </c>
      <c r="F24" s="146">
        <v>94.1</v>
      </c>
      <c r="G24" s="150">
        <v>15.11</v>
      </c>
      <c r="H24" s="151">
        <v>13456.9</v>
      </c>
    </row>
    <row r="25" spans="1:8" ht="16.5" customHeight="1">
      <c r="A25" s="126" t="s">
        <v>590</v>
      </c>
      <c r="B25" s="140">
        <v>172786</v>
      </c>
      <c r="C25" s="140">
        <v>310627</v>
      </c>
      <c r="D25" s="140">
        <v>155143</v>
      </c>
      <c r="E25" s="140">
        <v>155484</v>
      </c>
      <c r="F25" s="141">
        <v>99.8</v>
      </c>
      <c r="G25" s="153">
        <v>15.59</v>
      </c>
      <c r="H25" s="142">
        <v>19924.8</v>
      </c>
    </row>
    <row r="26" spans="1:8" ht="16.5" customHeight="1">
      <c r="A26" s="149" t="s">
        <v>591</v>
      </c>
      <c r="B26" s="145">
        <v>283682</v>
      </c>
      <c r="C26" s="145">
        <v>528587</v>
      </c>
      <c r="D26" s="145">
        <v>256410</v>
      </c>
      <c r="E26" s="145">
        <v>272177</v>
      </c>
      <c r="F26" s="146">
        <v>94.2</v>
      </c>
      <c r="G26" s="150">
        <v>34.02</v>
      </c>
      <c r="H26" s="151">
        <v>15537.5</v>
      </c>
    </row>
    <row r="27" spans="1:8" ht="16.5" customHeight="1">
      <c r="A27" s="149" t="s">
        <v>592</v>
      </c>
      <c r="B27" s="145">
        <v>142925</v>
      </c>
      <c r="C27" s="145">
        <v>250585</v>
      </c>
      <c r="D27" s="145">
        <v>125310</v>
      </c>
      <c r="E27" s="145">
        <v>125275</v>
      </c>
      <c r="F27" s="146">
        <v>100</v>
      </c>
      <c r="G27" s="150">
        <v>13.01</v>
      </c>
      <c r="H27" s="152">
        <v>19261</v>
      </c>
    </row>
    <row r="28" spans="1:8" ht="16.5" customHeight="1">
      <c r="A28" s="149" t="s">
        <v>593</v>
      </c>
      <c r="B28" s="145">
        <v>162104</v>
      </c>
      <c r="C28" s="145">
        <v>330412</v>
      </c>
      <c r="D28" s="145">
        <v>163962</v>
      </c>
      <c r="E28" s="145">
        <v>166450</v>
      </c>
      <c r="F28" s="146">
        <v>98.5</v>
      </c>
      <c r="G28" s="150">
        <v>20.59</v>
      </c>
      <c r="H28" s="151">
        <v>16047.2</v>
      </c>
    </row>
    <row r="29" spans="1:8" ht="16.5" customHeight="1">
      <c r="A29" s="149" t="s">
        <v>594</v>
      </c>
      <c r="B29" s="145">
        <v>87480</v>
      </c>
      <c r="C29" s="145">
        <v>191207</v>
      </c>
      <c r="D29" s="145">
        <v>95416</v>
      </c>
      <c r="E29" s="145">
        <v>95791</v>
      </c>
      <c r="F29" s="146">
        <v>99.6</v>
      </c>
      <c r="G29" s="150">
        <v>10.2</v>
      </c>
      <c r="H29" s="151">
        <v>18745.8</v>
      </c>
    </row>
    <row r="30" spans="1:8" ht="16.5" customHeight="1">
      <c r="A30" s="149" t="s">
        <v>595</v>
      </c>
      <c r="B30" s="145">
        <v>252609</v>
      </c>
      <c r="C30" s="145">
        <v>523083</v>
      </c>
      <c r="D30" s="145">
        <v>263545</v>
      </c>
      <c r="E30" s="145">
        <v>259538</v>
      </c>
      <c r="F30" s="146">
        <v>101.5</v>
      </c>
      <c r="G30" s="150">
        <v>32.17</v>
      </c>
      <c r="H30" s="152">
        <v>16260</v>
      </c>
    </row>
    <row r="31" spans="1:8" ht="16.5" customHeight="1">
      <c r="A31" s="149" t="s">
        <v>596</v>
      </c>
      <c r="B31" s="145">
        <v>312212</v>
      </c>
      <c r="C31" s="145">
        <v>692339</v>
      </c>
      <c r="D31" s="145">
        <v>342567</v>
      </c>
      <c r="E31" s="145">
        <v>349772</v>
      </c>
      <c r="F31" s="146">
        <v>97.9</v>
      </c>
      <c r="G31" s="150">
        <v>48.16</v>
      </c>
      <c r="H31" s="151">
        <v>14375.8</v>
      </c>
    </row>
    <row r="32" spans="1:8" ht="16.5" customHeight="1">
      <c r="A32" s="149" t="s">
        <v>597</v>
      </c>
      <c r="B32" s="145">
        <v>265925</v>
      </c>
      <c r="C32" s="145">
        <v>624807</v>
      </c>
      <c r="D32" s="145">
        <v>315649</v>
      </c>
      <c r="E32" s="145">
        <v>309158</v>
      </c>
      <c r="F32" s="146">
        <v>102.1</v>
      </c>
      <c r="G32" s="150">
        <v>53.2</v>
      </c>
      <c r="H32" s="151">
        <v>11744.5</v>
      </c>
    </row>
    <row r="33" spans="1:8" ht="16.5" customHeight="1">
      <c r="A33" s="149" t="s">
        <v>598</v>
      </c>
      <c r="B33" s="145">
        <v>178372</v>
      </c>
      <c r="C33" s="145">
        <v>424878</v>
      </c>
      <c r="D33" s="145">
        <v>212776</v>
      </c>
      <c r="E33" s="145">
        <v>212102</v>
      </c>
      <c r="F33" s="146">
        <v>100.3</v>
      </c>
      <c r="G33" s="150">
        <v>34.79</v>
      </c>
      <c r="H33" s="151">
        <v>12212.6</v>
      </c>
    </row>
    <row r="34" spans="1:8" ht="16.5" customHeight="1" thickBot="1">
      <c r="A34" s="154" t="s">
        <v>599</v>
      </c>
      <c r="B34" s="155">
        <v>281989</v>
      </c>
      <c r="C34" s="155">
        <v>653944</v>
      </c>
      <c r="D34" s="155">
        <v>333967</v>
      </c>
      <c r="E34" s="155">
        <v>319977</v>
      </c>
      <c r="F34" s="156">
        <v>104.37218925110243</v>
      </c>
      <c r="G34" s="157">
        <v>49.76</v>
      </c>
      <c r="H34" s="158">
        <v>13142</v>
      </c>
    </row>
    <row r="35" s="115" customFormat="1" ht="16.5" customHeight="1">
      <c r="A35" s="115" t="s">
        <v>562</v>
      </c>
    </row>
    <row r="36" spans="1:8" s="115" customFormat="1" ht="16.5" customHeight="1">
      <c r="A36" s="115" t="s">
        <v>563</v>
      </c>
      <c r="B36" s="160"/>
      <c r="C36" s="160"/>
      <c r="D36" s="160"/>
      <c r="E36" s="160"/>
      <c r="F36" s="160"/>
      <c r="G36" s="160"/>
      <c r="H36" s="160"/>
    </row>
    <row r="37" ht="16.5" customHeight="1">
      <c r="A37" s="159"/>
    </row>
    <row r="38" ht="16.5" customHeight="1">
      <c r="A38" s="159"/>
    </row>
    <row r="39" ht="16.5" customHeight="1">
      <c r="A39" s="159"/>
    </row>
    <row r="40" ht="16.5" customHeight="1">
      <c r="A40" s="159"/>
    </row>
    <row r="41" ht="16.5" customHeight="1">
      <c r="A41" s="159"/>
    </row>
    <row r="42" ht="16.5" customHeight="1">
      <c r="A42" s="159"/>
    </row>
    <row r="43" ht="16.5" customHeight="1">
      <c r="A43" s="159"/>
    </row>
  </sheetData>
  <mergeCells count="5">
    <mergeCell ref="H3:H4"/>
    <mergeCell ref="A3:A4"/>
    <mergeCell ref="B3:B4"/>
    <mergeCell ref="C3:E3"/>
    <mergeCell ref="G3:G4"/>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12"/>
  </sheetPr>
  <dimension ref="A1:H14"/>
  <sheetViews>
    <sheetView workbookViewId="0" topLeftCell="A1">
      <selection activeCell="A2" sqref="A2"/>
    </sheetView>
  </sheetViews>
  <sheetFormatPr defaultColWidth="9.00390625" defaultRowHeight="16.5" customHeight="1"/>
  <cols>
    <col min="1" max="8" width="12.875" style="1" customWidth="1"/>
  </cols>
  <sheetData>
    <row r="1" ht="16.5" customHeight="1">
      <c r="A1" s="5" t="s">
        <v>104</v>
      </c>
    </row>
    <row r="2" ht="16.5" customHeight="1" thickBot="1">
      <c r="A2" s="412" t="str">
        <f>HYPERLINK("#目次!A8","目次に戻る")</f>
        <v>目次に戻る</v>
      </c>
    </row>
    <row r="3" spans="1:8" ht="16.5" customHeight="1">
      <c r="A3" s="495" t="s">
        <v>105</v>
      </c>
      <c r="B3" s="476" t="s">
        <v>106</v>
      </c>
      <c r="C3" s="476"/>
      <c r="D3" s="477"/>
      <c r="E3" s="478" t="s">
        <v>107</v>
      </c>
      <c r="F3" s="476"/>
      <c r="G3" s="476"/>
      <c r="H3"/>
    </row>
    <row r="4" spans="1:8" ht="16.5" customHeight="1">
      <c r="A4" s="475"/>
      <c r="B4" s="9" t="s">
        <v>108</v>
      </c>
      <c r="C4" s="8" t="s">
        <v>109</v>
      </c>
      <c r="D4" s="8" t="s">
        <v>110</v>
      </c>
      <c r="E4" s="8" t="s">
        <v>111</v>
      </c>
      <c r="F4" s="8" t="s">
        <v>112</v>
      </c>
      <c r="G4" s="8" t="s">
        <v>113</v>
      </c>
      <c r="H4"/>
    </row>
    <row r="5" spans="1:8" ht="16.5" customHeight="1">
      <c r="A5" s="11" t="s">
        <v>114</v>
      </c>
      <c r="B5" s="10">
        <v>12576601</v>
      </c>
      <c r="C5" s="10">
        <v>6264895</v>
      </c>
      <c r="D5" s="10">
        <v>6311706</v>
      </c>
      <c r="E5" s="10">
        <v>5890792</v>
      </c>
      <c r="F5" s="10">
        <v>5747460</v>
      </c>
      <c r="G5" s="10">
        <v>10210</v>
      </c>
      <c r="H5"/>
    </row>
    <row r="6" spans="1:8" ht="16.5" customHeight="1">
      <c r="A6" s="12" t="s">
        <v>115</v>
      </c>
      <c r="B6" s="7">
        <v>310627</v>
      </c>
      <c r="C6" s="7">
        <v>155143</v>
      </c>
      <c r="D6" s="7">
        <v>155484</v>
      </c>
      <c r="E6" s="7">
        <v>172786</v>
      </c>
      <c r="F6" s="7">
        <v>172507</v>
      </c>
      <c r="G6" s="7">
        <v>51</v>
      </c>
      <c r="H6"/>
    </row>
    <row r="7" spans="1:8" ht="16.5" customHeight="1">
      <c r="A7" s="13" t="s">
        <v>116</v>
      </c>
      <c r="B7" s="2">
        <v>528587</v>
      </c>
      <c r="C7" s="2">
        <v>256410</v>
      </c>
      <c r="D7" s="2">
        <v>272177</v>
      </c>
      <c r="E7" s="2">
        <v>283682</v>
      </c>
      <c r="F7" s="2">
        <v>277946</v>
      </c>
      <c r="G7" s="2">
        <v>121</v>
      </c>
      <c r="H7"/>
    </row>
    <row r="8" spans="1:8" ht="16.5" customHeight="1">
      <c r="A8" s="13" t="s">
        <v>117</v>
      </c>
      <c r="B8" s="2">
        <v>250585</v>
      </c>
      <c r="C8" s="2">
        <v>125310</v>
      </c>
      <c r="D8" s="2">
        <v>125275</v>
      </c>
      <c r="E8" s="2">
        <v>142925</v>
      </c>
      <c r="F8" s="2">
        <v>126308</v>
      </c>
      <c r="G8" s="2">
        <v>92</v>
      </c>
      <c r="H8"/>
    </row>
    <row r="9" spans="1:8" ht="16.5" customHeight="1">
      <c r="A9" s="13" t="s">
        <v>118</v>
      </c>
      <c r="B9" s="2">
        <v>523083</v>
      </c>
      <c r="C9" s="2">
        <v>263545</v>
      </c>
      <c r="D9" s="2">
        <v>259538</v>
      </c>
      <c r="E9" s="2">
        <v>252609</v>
      </c>
      <c r="F9" s="2">
        <v>238666</v>
      </c>
      <c r="G9" s="2">
        <v>192</v>
      </c>
      <c r="H9"/>
    </row>
    <row r="10" spans="1:8" ht="16.5" customHeight="1">
      <c r="A10" s="13" t="s">
        <v>119</v>
      </c>
      <c r="B10" s="2">
        <v>692339</v>
      </c>
      <c r="C10" s="2">
        <v>342567</v>
      </c>
      <c r="D10" s="2">
        <v>349772</v>
      </c>
      <c r="E10" s="2">
        <v>312212</v>
      </c>
      <c r="F10" s="2">
        <v>278380</v>
      </c>
      <c r="G10" s="2">
        <v>194</v>
      </c>
      <c r="H10"/>
    </row>
    <row r="11" spans="1:8" ht="16.5" customHeight="1">
      <c r="A11" s="13" t="s">
        <v>120</v>
      </c>
      <c r="B11" s="2">
        <v>305716</v>
      </c>
      <c r="C11" s="2">
        <v>151616</v>
      </c>
      <c r="D11" s="2">
        <v>154100</v>
      </c>
      <c r="E11" s="2">
        <v>173560</v>
      </c>
      <c r="F11" s="2">
        <v>170957</v>
      </c>
      <c r="G11" s="2">
        <v>886</v>
      </c>
      <c r="H11"/>
    </row>
    <row r="12" spans="1:8" ht="16.5" customHeight="1" thickBot="1">
      <c r="A12" s="14" t="s">
        <v>121</v>
      </c>
      <c r="B12" s="3">
        <v>203334</v>
      </c>
      <c r="C12" s="3">
        <v>98554</v>
      </c>
      <c r="D12" s="3">
        <v>104780</v>
      </c>
      <c r="E12" s="3">
        <v>115549</v>
      </c>
      <c r="F12" s="3">
        <v>111826</v>
      </c>
      <c r="G12" s="3">
        <v>303</v>
      </c>
      <c r="H12"/>
    </row>
    <row r="13" ht="16.5" customHeight="1">
      <c r="A13" s="4" t="s">
        <v>122</v>
      </c>
    </row>
    <row r="14" ht="16.5" customHeight="1">
      <c r="A14" s="1" t="s">
        <v>123</v>
      </c>
    </row>
  </sheetData>
  <mergeCells count="3">
    <mergeCell ref="A3:A4"/>
    <mergeCell ref="B3:D3"/>
    <mergeCell ref="E3:G3"/>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indexed="12"/>
  </sheetPr>
  <dimension ref="A1:P6"/>
  <sheetViews>
    <sheetView workbookViewId="0" topLeftCell="A1">
      <selection activeCell="A2" sqref="A2"/>
    </sheetView>
  </sheetViews>
  <sheetFormatPr defaultColWidth="9.00390625" defaultRowHeight="16.5" customHeight="1"/>
  <cols>
    <col min="1" max="1" width="11.375" style="1" customWidth="1"/>
    <col min="2" max="16" width="9.00390625" style="1" customWidth="1"/>
  </cols>
  <sheetData>
    <row r="1" ht="16.5" customHeight="1">
      <c r="A1" s="5" t="s">
        <v>369</v>
      </c>
    </row>
    <row r="2" ht="16.5" customHeight="1" thickBot="1">
      <c r="A2" s="412" t="str">
        <f>HYPERLINK("#目次!A9","目次に戻る")</f>
        <v>目次に戻る</v>
      </c>
    </row>
    <row r="3" spans="1:16" ht="16.5" customHeight="1">
      <c r="A3" s="495" t="s">
        <v>600</v>
      </c>
      <c r="B3" s="478" t="s">
        <v>601</v>
      </c>
      <c r="C3" s="476"/>
      <c r="D3" s="476"/>
      <c r="E3" s="476"/>
      <c r="F3" s="476"/>
      <c r="G3" s="476"/>
      <c r="H3" s="476"/>
      <c r="I3" s="476"/>
      <c r="J3" s="476"/>
      <c r="K3" s="476"/>
      <c r="L3" s="477"/>
      <c r="M3" s="465" t="s">
        <v>613</v>
      </c>
      <c r="N3" s="465" t="s">
        <v>612</v>
      </c>
      <c r="O3" s="479" t="s">
        <v>614</v>
      </c>
      <c r="P3" s="463" t="s">
        <v>615</v>
      </c>
    </row>
    <row r="4" spans="1:16" ht="33" customHeight="1">
      <c r="A4" s="475"/>
      <c r="B4" s="8" t="s">
        <v>602</v>
      </c>
      <c r="C4" s="169" t="s">
        <v>610</v>
      </c>
      <c r="D4" s="164" t="s">
        <v>603</v>
      </c>
      <c r="E4" s="164" t="s">
        <v>604</v>
      </c>
      <c r="F4" s="164" t="s">
        <v>605</v>
      </c>
      <c r="G4" s="164" t="s">
        <v>606</v>
      </c>
      <c r="H4" s="164" t="s">
        <v>607</v>
      </c>
      <c r="I4" s="8">
        <v>7</v>
      </c>
      <c r="J4" s="8">
        <v>8</v>
      </c>
      <c r="K4" s="8">
        <v>9</v>
      </c>
      <c r="L4" s="8" t="s">
        <v>608</v>
      </c>
      <c r="M4" s="466"/>
      <c r="N4" s="466"/>
      <c r="O4" s="480"/>
      <c r="P4" s="464"/>
    </row>
    <row r="5" spans="1:16" ht="33" customHeight="1" thickBot="1">
      <c r="A5" s="654" t="s">
        <v>609</v>
      </c>
      <c r="B5" s="652">
        <v>172507</v>
      </c>
      <c r="C5" s="653">
        <v>98617</v>
      </c>
      <c r="D5" s="653">
        <v>35685</v>
      </c>
      <c r="E5" s="653">
        <v>19629</v>
      </c>
      <c r="F5" s="653">
        <v>14093</v>
      </c>
      <c r="G5" s="653">
        <v>3465</v>
      </c>
      <c r="H5" s="653">
        <v>794</v>
      </c>
      <c r="I5" s="653">
        <v>173</v>
      </c>
      <c r="J5" s="653">
        <v>39</v>
      </c>
      <c r="K5" s="653">
        <v>8</v>
      </c>
      <c r="L5" s="653">
        <v>4</v>
      </c>
      <c r="M5" s="653">
        <v>308972</v>
      </c>
      <c r="N5" s="653">
        <v>1.79</v>
      </c>
      <c r="O5" s="653">
        <v>2815</v>
      </c>
      <c r="P5" s="653">
        <v>780</v>
      </c>
    </row>
    <row r="6" spans="1:8" ht="16.5" customHeight="1">
      <c r="A6" s="1" t="s">
        <v>123</v>
      </c>
      <c r="H6" s="2"/>
    </row>
  </sheetData>
  <mergeCells count="6">
    <mergeCell ref="O3:O4"/>
    <mergeCell ref="P3:P4"/>
    <mergeCell ref="A3:A4"/>
    <mergeCell ref="B3:L3"/>
    <mergeCell ref="M3:M4"/>
    <mergeCell ref="N3:N4"/>
  </mergeCells>
  <printOptions/>
  <pageMargins left="0.7874015748031497"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02367921</cp:lastModifiedBy>
  <cp:lastPrinted>2007-08-27T07:13:18Z</cp:lastPrinted>
  <dcterms:created xsi:type="dcterms:W3CDTF">2007-08-27T01:19:33Z</dcterms:created>
  <dcterms:modified xsi:type="dcterms:W3CDTF">2008-03-06T04:56:20Z</dcterms:modified>
  <cp:category/>
  <cp:version/>
  <cp:contentType/>
  <cp:contentStatus/>
</cp:coreProperties>
</file>