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加算添付書類\地域密着型\"/>
    </mc:Choice>
  </mc:AlternateContent>
  <xr:revisionPtr revIDLastSave="0" documentId="13_ncr:1_{1176284C-720D-4D35-A48C-C2852CE39C25}" xr6:coauthVersionLast="47" xr6:coauthVersionMax="47" xr10:uidLastSave="{00000000-0000-0000-0000-000000000000}"/>
  <bookViews>
    <workbookView xWindow="28690" yWindow="-9800" windowWidth="29020" windowHeight="15700" tabRatio="898" xr2:uid="{00000000-000D-0000-FFFF-FFFF00000000}"/>
  </bookViews>
  <sheets>
    <sheet name="添付書類一覧表 (総合事業)" sheetId="35" r:id="rId1"/>
    <sheet name="勤務形態一覧表" sheetId="102" r:id="rId2"/>
    <sheet name="シフト記号票" sheetId="103" r:id="rId3"/>
    <sheet name="様式１－５　サービス提供体制強化加算（総合通所）" sheetId="72" r:id="rId4"/>
    <sheet name="参考計算書（Ａ）有資格者の割合の計算用" sheetId="11" r:id="rId5"/>
    <sheet name="参考計算書（Ｂ）勤続７年以上職員の割合の計算用" sheetId="12" r:id="rId6"/>
    <sheet name="様式28　口腔連携強化加算に関する届出書" sheetId="101" r:id="rId7"/>
  </sheets>
  <externalReferences>
    <externalReference r:id="rId8"/>
    <externalReference r:id="rId9"/>
    <externalReference r:id="rId10"/>
  </externalReferences>
  <definedNames>
    <definedName name="ｋ" localSheetId="3">#N/A</definedName>
    <definedName name="ｋ" localSheetId="6">#N/A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0">'添付書類一覧表 (総合事業)'!$A$1:$D$26</definedName>
    <definedName name="_xlnm.Print_Area" localSheetId="3">'様式１－５　サービス提供体制強化加算（総合通所）'!$A$1:$AD$45</definedName>
    <definedName name="_xlnm.Print_Area" localSheetId="6">'様式28　口腔連携強化加算に関する届出書'!$A$1:$AA$61</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 localSheetId="6">#N/A</definedName>
    <definedName name="サービス名">#REF!</definedName>
    <definedName name="サービス名称" localSheetId="3">#N/A</definedName>
    <definedName name="サービス名称" localSheetId="6">#N/A</definedName>
    <definedName name="サービス名称">#REF!</definedName>
    <definedName name="だだ" localSheetId="3">#N/A</definedName>
    <definedName name="だだ" localSheetId="6">#N/A</definedName>
    <definedName name="だだ">#REF!</definedName>
    <definedName name="っっｄ">#N/A</definedName>
    <definedName name="っっｋ" localSheetId="3">#N/A</definedName>
    <definedName name="っっｋ" localSheetId="6">#N/A</definedName>
    <definedName name="っっｋ">#REF!</definedName>
    <definedName name="っっっっｌ" localSheetId="3">#N/A</definedName>
    <definedName name="っっっっｌ" localSheetId="6">#N/A</definedName>
    <definedName name="っっっっｌ">#REF!</definedName>
    <definedName name="確認" localSheetId="3">#N/A</definedName>
    <definedName name="確認" localSheetId="6">#N/A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12" l="1"/>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N11" i="102"/>
  <c r="AC11" i="102"/>
  <c r="AB11" i="102"/>
  <c r="U11" i="102"/>
  <c r="Q11" i="102"/>
  <c r="P11" i="102"/>
  <c r="AQ10" i="102"/>
  <c r="AQ11" i="102" s="1"/>
  <c r="AP10" i="102"/>
  <c r="AP11" i="102" s="1"/>
  <c r="AO10" i="102"/>
  <c r="AO11" i="102" s="1"/>
  <c r="AN10" i="102"/>
  <c r="AM10" i="102"/>
  <c r="AM11" i="102" s="1"/>
  <c r="AL10" i="102"/>
  <c r="AL11" i="102" s="1"/>
  <c r="AK10" i="102"/>
  <c r="AK11" i="102" s="1"/>
  <c r="AJ10" i="102"/>
  <c r="AJ11" i="102" s="1"/>
  <c r="AI10" i="102"/>
  <c r="AI11" i="102" s="1"/>
  <c r="AH10" i="102"/>
  <c r="AH11" i="102" s="1"/>
  <c r="AG10" i="102"/>
  <c r="AG11" i="102" s="1"/>
  <c r="AF10" i="102"/>
  <c r="AF11" i="102" s="1"/>
  <c r="AE10" i="102"/>
  <c r="AE11" i="102" s="1"/>
  <c r="AD10" i="102"/>
  <c r="AD11" i="102" s="1"/>
  <c r="AC10" i="102"/>
  <c r="AB10" i="102"/>
  <c r="AA10" i="102"/>
  <c r="AA11" i="102" s="1"/>
  <c r="Z10" i="102"/>
  <c r="Z11" i="102" s="1"/>
  <c r="Y10" i="102"/>
  <c r="Y11" i="102" s="1"/>
  <c r="X10" i="102"/>
  <c r="X11" i="102" s="1"/>
  <c r="W10" i="102"/>
  <c r="W11" i="102" s="1"/>
  <c r="V10" i="102"/>
  <c r="V11" i="102" s="1"/>
  <c r="U10" i="102"/>
  <c r="T10" i="102"/>
  <c r="T11" i="102" s="1"/>
  <c r="S10" i="102"/>
  <c r="S11" i="102" s="1"/>
  <c r="R10" i="102"/>
  <c r="R11" i="102" s="1"/>
  <c r="Q10" i="102"/>
  <c r="P10" i="102"/>
  <c r="AT9" i="102"/>
  <c r="AT10" i="102" s="1"/>
  <c r="AT11" i="102" s="1"/>
  <c r="AS9" i="102"/>
  <c r="AS10" i="102" s="1"/>
  <c r="AS11" i="102" s="1"/>
  <c r="AR9" i="102"/>
  <c r="AR10" i="102" s="1"/>
  <c r="AR11" i="102" s="1"/>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<sst xmlns="http://schemas.openxmlformats.org/spreadsheetml/2006/main" count="973" uniqueCount="298">
  <si>
    <t>(イ)÷【A】　＝</t>
  </si>
  <si>
    <t>8)</t>
  </si>
  <si>
    <t>1)</t>
  </si>
  <si>
    <t>【A】</t>
  </si>
  <si>
    <t>(ァ)÷【Ａ】　＝</t>
  </si>
  <si>
    <t>8月</t>
  </si>
  <si>
    <t>常勤職員が４週に勤務する時間数</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</si>
  <si>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</si>
  <si>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9"/>
  </si>
  <si>
    <t>5月</t>
    <rPh sb="1" eb="2">
      <t>ガツ</t>
    </rPh>
    <phoneticPr fontId="9"/>
  </si>
  <si>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9"/>
  </si>
  <si>
    <t>合計</t>
    <rPh sb="0" eb="2">
      <t>ゴウケイ</t>
    </rPh>
    <phoneticPr fontId="9"/>
  </si>
  <si>
    <t>時間</t>
    <rPh sb="0" eb="2">
      <t>ジカン</t>
    </rPh>
    <phoneticPr fontId="9"/>
  </si>
  <si>
    <t>×100%＝</t>
  </si>
  <si>
    <t>5)</t>
  </si>
  <si>
    <t>2月</t>
  </si>
  <si>
    <t>⇒</t>
  </si>
  <si>
    <t>14)</t>
  </si>
  <si>
    <t>4)</t>
  </si>
  <si>
    <t>※水色のセルに必要事項を入力してください。</t>
  </si>
  <si>
    <t>1月</t>
  </si>
  <si>
    <t>7月</t>
  </si>
  <si>
    <t>9月</t>
  </si>
  <si>
    <t>常勤換算人数</t>
    <rPh sb="0" eb="2">
      <t>ジョウキン</t>
    </rPh>
    <rPh sb="2" eb="4">
      <t>カンサン</t>
    </rPh>
    <rPh sb="4" eb="6">
      <t>ニンズウ</t>
    </rPh>
    <phoneticPr fontId="9"/>
  </si>
  <si>
    <t>6月</t>
  </si>
  <si>
    <t>3)</t>
  </si>
  <si>
    <t>11月</t>
  </si>
  <si>
    <t>4月</t>
    <rPh sb="1" eb="2">
      <t>ガツ</t>
    </rPh>
    <phoneticPr fontId="9"/>
  </si>
  <si>
    <t>9)</t>
  </si>
  <si>
    <t>10)</t>
  </si>
  <si>
    <t>10月</t>
  </si>
  <si>
    <t>13)</t>
  </si>
  <si>
    <t>12月</t>
  </si>
  <si>
    <t>21)</t>
  </si>
  <si>
    <t>１月当たりの平均値</t>
    <rPh sb="1" eb="2">
      <t>ツキ</t>
    </rPh>
    <rPh sb="2" eb="3">
      <t>ア</t>
    </rPh>
    <rPh sb="6" eb="9">
      <t>ヘイキンチ</t>
    </rPh>
    <phoneticPr fontId="9"/>
  </si>
  <si>
    <t>【E】</t>
  </si>
  <si>
    <t>□</t>
  </si>
  <si>
    <t>（常勤換算人数の計算）</t>
    <rPh sb="1" eb="3">
      <t>ジョウキン</t>
    </rPh>
    <rPh sb="3" eb="5">
      <t>カンサン</t>
    </rPh>
    <rPh sb="5" eb="7">
      <t>ニンズウ</t>
    </rPh>
    <rPh sb="8" eb="10">
      <t>ケイサン</t>
    </rPh>
    <phoneticPr fontId="9"/>
  </si>
  <si>
    <t>（ア）÷【Ａ】　＝</t>
  </si>
  <si>
    <t>（ア）</t>
  </si>
  <si>
    <t>介護職員</t>
    <rPh sb="0" eb="2">
      <t>カイゴ</t>
    </rPh>
    <rPh sb="2" eb="4">
      <t>ショクイン</t>
    </rPh>
    <phoneticPr fontId="9"/>
  </si>
  <si>
    <t>勤続７年以上職員</t>
    <rPh sb="0" eb="2">
      <t>キンゾク</t>
    </rPh>
    <rPh sb="3" eb="4">
      <t>ネン</t>
    </rPh>
    <rPh sb="4" eb="6">
      <t>イジョウ</t>
    </rPh>
    <rPh sb="6" eb="8">
      <t>ショクイン</t>
    </rPh>
    <phoneticPr fontId="9"/>
  </si>
  <si>
    <t>6)</t>
  </si>
  <si>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9"/>
  </si>
  <si>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9"/>
  </si>
  <si>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</si>
  <si>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</si>
  <si>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9"/>
  </si>
  <si>
    <t>介護職員の総勤務時間数</t>
    <rPh sb="0" eb="2">
      <t>カイゴ</t>
    </rPh>
    <rPh sb="2" eb="4">
      <t>ショクイン</t>
    </rPh>
    <rPh sb="5" eb="6">
      <t>ソウ</t>
    </rPh>
    <rPh sb="6" eb="8">
      <t>キンム</t>
    </rPh>
    <rPh sb="8" eb="10">
      <t>ジカン</t>
    </rPh>
    <rPh sb="10" eb="11">
      <t>スウ</t>
    </rPh>
    <phoneticPr fontId="9"/>
  </si>
  <si>
    <t>有資格者の総勤務時間数</t>
    <rPh sb="5" eb="6">
      <t>ソウ</t>
    </rPh>
    <rPh sb="6" eb="8">
      <t>キンム</t>
    </rPh>
    <rPh sb="8" eb="10">
      <t>ジカン</t>
    </rPh>
    <rPh sb="10" eb="11">
      <t>スウ</t>
    </rPh>
    <phoneticPr fontId="9"/>
  </si>
  <si>
    <t>（ァ）</t>
  </si>
  <si>
    <t>(ァ)÷【A】　＝</t>
  </si>
  <si>
    <t>（イ）</t>
  </si>
  <si>
    <t>2)</t>
  </si>
  <si>
    <t>7)</t>
  </si>
  <si>
    <t>11)</t>
  </si>
  <si>
    <t>12)</t>
  </si>
  <si>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</si>
  <si>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</si>
  <si>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</si>
  <si>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</si>
  <si>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</si>
  <si>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</si>
  <si>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</si>
  <si>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</si>
  <si>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9"/>
  </si>
  <si>
    <t>有資格者</t>
    <rPh sb="0" eb="4">
      <t>ユウシカクシャ</t>
    </rPh>
    <phoneticPr fontId="9"/>
  </si>
  <si>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</si>
  <si>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9"/>
  </si>
  <si>
    <t>直接提供職員の総勤務時間数</t>
    <rPh sb="0" eb="2">
      <t>チョクセツ</t>
    </rPh>
    <rPh sb="2" eb="4">
      <t>テイキョウ</t>
    </rPh>
    <rPh sb="4" eb="6">
      <t>ショクイン</t>
    </rPh>
    <rPh sb="7" eb="8">
      <t>ソウ</t>
    </rPh>
    <rPh sb="8" eb="10">
      <t>キンム</t>
    </rPh>
    <rPh sb="10" eb="12">
      <t>ジカン</t>
    </rPh>
    <rPh sb="12" eb="13">
      <t>スウ</t>
    </rPh>
    <phoneticPr fontId="9"/>
  </si>
  <si>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9"/>
  </si>
  <si>
    <t>直接提供職員</t>
    <rPh sb="0" eb="2">
      <t>チョクセツ</t>
    </rPh>
    <rPh sb="2" eb="4">
      <t>テイキョウ</t>
    </rPh>
    <rPh sb="4" eb="6">
      <t>ショクイン</t>
    </rPh>
    <phoneticPr fontId="9"/>
  </si>
  <si>
    <t>添付書類</t>
  </si>
  <si>
    <t>届出項目</t>
  </si>
  <si>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9"/>
  </si>
  <si>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9"/>
  </si>
  <si>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9"/>
  </si>
  <si>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9"/>
  </si>
  <si>
    <r>
      <t>有資格者</t>
    </r>
    <r>
      <rPr>
        <sz val="9"/>
        <rFont val="BIZ UDゴシック"/>
        <family val="3"/>
        <charset val="128"/>
      </rPr>
      <t>の総勤務時間数</t>
    </r>
    <rPh sb="5" eb="6">
      <t>ソウ</t>
    </rPh>
    <rPh sb="6" eb="8">
      <t>キンム</t>
    </rPh>
    <rPh sb="8" eb="10">
      <t>ジカン</t>
    </rPh>
    <rPh sb="10" eb="11">
      <t>スウ</t>
    </rPh>
    <phoneticPr fontId="9"/>
  </si>
  <si>
    <t>・</t>
    <phoneticPr fontId="28"/>
  </si>
  <si>
    <t>人</t>
    <rPh sb="0" eb="1">
      <t>ニン</t>
    </rPh>
    <phoneticPr fontId="28"/>
  </si>
  <si>
    <t>②</t>
    <phoneticPr fontId="28"/>
  </si>
  <si>
    <t>①</t>
    <phoneticPr fontId="28"/>
  </si>
  <si>
    <t>無</t>
    <rPh sb="0" eb="1">
      <t>ナ</t>
    </rPh>
    <phoneticPr fontId="28"/>
  </si>
  <si>
    <t>有</t>
    <rPh sb="0" eb="1">
      <t>ア</t>
    </rPh>
    <phoneticPr fontId="28"/>
  </si>
  <si>
    <t>①に占める②の割合が30％以上</t>
    <rPh sb="2" eb="3">
      <t>シ</t>
    </rPh>
    <rPh sb="7" eb="9">
      <t>ワリアイ</t>
    </rPh>
    <rPh sb="13" eb="15">
      <t>イジョウ</t>
    </rPh>
    <phoneticPr fontId="28"/>
  </si>
  <si>
    <t>勤続年数の状況</t>
    <rPh sb="0" eb="2">
      <t>キンゾク</t>
    </rPh>
    <rPh sb="2" eb="4">
      <t>ネンスウ</t>
    </rPh>
    <rPh sb="5" eb="7">
      <t>ジョウキョウ</t>
    </rPh>
    <phoneticPr fontId="28"/>
  </si>
  <si>
    <t>③</t>
    <phoneticPr fontId="28"/>
  </si>
  <si>
    <t>又は</t>
    <rPh sb="0" eb="1">
      <t>マタ</t>
    </rPh>
    <phoneticPr fontId="28"/>
  </si>
  <si>
    <t>①のうち介護福祉士の総数（常勤換算）</t>
    <rPh sb="4" eb="6">
      <t>カイゴ</t>
    </rPh>
    <rPh sb="6" eb="9">
      <t>フクシシ</t>
    </rPh>
    <rPh sb="10" eb="12">
      <t>ソウスウ</t>
    </rPh>
    <rPh sb="13" eb="15">
      <t>ジョウキン</t>
    </rPh>
    <rPh sb="15" eb="17">
      <t>カンサン</t>
    </rPh>
    <phoneticPr fontId="28"/>
  </si>
  <si>
    <t>介護職員の総数（常勤換算）</t>
    <rPh sb="0" eb="2">
      <t>カイゴ</t>
    </rPh>
    <rPh sb="2" eb="4">
      <t>ショクイン</t>
    </rPh>
    <rPh sb="5" eb="7">
      <t>ソウスウ</t>
    </rPh>
    <rPh sb="8" eb="10">
      <t>ジョウキン</t>
    </rPh>
    <rPh sb="10" eb="12">
      <t>カンサン</t>
    </rPh>
    <phoneticPr fontId="28"/>
  </si>
  <si>
    <t>介護福祉士等の
状況</t>
    <rPh sb="0" eb="2">
      <t>カイゴ</t>
    </rPh>
    <rPh sb="2" eb="5">
      <t>フクシシ</t>
    </rPh>
    <rPh sb="5" eb="6">
      <t>トウ</t>
    </rPh>
    <rPh sb="8" eb="10">
      <t>ジョウキョウ</t>
    </rPh>
    <phoneticPr fontId="28"/>
  </si>
  <si>
    <t>①に占める②の割合が40％以上</t>
    <rPh sb="2" eb="3">
      <t>シ</t>
    </rPh>
    <rPh sb="7" eb="9">
      <t>ワリアイ</t>
    </rPh>
    <rPh sb="13" eb="15">
      <t>イジョウ</t>
    </rPh>
    <phoneticPr fontId="28"/>
  </si>
  <si>
    <t>（２）サービス提供体制強化加算（Ⅱ）</t>
    <rPh sb="7" eb="9">
      <t>テイキョウ</t>
    </rPh>
    <rPh sb="9" eb="11">
      <t>タイセイ</t>
    </rPh>
    <rPh sb="11" eb="13">
      <t>キョウカ</t>
    </rPh>
    <rPh sb="13" eb="15">
      <t>カサン</t>
    </rPh>
    <phoneticPr fontId="28"/>
  </si>
  <si>
    <t>①のうち勤続年数10年以上の介護福祉士の総数（常勤換算）</t>
    <rPh sb="4" eb="6">
      <t>キンゾク</t>
    </rPh>
    <rPh sb="6" eb="8">
      <t>ネンスウ</t>
    </rPh>
    <rPh sb="10" eb="13">
      <t>ネンイジョウ</t>
    </rPh>
    <rPh sb="14" eb="16">
      <t>カイゴ</t>
    </rPh>
    <rPh sb="16" eb="19">
      <t>フクシシ</t>
    </rPh>
    <phoneticPr fontId="28"/>
  </si>
  <si>
    <t>①に占める③の割合が25％以上</t>
    <rPh sb="2" eb="3">
      <t>シ</t>
    </rPh>
    <rPh sb="7" eb="9">
      <t>ワリアイ</t>
    </rPh>
    <rPh sb="13" eb="15">
      <t>イジョウ</t>
    </rPh>
    <phoneticPr fontId="28"/>
  </si>
  <si>
    <t>（１）サービス提供体制強化加算（Ⅰ）</t>
    <rPh sb="7" eb="9">
      <t>テイキョウ</t>
    </rPh>
    <rPh sb="9" eb="11">
      <t>タイセイ</t>
    </rPh>
    <rPh sb="11" eb="13">
      <t>キョウカ</t>
    </rPh>
    <rPh sb="13" eb="15">
      <t>カサン</t>
    </rPh>
    <phoneticPr fontId="28"/>
  </si>
  <si>
    <t>3　終了</t>
    <phoneticPr fontId="28"/>
  </si>
  <si>
    <t>2　変更</t>
    <phoneticPr fontId="28"/>
  </si>
  <si>
    <t>1　新規</t>
    <phoneticPr fontId="28"/>
  </si>
  <si>
    <t>2　異 動 区 分</t>
    <rPh sb="2" eb="3">
      <t>イ</t>
    </rPh>
    <rPh sb="4" eb="5">
      <t>ドウ</t>
    </rPh>
    <rPh sb="6" eb="7">
      <t>ク</t>
    </rPh>
    <rPh sb="8" eb="9">
      <t>ブン</t>
    </rPh>
    <phoneticPr fontId="28"/>
  </si>
  <si>
    <t>1　事 業 所 名</t>
    <phoneticPr fontId="28"/>
  </si>
  <si>
    <t>日</t>
    <rPh sb="0" eb="1">
      <t>ニチ</t>
    </rPh>
    <phoneticPr fontId="28"/>
  </si>
  <si>
    <t>月</t>
    <rPh sb="0" eb="1">
      <t>ゲツ</t>
    </rPh>
    <phoneticPr fontId="28"/>
  </si>
  <si>
    <t>年</t>
    <rPh sb="0" eb="1">
      <t>ネン</t>
    </rPh>
    <phoneticPr fontId="28"/>
  </si>
  <si>
    <t>令和</t>
    <rPh sb="0" eb="2">
      <t>レイワ</t>
    </rPh>
    <phoneticPr fontId="28"/>
  </si>
  <si>
    <t>①のうち勤続年数７年以上の者の総数（常勤換算）</t>
    <phoneticPr fontId="28"/>
  </si>
  <si>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8"/>
  </si>
  <si>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8"/>
  </si>
  <si>
    <t>①に占める②の割合が50％以上</t>
    <rPh sb="2" eb="3">
      <t>シ</t>
    </rPh>
    <rPh sb="7" eb="9">
      <t>ワリアイ</t>
    </rPh>
    <rPh sb="13" eb="15">
      <t>イジョウ</t>
    </rPh>
    <phoneticPr fontId="28"/>
  </si>
  <si>
    <t>①に占める②の割合が70％以上</t>
    <rPh sb="2" eb="3">
      <t>シ</t>
    </rPh>
    <rPh sb="7" eb="9">
      <t>ワリアイ</t>
    </rPh>
    <rPh sb="13" eb="15">
      <t>イジョウ</t>
    </rPh>
    <phoneticPr fontId="28"/>
  </si>
  <si>
    <t>5　介護職員等の状況</t>
    <rPh sb="2" eb="4">
      <t>カイゴ</t>
    </rPh>
    <rPh sb="4" eb="6">
      <t>ショクイン</t>
    </rPh>
    <rPh sb="6" eb="7">
      <t>トウ</t>
    </rPh>
    <rPh sb="8" eb="10">
      <t>ジョウキョウ</t>
    </rPh>
    <phoneticPr fontId="28"/>
  </si>
  <si>
    <t>３　サービス提供体制強化加算（Ⅲ）</t>
    <phoneticPr fontId="28"/>
  </si>
  <si>
    <t>２　サービス提供体制強化加算（Ⅱ）</t>
    <phoneticPr fontId="28"/>
  </si>
  <si>
    <t>１　サービス提供体制強化加算（Ⅰ）</t>
    <phoneticPr fontId="28"/>
  </si>
  <si>
    <t>3　届 出 項 目</t>
    <rPh sb="2" eb="3">
      <t>トド</t>
    </rPh>
    <rPh sb="4" eb="5">
      <t>デ</t>
    </rPh>
    <rPh sb="6" eb="7">
      <t>コウ</t>
    </rPh>
    <rPh sb="8" eb="9">
      <t>メ</t>
    </rPh>
    <phoneticPr fontId="28"/>
  </si>
  <si>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28"/>
  </si>
  <si>
    <t>月</t>
    <rPh sb="0" eb="1">
      <t>ガツ</t>
    </rPh>
    <phoneticPr fontId="28"/>
  </si>
  <si>
    <t>事業所名</t>
    <rPh sb="0" eb="3">
      <t>ジギョウショ</t>
    </rPh>
    <rPh sb="3" eb="4">
      <t>メイ</t>
    </rPh>
    <phoneticPr fontId="28"/>
  </si>
  <si>
    <t>施設種別</t>
    <rPh sb="0" eb="2">
      <t>シセツ</t>
    </rPh>
    <rPh sb="2" eb="4">
      <t>シュベツ</t>
    </rPh>
    <phoneticPr fontId="28"/>
  </si>
  <si>
    <t>異動区分</t>
    <rPh sb="0" eb="2">
      <t>イドウ</t>
    </rPh>
    <rPh sb="2" eb="4">
      <t>クブン</t>
    </rPh>
    <phoneticPr fontId="28"/>
  </si>
  <si>
    <t>（様式１－５）</t>
    <rPh sb="1" eb="3">
      <t>ヨウシキ</t>
    </rPh>
    <phoneticPr fontId="28"/>
  </si>
  <si>
    <t>※　要件を満たすことが分かる根拠書類を準備し、指定権者からの求めがあった場合には、速やかに提出してください。</t>
    <rPh sb="16" eb="18">
      <t>ショルイ</t>
    </rPh>
    <phoneticPr fontId="28"/>
  </si>
  <si>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8"/>
  </si>
  <si>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8"/>
  </si>
  <si>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8"/>
  </si>
  <si>
    <t>連絡先電話番号</t>
    <rPh sb="0" eb="3">
      <t>レンラクサキ</t>
    </rPh>
    <rPh sb="3" eb="5">
      <t>デンワ</t>
    </rPh>
    <rPh sb="5" eb="7">
      <t>バンゴウ</t>
    </rPh>
    <phoneticPr fontId="28"/>
  </si>
  <si>
    <t xml:space="preserve">       　　年　　月　　日</t>
    <rPh sb="9" eb="10">
      <t>ネン</t>
    </rPh>
    <rPh sb="12" eb="13">
      <t>ガツ</t>
    </rPh>
    <rPh sb="15" eb="16">
      <t>ニチ</t>
    </rPh>
    <phoneticPr fontId="28"/>
  </si>
  <si>
    <t>歯科訪問診療料の算定の実績</t>
    <phoneticPr fontId="28"/>
  </si>
  <si>
    <t>歯科医師名</t>
    <rPh sb="0" eb="4">
      <t>シカイシ</t>
    </rPh>
    <rPh sb="4" eb="5">
      <t>メイ</t>
    </rPh>
    <phoneticPr fontId="28"/>
  </si>
  <si>
    <t>所在地</t>
    <rPh sb="0" eb="3">
      <t>ショザイチ</t>
    </rPh>
    <phoneticPr fontId="28"/>
  </si>
  <si>
    <t>歯科医療機関名</t>
    <rPh sb="0" eb="2">
      <t>シカ</t>
    </rPh>
    <rPh sb="2" eb="4">
      <t>イリョウ</t>
    </rPh>
    <rPh sb="4" eb="6">
      <t>キカン</t>
    </rPh>
    <rPh sb="6" eb="7">
      <t>メイ</t>
    </rPh>
    <phoneticPr fontId="28"/>
  </si>
  <si>
    <t>３．連携歯科医療機関</t>
    <rPh sb="2" eb="4">
      <t>レンケイ</t>
    </rPh>
    <rPh sb="4" eb="6">
      <t>シカ</t>
    </rPh>
    <rPh sb="6" eb="8">
      <t>イリョウ</t>
    </rPh>
    <rPh sb="8" eb="10">
      <t>キカン</t>
    </rPh>
    <phoneticPr fontId="28"/>
  </si>
  <si>
    <t>２．連携歯科医療機関</t>
    <rPh sb="2" eb="4">
      <t>レンケイ</t>
    </rPh>
    <rPh sb="4" eb="6">
      <t>シカ</t>
    </rPh>
    <rPh sb="6" eb="8">
      <t>イリョウ</t>
    </rPh>
    <rPh sb="8" eb="10">
      <t>キカン</t>
    </rPh>
    <phoneticPr fontId="28"/>
  </si>
  <si>
    <t>１．連携歯科医療機関</t>
    <rPh sb="2" eb="4">
      <t>レンケイ</t>
    </rPh>
    <rPh sb="4" eb="6">
      <t>シカ</t>
    </rPh>
    <rPh sb="6" eb="8">
      <t>イリョウ</t>
    </rPh>
    <rPh sb="8" eb="10">
      <t>キカン</t>
    </rPh>
    <phoneticPr fontId="28"/>
  </si>
  <si>
    <t>歯科医療機関との連携の状況</t>
    <rPh sb="0" eb="2">
      <t>シカ</t>
    </rPh>
    <rPh sb="2" eb="4">
      <t>イリョウ</t>
    </rPh>
    <rPh sb="4" eb="6">
      <t>キカン</t>
    </rPh>
    <rPh sb="8" eb="10">
      <t>レンケイ</t>
    </rPh>
    <rPh sb="11" eb="13">
      <t>ジョウキョウ</t>
    </rPh>
    <phoneticPr fontId="28"/>
  </si>
  <si>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8"/>
  </si>
  <si>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8"/>
  </si>
  <si>
    <t>□</t>
    <phoneticPr fontId="28"/>
  </si>
  <si>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8"/>
  </si>
  <si>
    <t>3　(介護予防）訪問リハビリテーション事業所</t>
    <rPh sb="3" eb="5">
      <t>カイゴ</t>
    </rPh>
    <rPh sb="5" eb="7">
      <t>ヨボウ</t>
    </rPh>
    <rPh sb="8" eb="10">
      <t>ホウモン</t>
    </rPh>
    <rPh sb="19" eb="22">
      <t>ジギョウショ</t>
    </rPh>
    <phoneticPr fontId="28"/>
  </si>
  <si>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8"/>
  </si>
  <si>
    <t>口腔連携強化加算に関する届出書</t>
    <rPh sb="0" eb="2">
      <t>コウクウ</t>
    </rPh>
    <rPh sb="2" eb="4">
      <t>レンケイ</t>
    </rPh>
    <rPh sb="4" eb="6">
      <t>キョウカ</t>
    </rPh>
    <rPh sb="6" eb="8">
      <t>カサン</t>
    </rPh>
    <rPh sb="9" eb="10">
      <t>カン</t>
    </rPh>
    <rPh sb="12" eb="15">
      <t>トドケデショ</t>
    </rPh>
    <phoneticPr fontId="28"/>
  </si>
  <si>
    <t>（様式２５）</t>
    <rPh sb="1" eb="3">
      <t>ヨウシキ</t>
    </rPh>
    <phoneticPr fontId="28"/>
  </si>
  <si>
    <t xml:space="preserve"> （12) 必要項目を満たしていれば、各事業所で使用するシフト表等をもって代替書類として差し支えありません。</t>
    <phoneticPr fontId="39"/>
  </si>
  <si>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39"/>
  </si>
  <si>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39"/>
  </si>
  <si>
    <t>　　　 その他、特記事項欄としてもご活用ください。</t>
    <rPh sb="6" eb="7">
      <t>タ</t>
    </rPh>
    <rPh sb="8" eb="10">
      <t>トッキ</t>
    </rPh>
    <rPh sb="10" eb="12">
      <t>ジコウ</t>
    </rPh>
    <rPh sb="12" eb="13">
      <t>ラン</t>
    </rPh>
    <rPh sb="18" eb="20">
      <t>カツヨウ</t>
    </rPh>
    <phoneticPr fontId="2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</si>
  <si>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9"/>
  </si>
  <si>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39"/>
  </si>
  <si>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39"/>
  </si>
  <si>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39"/>
  </si>
  <si>
    <t>　(9) 従業者ごとに、合計勤務時間数を入力してください。</t>
    <rPh sb="5" eb="8">
      <t>ジュウギョウシャ</t>
    </rPh>
    <rPh sb="12" eb="14">
      <t>ゴウケイ</t>
    </rPh>
    <rPh sb="14" eb="16">
      <t>キンム</t>
    </rPh>
    <rPh sb="16" eb="19">
      <t>ジカンスウ</t>
    </rPh>
    <rPh sb="20" eb="22">
      <t>ニュウリョク</t>
    </rPh>
    <phoneticPr fontId="39"/>
  </si>
  <si>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</si>
  <si>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39"/>
  </si>
  <si>
    <t>　(7) 従業者の氏名を記入してください。</t>
    <rPh sb="5" eb="8">
      <t>ジュウギョウシャ</t>
    </rPh>
    <rPh sb="9" eb="11">
      <t>シメイ</t>
    </rPh>
    <rPh sb="12" eb="14">
      <t>キニュウ</t>
    </rPh>
    <phoneticPr fontId="39"/>
  </si>
  <si>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9"/>
  </si>
  <si>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9"/>
  </si>
  <si>
    <t>　(6) 従業者の保有する資格を入力してください。</t>
    <rPh sb="5" eb="8">
      <t>ジュウギョウシャ</t>
    </rPh>
    <rPh sb="9" eb="11">
      <t>ホユウ</t>
    </rPh>
    <rPh sb="13" eb="15">
      <t>シカク</t>
    </rPh>
    <rPh sb="16" eb="18">
      <t>ニュウリョク</t>
    </rPh>
    <phoneticPr fontId="39"/>
  </si>
  <si>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9"/>
  </si>
  <si>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9"/>
  </si>
  <si>
    <t>（注）常勤・非常勤の区分について</t>
    <rPh sb="1" eb="2">
      <t>チュウ</t>
    </rPh>
    <rPh sb="3" eb="5">
      <t>ジョウキン</t>
    </rPh>
    <rPh sb="6" eb="9">
      <t>ヒジョウキン</t>
    </rPh>
    <rPh sb="10" eb="12">
      <t>クブン</t>
    </rPh>
    <phoneticPr fontId="39"/>
  </si>
  <si>
    <t>非常勤で兼務</t>
    <rPh sb="0" eb="3">
      <t>ヒジョウキン</t>
    </rPh>
    <rPh sb="4" eb="6">
      <t>ケンム</t>
    </rPh>
    <phoneticPr fontId="39"/>
  </si>
  <si>
    <t>D</t>
    <phoneticPr fontId="39"/>
  </si>
  <si>
    <t>非常勤で専従</t>
    <rPh sb="0" eb="3">
      <t>ヒジョウキン</t>
    </rPh>
    <rPh sb="4" eb="6">
      <t>センジュウ</t>
    </rPh>
    <phoneticPr fontId="39"/>
  </si>
  <si>
    <t>C</t>
    <phoneticPr fontId="39"/>
  </si>
  <si>
    <t>常勤で兼務</t>
    <rPh sb="0" eb="2">
      <t>ジョウキン</t>
    </rPh>
    <rPh sb="3" eb="5">
      <t>ケンム</t>
    </rPh>
    <phoneticPr fontId="39"/>
  </si>
  <si>
    <t>B</t>
    <phoneticPr fontId="39"/>
  </si>
  <si>
    <t>常勤で専従</t>
    <rPh sb="0" eb="2">
      <t>ジョウキン</t>
    </rPh>
    <rPh sb="3" eb="5">
      <t>センジュウ</t>
    </rPh>
    <phoneticPr fontId="39"/>
  </si>
  <si>
    <t>A</t>
    <phoneticPr fontId="39"/>
  </si>
  <si>
    <t>区分</t>
    <rPh sb="0" eb="2">
      <t>クブン</t>
    </rPh>
    <phoneticPr fontId="39"/>
  </si>
  <si>
    <t>記号</t>
    <rPh sb="0" eb="2">
      <t>キゴウ</t>
    </rPh>
    <phoneticPr fontId="39"/>
  </si>
  <si>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8"/>
  </si>
  <si>
    <t xml:space="preserve"> 　　 記入の順序は、職種ごとにまとめてください。</t>
    <rPh sb="4" eb="6">
      <t>キニュウ</t>
    </rPh>
    <rPh sb="7" eb="9">
      <t>ジュンジョ</t>
    </rPh>
    <rPh sb="11" eb="13">
      <t>ショクシュ</t>
    </rPh>
    <phoneticPr fontId="39"/>
  </si>
  <si>
    <t>　(4) 従業者の職種を入力してください。</t>
    <rPh sb="5" eb="8">
      <t>ジュウギョウシャ</t>
    </rPh>
    <rPh sb="9" eb="11">
      <t>ショクシュ</t>
    </rPh>
    <rPh sb="12" eb="14">
      <t>ニュウリョク</t>
    </rPh>
    <phoneticPr fontId="39"/>
  </si>
  <si>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9"/>
  </si>
  <si>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9"/>
  </si>
  <si>
    <t>　(1) 「４週」・「暦月」のいずれかを選択してください。</t>
    <rPh sb="7" eb="8">
      <t>シュウ</t>
    </rPh>
    <rPh sb="11" eb="12">
      <t>レキ</t>
    </rPh>
    <rPh sb="12" eb="13">
      <t>ツキ</t>
    </rPh>
    <rPh sb="20" eb="22">
      <t>センタク</t>
    </rPh>
    <phoneticPr fontId="3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</si>
  <si>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9"/>
  </si>
  <si>
    <t>5週目</t>
    <rPh sb="1" eb="2">
      <t>シュウ</t>
    </rPh>
    <rPh sb="2" eb="3">
      <t>メ</t>
    </rPh>
    <phoneticPr fontId="39"/>
  </si>
  <si>
    <t>4週目</t>
    <rPh sb="1" eb="2">
      <t>シュウ</t>
    </rPh>
    <rPh sb="2" eb="3">
      <t>メ</t>
    </rPh>
    <phoneticPr fontId="39"/>
  </si>
  <si>
    <t>3週目</t>
    <rPh sb="1" eb="2">
      <t>シュウ</t>
    </rPh>
    <rPh sb="2" eb="3">
      <t>メ</t>
    </rPh>
    <phoneticPr fontId="39"/>
  </si>
  <si>
    <t>2週目</t>
    <rPh sb="1" eb="2">
      <t>シュウ</t>
    </rPh>
    <rPh sb="2" eb="3">
      <t>メ</t>
    </rPh>
    <phoneticPr fontId="39"/>
  </si>
  <si>
    <t>1週目</t>
    <rPh sb="1" eb="2">
      <t>シュウ</t>
    </rPh>
    <rPh sb="2" eb="3">
      <t>メ</t>
    </rPh>
    <phoneticPr fontId="39"/>
  </si>
  <si>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8"/>
  </si>
  <si>
    <r>
      <t xml:space="preserve">(10)
</t>
    </r>
    <r>
      <rPr>
        <sz val="11"/>
        <rFont val="HGSｺﾞｼｯｸM"/>
        <family val="3"/>
        <charset val="128"/>
      </rPr>
      <t>週平均
勤務時間数</t>
    </r>
    <rPh sb="6" eb="8">
      <t>ヘイキン</t>
    </rPh>
    <rPh sb="9" eb="11">
      <t>キンム</t>
    </rPh>
    <rPh sb="11" eb="13">
      <t>ジカン</t>
    </rPh>
    <rPh sb="13" eb="14">
      <t>スウ</t>
    </rPh>
    <phoneticPr fontId="28"/>
  </si>
  <si>
    <t>(8)</t>
    <phoneticPr fontId="39"/>
  </si>
  <si>
    <t>(7) 氏　名</t>
    <phoneticPr fontId="28"/>
  </si>
  <si>
    <t>(6)
資格</t>
    <rPh sb="4" eb="6">
      <t>シカク</t>
    </rPh>
    <phoneticPr fontId="39"/>
  </si>
  <si>
    <t>(5)
勤務
形態</t>
    <phoneticPr fontId="28"/>
  </si>
  <si>
    <t>(4) 
職種</t>
    <phoneticPr fontId="28"/>
  </si>
  <si>
    <t>No</t>
    <phoneticPr fontId="39"/>
  </si>
  <si>
    <t>時間/月</t>
    <rPh sb="0" eb="2">
      <t>ジカン</t>
    </rPh>
    <rPh sb="3" eb="4">
      <t>ツキ</t>
    </rPh>
    <phoneticPr fontId="39"/>
  </si>
  <si>
    <t>時間/週</t>
    <rPh sb="0" eb="2">
      <t>ジカン</t>
    </rPh>
    <rPh sb="3" eb="4">
      <t>シュウ</t>
    </rPh>
    <phoneticPr fontId="3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</si>
  <si>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9"/>
  </si>
  <si>
    <t>予定</t>
  </si>
  <si>
    <t>(2)</t>
    <phoneticPr fontId="39"/>
  </si>
  <si>
    <t>４週</t>
  </si>
  <si>
    <t>(1)</t>
    <phoneticPr fontId="39"/>
  </si>
  <si>
    <t>）</t>
    <phoneticPr fontId="39"/>
  </si>
  <si>
    <t>(</t>
    <phoneticPr fontId="39"/>
  </si>
  <si>
    <t>事業所名</t>
    <rPh sb="0" eb="3">
      <t>ジギョウショ</t>
    </rPh>
    <rPh sb="3" eb="4">
      <t>メイ</t>
    </rPh>
    <phoneticPr fontId="39"/>
  </si>
  <si>
    <t>月</t>
    <rPh sb="0" eb="1">
      <t>ゲツ</t>
    </rPh>
    <phoneticPr fontId="39"/>
  </si>
  <si>
    <t>年</t>
    <rPh sb="0" eb="1">
      <t>ネン</t>
    </rPh>
    <phoneticPr fontId="39"/>
  </si>
  <si>
    <t>)</t>
    <phoneticPr fontId="39"/>
  </si>
  <si>
    <t>令和</t>
    <rPh sb="0" eb="2">
      <t>レイワ</t>
    </rPh>
    <phoneticPr fontId="39"/>
  </si>
  <si>
    <t>サービス種別</t>
    <rPh sb="4" eb="6">
      <t>シュベツ</t>
    </rPh>
    <phoneticPr fontId="39"/>
  </si>
  <si>
    <t>（標準様式1）</t>
    <rPh sb="1" eb="3">
      <t>ヒョウジュン</t>
    </rPh>
    <rPh sb="3" eb="5">
      <t>ヨウシキ</t>
    </rPh>
    <phoneticPr fontId="28"/>
  </si>
  <si>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39"/>
  </si>
  <si>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39"/>
  </si>
  <si>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9"/>
  </si>
  <si>
    <t>・シフト記号が足りない場合は、適宜、行を追加してください。</t>
    <rPh sb="4" eb="6">
      <t>キゴウ</t>
    </rPh>
    <rPh sb="7" eb="8">
      <t>タ</t>
    </rPh>
    <rPh sb="11" eb="13">
      <t>バアイ</t>
    </rPh>
    <rPh sb="15" eb="17">
      <t>テキギ</t>
    </rPh>
    <rPh sb="18" eb="19">
      <t>ギョウ</t>
    </rPh>
    <rPh sb="20" eb="22">
      <t>ツイカ</t>
    </rPh>
    <phoneticPr fontId="39"/>
  </si>
  <si>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39"/>
  </si>
  <si>
    <t>・職種ごとの勤務時間を「○：○○～○：○○」と表記することが困難な場合は、No21～30を活用し、勤務時間数のみを入力してください。</t>
    <rPh sb="45" eb="47">
      <t>カツヨウ</t>
    </rPh>
    <phoneticPr fontId="39"/>
  </si>
  <si>
    <t>～</t>
    <phoneticPr fontId="39"/>
  </si>
  <si>
    <t>（</t>
    <phoneticPr fontId="39"/>
  </si>
  <si>
    <t>：</t>
    <phoneticPr fontId="39"/>
  </si>
  <si>
    <t>-</t>
    <phoneticPr fontId="39"/>
  </si>
  <si>
    <t>休日</t>
    <rPh sb="0" eb="2">
      <t>キュウジツ</t>
    </rPh>
    <phoneticPr fontId="39"/>
  </si>
  <si>
    <t>休</t>
    <rPh sb="0" eb="1">
      <t>ヤス</t>
    </rPh>
    <phoneticPr fontId="39"/>
  </si>
  <si>
    <t>z</t>
    <phoneticPr fontId="39"/>
  </si>
  <si>
    <t>y</t>
    <phoneticPr fontId="39"/>
  </si>
  <si>
    <t>x</t>
    <phoneticPr fontId="39"/>
  </si>
  <si>
    <t>w</t>
    <phoneticPr fontId="39"/>
  </si>
  <si>
    <t>v</t>
    <phoneticPr fontId="39"/>
  </si>
  <si>
    <t>u</t>
    <phoneticPr fontId="39"/>
  </si>
  <si>
    <t>t</t>
    <phoneticPr fontId="39"/>
  </si>
  <si>
    <t>s</t>
    <phoneticPr fontId="39"/>
  </si>
  <si>
    <t>r</t>
    <phoneticPr fontId="39"/>
  </si>
  <si>
    <t>q</t>
    <phoneticPr fontId="39"/>
  </si>
  <si>
    <t>p</t>
    <phoneticPr fontId="39"/>
  </si>
  <si>
    <t>o</t>
    <phoneticPr fontId="39"/>
  </si>
  <si>
    <t>n</t>
    <phoneticPr fontId="39"/>
  </si>
  <si>
    <t>m</t>
    <phoneticPr fontId="39"/>
  </si>
  <si>
    <t>l</t>
    <phoneticPr fontId="39"/>
  </si>
  <si>
    <t>k</t>
    <phoneticPr fontId="39"/>
  </si>
  <si>
    <t>j</t>
    <phoneticPr fontId="39"/>
  </si>
  <si>
    <t>i</t>
    <phoneticPr fontId="39"/>
  </si>
  <si>
    <t>h</t>
    <phoneticPr fontId="39"/>
  </si>
  <si>
    <t>g</t>
    <phoneticPr fontId="39"/>
  </si>
  <si>
    <t>f</t>
    <phoneticPr fontId="39"/>
  </si>
  <si>
    <t>e</t>
    <phoneticPr fontId="39"/>
  </si>
  <si>
    <t>d</t>
    <phoneticPr fontId="39"/>
  </si>
  <si>
    <t>c</t>
    <phoneticPr fontId="39"/>
  </si>
  <si>
    <t>b</t>
    <phoneticPr fontId="39"/>
  </si>
  <si>
    <t>a</t>
    <phoneticPr fontId="39"/>
  </si>
  <si>
    <t>勤務時間</t>
    <rPh sb="0" eb="2">
      <t>キンム</t>
    </rPh>
    <rPh sb="2" eb="4">
      <t>ジカン</t>
    </rPh>
    <phoneticPr fontId="39"/>
  </si>
  <si>
    <t>終了時刻</t>
    <rPh sb="0" eb="2">
      <t>シュウリョウ</t>
    </rPh>
    <rPh sb="2" eb="4">
      <t>ジコク</t>
    </rPh>
    <phoneticPr fontId="39"/>
  </si>
  <si>
    <t>開始時刻</t>
    <rPh sb="0" eb="2">
      <t>カイシ</t>
    </rPh>
    <rPh sb="2" eb="4">
      <t>ジコク</t>
    </rPh>
    <phoneticPr fontId="39"/>
  </si>
  <si>
    <t>うち、休憩時間</t>
    <rPh sb="3" eb="5">
      <t>キュウケイ</t>
    </rPh>
    <rPh sb="5" eb="7">
      <t>ジカン</t>
    </rPh>
    <phoneticPr fontId="39"/>
  </si>
  <si>
    <t>終業時刻</t>
    <rPh sb="0" eb="2">
      <t>シュウギョウ</t>
    </rPh>
    <rPh sb="2" eb="4">
      <t>ジコク</t>
    </rPh>
    <phoneticPr fontId="39"/>
  </si>
  <si>
    <t>始業時刻</t>
    <rPh sb="0" eb="2">
      <t>シギョウ</t>
    </rPh>
    <rPh sb="2" eb="4">
      <t>ジコク</t>
    </rPh>
    <phoneticPr fontId="39"/>
  </si>
  <si>
    <t>自由記載欄</t>
    <rPh sb="0" eb="2">
      <t>ジユウ</t>
    </rPh>
    <rPh sb="2" eb="4">
      <t>キサイ</t>
    </rPh>
    <rPh sb="4" eb="5">
      <t>ラン</t>
    </rPh>
    <phoneticPr fontId="39"/>
  </si>
  <si>
    <t>サービス提供時間内の勤務時間</t>
    <rPh sb="4" eb="6">
      <t>テイキョウ</t>
    </rPh>
    <rPh sb="6" eb="8">
      <t>ジカン</t>
    </rPh>
    <rPh sb="8" eb="9">
      <t>ナイ</t>
    </rPh>
    <rPh sb="10" eb="12">
      <t>キンム</t>
    </rPh>
    <rPh sb="12" eb="14">
      <t>ジカン</t>
    </rPh>
    <phoneticPr fontId="39"/>
  </si>
  <si>
    <t>サービス提供時間</t>
    <rPh sb="4" eb="6">
      <t>テイキョウ</t>
    </rPh>
    <rPh sb="6" eb="8">
      <t>ジカン</t>
    </rPh>
    <phoneticPr fontId="39"/>
  </si>
  <si>
    <t>休憩時間1時間は「1:00」、休憩時間45分は「00:45」と入力してください。</t>
    <phoneticPr fontId="39"/>
  </si>
  <si>
    <t>※24時間表記</t>
  </si>
  <si>
    <t>■シフト記号表（勤務時間帯）</t>
    <rPh sb="4" eb="6">
      <t>キゴウ</t>
    </rPh>
    <rPh sb="6" eb="7">
      <t>ヒョウ</t>
    </rPh>
    <rPh sb="8" eb="10">
      <t>キンム</t>
    </rPh>
    <rPh sb="10" eb="13">
      <t>ジカンタイ</t>
    </rPh>
    <phoneticPr fontId="39"/>
  </si>
  <si>
    <t>≪要 提出≫</t>
    <rPh sb="1" eb="2">
      <t>ヨウ</t>
    </rPh>
    <rPh sb="3" eb="5">
      <t>テイシュツ</t>
    </rPh>
    <phoneticPr fontId="39"/>
  </si>
  <si>
    <t>従業者の勤務体制及び勤務形態一覧表</t>
    <phoneticPr fontId="39"/>
  </si>
  <si>
    <t>従業者の勤務体制及び勤務形態一覧表（加算算定開始月のもの）</t>
    <rPh sb="18" eb="22">
      <t>カサンサンテイ</t>
    </rPh>
    <rPh sb="22" eb="25">
      <t>カイシツキ</t>
    </rPh>
    <phoneticPr fontId="28"/>
  </si>
  <si>
    <t>【管理栄養士を事業所職員として配置する場合】</t>
    <rPh sb="1" eb="6">
      <t>カンリエイヨウシ</t>
    </rPh>
    <rPh sb="7" eb="12">
      <t>ジギョウショショクイン</t>
    </rPh>
    <rPh sb="15" eb="17">
      <t>ハイチ</t>
    </rPh>
    <rPh sb="19" eb="21">
      <t>バアイ</t>
    </rPh>
    <phoneticPr fontId="28"/>
  </si>
  <si>
    <t>管理栄養士の資格証の写し</t>
    <rPh sb="0" eb="5">
      <t>カンリエイヨウシ</t>
    </rPh>
    <rPh sb="6" eb="9">
      <t>シカクショウ</t>
    </rPh>
    <rPh sb="10" eb="11">
      <t>ウツ</t>
    </rPh>
    <phoneticPr fontId="28"/>
  </si>
  <si>
    <t>【外部との連携の場合】</t>
    <rPh sb="1" eb="3">
      <t>ガイブ</t>
    </rPh>
    <rPh sb="5" eb="7">
      <t>レンケイ</t>
    </rPh>
    <rPh sb="8" eb="10">
      <t>バアイ</t>
    </rPh>
    <phoneticPr fontId="28"/>
  </si>
  <si>
    <t>他の介護事業所、医療機関、介護保険施設、栄養ケア・ステーション等との協定書の写し</t>
    <rPh sb="0" eb="1">
      <t>タ</t>
    </rPh>
    <rPh sb="2" eb="7">
      <t>カイゴジギョウショ</t>
    </rPh>
    <rPh sb="8" eb="12">
      <t>イリョウキカン</t>
    </rPh>
    <rPh sb="13" eb="19">
      <t>カイゴホケンシセツ</t>
    </rPh>
    <rPh sb="20" eb="22">
      <t>エイヨウ</t>
    </rPh>
    <rPh sb="31" eb="32">
      <t>トウ</t>
    </rPh>
    <rPh sb="34" eb="37">
      <t>キョウテイショ</t>
    </rPh>
    <rPh sb="38" eb="39">
      <t>ウツ</t>
    </rPh>
    <phoneticPr fontId="28"/>
  </si>
  <si>
    <t>1　訪問介護事業所（総合事業訪問型サービス）</t>
    <rPh sb="2" eb="4">
      <t>ホウモン</t>
    </rPh>
    <rPh sb="4" eb="6">
      <t>カイゴ</t>
    </rPh>
    <rPh sb="6" eb="9">
      <t>ジギョウショ</t>
    </rPh>
    <rPh sb="10" eb="12">
      <t>ソウゴウ</t>
    </rPh>
    <rPh sb="12" eb="14">
      <t>ジギョウ</t>
    </rPh>
    <rPh sb="14" eb="17">
      <t>ホウモンガタ</t>
    </rPh>
    <phoneticPr fontId="28"/>
  </si>
  <si>
    <t>サービス</t>
    <phoneticPr fontId="28"/>
  </si>
  <si>
    <t>総合事業訪問型サービス</t>
    <rPh sb="0" eb="4">
      <t>ソウゴウジギョウ</t>
    </rPh>
    <rPh sb="4" eb="7">
      <t>ホウモンガタ</t>
    </rPh>
    <phoneticPr fontId="28"/>
  </si>
  <si>
    <t>同一建物減算</t>
    <rPh sb="0" eb="6">
      <t>ドウイツタテモノゲンサン</t>
    </rPh>
    <phoneticPr fontId="28"/>
  </si>
  <si>
    <t>なし</t>
    <phoneticPr fontId="28"/>
  </si>
  <si>
    <t>口腔連携強化加算</t>
    <rPh sb="0" eb="8">
      <t>コウクウレンケイキョウカカサン</t>
    </rPh>
    <phoneticPr fontId="28"/>
  </si>
  <si>
    <t>総合事業通所型サービス</t>
    <rPh sb="0" eb="4">
      <t>ソウゴウジギョウ</t>
    </rPh>
    <rPh sb="4" eb="7">
      <t>ツウショガタ</t>
    </rPh>
    <phoneticPr fontId="28"/>
  </si>
  <si>
    <t>職員の欠員による減算</t>
    <rPh sb="0" eb="2">
      <t>ショクイン</t>
    </rPh>
    <rPh sb="3" eb="5">
      <t>ケツイン</t>
    </rPh>
    <rPh sb="8" eb="10">
      <t>ゲンサン</t>
    </rPh>
    <phoneticPr fontId="28"/>
  </si>
  <si>
    <t>若年性認知症利用者受入加算</t>
    <rPh sb="0" eb="9">
      <t>ジャクネンセイニンチショウリヨウシャ</t>
    </rPh>
    <rPh sb="9" eb="13">
      <t>ウケイレカサン</t>
    </rPh>
    <phoneticPr fontId="28"/>
  </si>
  <si>
    <t>生活機能向上グループ活動加算</t>
    <rPh sb="0" eb="4">
      <t>セイカツキノウ</t>
    </rPh>
    <rPh sb="4" eb="6">
      <t>コウジョウ</t>
    </rPh>
    <rPh sb="10" eb="14">
      <t>カツドウカサン</t>
    </rPh>
    <phoneticPr fontId="28"/>
  </si>
  <si>
    <t>栄養アセスメント・栄養改善体制</t>
    <rPh sb="0" eb="2">
      <t>エイヨウ</t>
    </rPh>
    <rPh sb="9" eb="15">
      <t>エイヨウカイゼンタイセイ</t>
    </rPh>
    <phoneticPr fontId="28"/>
  </si>
  <si>
    <t>口腔機能向上加算</t>
    <rPh sb="0" eb="8">
      <t>コウクウキノウコウジョウカサン</t>
    </rPh>
    <phoneticPr fontId="28"/>
  </si>
  <si>
    <t>従業者の勤務体制及び勤務形態一覧表（加算算定開始月のもの）</t>
    <rPh sb="18" eb="25">
      <t>カサンサンテイカイシツキ</t>
    </rPh>
    <phoneticPr fontId="28"/>
  </si>
  <si>
    <t>言語聴覚士、歯科衛生士、看護職員のいずれかの資格証</t>
    <rPh sb="0" eb="5">
      <t>ゲンゴチョウカクシ</t>
    </rPh>
    <rPh sb="6" eb="11">
      <t>シカエイセイシ</t>
    </rPh>
    <rPh sb="12" eb="16">
      <t>カンゴショクイン</t>
    </rPh>
    <rPh sb="22" eb="25">
      <t>シカクショウ</t>
    </rPh>
    <phoneticPr fontId="28"/>
  </si>
  <si>
    <t>一体的サービス提供加算</t>
    <rPh sb="0" eb="3">
      <t>イッタイテキ</t>
    </rPh>
    <rPh sb="7" eb="11">
      <t>テイキョウカサン</t>
    </rPh>
    <phoneticPr fontId="28"/>
  </si>
  <si>
    <t>なし</t>
    <phoneticPr fontId="28"/>
  </si>
  <si>
    <t>サービス提供体制強化加算に関する届出書</t>
    <rPh sb="4" eb="12">
      <t>テイキョウタイセイキョウカカサン</t>
    </rPh>
    <rPh sb="13" eb="14">
      <t>カン</t>
    </rPh>
    <rPh sb="16" eb="19">
      <t>トドケデショ</t>
    </rPh>
    <phoneticPr fontId="28"/>
  </si>
  <si>
    <t>参考計算書</t>
    <rPh sb="0" eb="5">
      <t>サンコウケイサンショ</t>
    </rPh>
    <phoneticPr fontId="28"/>
  </si>
  <si>
    <t>訪問リハビリステーション事業所、通所リハビリステーション事業所、リハビリテーションを実施している医療提供施設と連携していることが分かる契約書等（協定を含む）の写し</t>
    <phoneticPr fontId="28"/>
  </si>
  <si>
    <t>科学的介護推進体制加算</t>
    <rPh sb="0" eb="11">
      <t>カガクテキカイゴスイシンタイセイカサン</t>
    </rPh>
    <phoneticPr fontId="28"/>
  </si>
  <si>
    <t>※ＬＩＦＥへの登録が「あり」になっていることを確認してください。</t>
    <phoneticPr fontId="28"/>
  </si>
  <si>
    <t>高齢者虐待防止措置実施の有無</t>
    <rPh sb="0" eb="3">
      <t>コウレイシャ</t>
    </rPh>
    <rPh sb="3" eb="9">
      <t>ギャクタイボウシソチ</t>
    </rPh>
    <rPh sb="9" eb="11">
      <t>ジッシ</t>
    </rPh>
    <rPh sb="12" eb="14">
      <t>ウム</t>
    </rPh>
    <phoneticPr fontId="28"/>
  </si>
  <si>
    <t>業務継続計画策定の有無</t>
    <rPh sb="0" eb="6">
      <t>ギョウムケイゾクケイカク</t>
    </rPh>
    <rPh sb="6" eb="8">
      <t>サクテイ</t>
    </rPh>
    <rPh sb="9" eb="11">
      <t>ウム</t>
    </rPh>
    <phoneticPr fontId="28"/>
  </si>
  <si>
    <t>介護職員等処遇改善加算</t>
    <rPh sb="0" eb="4">
      <t>カイゴショクイン</t>
    </rPh>
    <rPh sb="4" eb="5">
      <t>トウ</t>
    </rPh>
    <rPh sb="5" eb="11">
      <t>ショグウカイゼンカサン</t>
    </rPh>
    <phoneticPr fontId="28"/>
  </si>
  <si>
    <t>※中野区ホームページ内の専用ページにてご確認をお願いいたします。</t>
  </si>
  <si>
    <t>ＬＩＦＥへの登録</t>
    <rPh sb="6" eb="8">
      <t>トウロク</t>
    </rPh>
    <phoneticPr fontId="9"/>
  </si>
  <si>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27"/>
  </si>
  <si>
    <t>共通</t>
    <rPh sb="0" eb="2">
      <t>キョウツウ</t>
    </rPh>
    <phoneticPr fontId="9"/>
  </si>
  <si>
    <t>連携歯科医療機関に関する根拠書類（連携協定書の写し等）</t>
    <rPh sb="0" eb="2">
      <t>レンケイ</t>
    </rPh>
    <rPh sb="2" eb="8">
      <t>シカイリョウキカン</t>
    </rPh>
    <rPh sb="9" eb="10">
      <t>カン</t>
    </rPh>
    <rPh sb="12" eb="16">
      <t>コンキョショルイ</t>
    </rPh>
    <rPh sb="17" eb="19">
      <t>レンケイ</t>
    </rPh>
    <rPh sb="19" eb="22">
      <t>キョウテイショ</t>
    </rPh>
    <rPh sb="23" eb="24">
      <t>ウツ</t>
    </rPh>
    <rPh sb="25" eb="26">
      <t>トウ</t>
    </rPh>
    <phoneticPr fontId="9"/>
  </si>
  <si>
    <t>口腔連携強化加算に関する届出書（様式２８）</t>
    <rPh sb="0" eb="8">
      <t>コウクウレンケイキョウカカサン</t>
    </rPh>
    <rPh sb="9" eb="10">
      <t>カン</t>
    </rPh>
    <rPh sb="12" eb="15">
      <t>トドケデショ</t>
    </rPh>
    <rPh sb="16" eb="18">
      <t>ヨウシキ</t>
    </rPh>
    <phoneticPr fontId="28"/>
  </si>
  <si>
    <t>総合事業　加算届必要添付書類</t>
    <rPh sb="0" eb="4">
      <t>ソウゴウジギョウ</t>
    </rPh>
    <rPh sb="5" eb="8">
      <t>カサントドケ</t>
    </rPh>
    <rPh sb="8" eb="10">
      <t>ヒツヨウ</t>
    </rPh>
    <rPh sb="10" eb="12">
      <t>テンプ</t>
    </rPh>
    <rPh sb="12" eb="14">
      <t>ショルイ</t>
    </rPh>
    <phoneticPr fontId="9"/>
  </si>
  <si>
    <t>生活機能向上連携加算</t>
    <phoneticPr fontId="28"/>
  </si>
  <si>
    <t>サービス提供体制強化加算
（Ⅰ）・（Ⅱ）・（Ⅲ）</t>
    <rPh sb="4" eb="8">
      <t>テイキョウタイセイ</t>
    </rPh>
    <rPh sb="8" eb="12">
      <t>キョウカカサン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</si>
</sst>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_ "/>
    <numFmt numFmtId="177" formatCode="#,##0_ "/>
    <numFmt numFmtId="178" formatCode="0.0%"/>
    <numFmt numFmtId="179" formatCode="0.00_ "/>
    <numFmt numFmtId="180" formatCode="0.00_);[Red]\(0.00\)"/>
    <numFmt numFmtId="181" formatCode="0.0_ "/>
    <numFmt numFmtId="182" formatCode="0.0_);[Red]\(0.0\)"/>
    <numFmt numFmtId="183" formatCode="[Black]#,##0;[Black]\ \-#,##0;[Black]\ 0;[Black]@\ "/>
    <numFmt numFmtId="184" formatCode="#,##0.0#"/>
    <numFmt numFmtId="185" formatCode="h:mm;@"/>
  </numFmts>
  <fonts count="56"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ＭＳ Ｐゴシック"/>
      <family val="3"/>
    </font>
    <font>
      <sz val="10"/>
      <color rgb="FF000000"/>
      <name val="BIZ UDゴシック"/>
      <family val="3"/>
    </font>
    <font>
      <sz val="11"/>
      <color rgb="FF000000"/>
      <name val="BIZ UDゴシック"/>
      <family val="3"/>
    </font>
    <font>
      <sz val="10"/>
      <name val="BIZ UDゴシック"/>
      <family val="3"/>
    </font>
    <font>
      <sz val="14"/>
      <name val="BIZ UDゴシック"/>
      <family val="3"/>
    </font>
    <font>
      <sz val="8"/>
      <name val="BIZ UDゴシック"/>
      <family val="3"/>
    </font>
    <font>
      <sz val="9"/>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sz val="11"/>
      <color theme="1"/>
      <name val="BIZ UDゴシック"/>
      <family val="3"/>
      <charset val="128"/>
    </font>
    <font>
      <sz val="9"/>
      <name val="BIZ UDゴシック"/>
      <family val="3"/>
      <charset val="128"/>
    </font>
    <font>
      <b/>
      <sz val="9"/>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7"/>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sz val="10"/>
      <color rgb="FF000000"/>
      <name val="BIZ UDゴシック"/>
      <family val="3"/>
      <charset val="128"/>
    </font>
    <font>
      <sz val="20"/>
      <color rgb="FF000000"/>
      <name val="BIZ UDゴシック"/>
      <family val="3"/>
    </font>
    <font>
      <sz val="20"/>
      <color rgb="FF000000"/>
      <name val="BIZ UDゴシック"/>
      <family val="3"/>
      <charset val="128"/>
    </font>
  </fonts>
  <fills count="14">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82">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3">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2" fillId="0" borderId="0">
      <alignment vertical="center"/>
    </xf>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3" fillId="0" borderId="0">
      <alignment vertical="center"/>
    </xf>
    <xf numFmtId="0" fontId="3" fillId="0" borderId="0"/>
    <xf numFmtId="0" fontId="2" fillId="0" borderId="0">
      <alignment vertical="center"/>
    </xf>
    <xf numFmtId="0" fontId="8" fillId="0" borderId="0"/>
    <xf numFmtId="0" fontId="25" fillId="0" borderId="0"/>
    <xf numFmtId="0" fontId="25" fillId="0" borderId="0"/>
    <xf numFmtId="0" fontId="36" fillId="0" borderId="0">
      <alignment vertical="center"/>
    </xf>
    <xf numFmtId="9" fontId="36" fillId="0" borderId="0" applyFont="0" applyFill="0" applyBorder="0" applyAlignment="0" applyProtection="0">
      <alignment vertical="center"/>
    </xf>
    <xf numFmtId="38" fontId="2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25" fillId="0" borderId="0">
      <alignment vertical="center"/>
    </xf>
  </cellStyleXfs>
  <cellXfs count="445">
    <xf numFmtId="0" fontId="0" fillId="0" borderId="0" xfId="0">
      <alignment vertical="center"/>
    </xf>
    <xf numFmtId="0" fontId="10" fillId="0" borderId="0" xfId="7" applyFont="1" applyAlignment="1">
      <alignment horizontal="left" vertical="center"/>
    </xf>
    <xf numFmtId="0" fontId="11" fillId="0" borderId="0" xfId="7" applyFont="1" applyAlignment="1">
      <alignment horizontal="left" vertical="center"/>
    </xf>
    <xf numFmtId="0" fontId="11" fillId="0" borderId="0" xfId="7" applyFont="1" applyAlignment="1">
      <alignment horizontal="center" vertical="center"/>
    </xf>
    <xf numFmtId="0" fontId="14" fillId="0" borderId="0" xfId="12" applyFont="1" applyAlignment="1">
      <alignment vertical="center"/>
    </xf>
    <xf numFmtId="0" fontId="16" fillId="0" borderId="0" xfId="11" applyFont="1" applyAlignment="1">
      <alignment vertical="center"/>
    </xf>
    <xf numFmtId="0" fontId="15" fillId="0" borderId="0" xfId="11" applyFont="1" applyAlignment="1">
      <alignment vertical="center"/>
    </xf>
    <xf numFmtId="0" fontId="15" fillId="0" borderId="0" xfId="11" applyFont="1" applyAlignment="1">
      <alignment horizontal="center" vertical="center"/>
    </xf>
    <xf numFmtId="0" fontId="14" fillId="0" borderId="0" xfId="11" applyFont="1" applyAlignment="1">
      <alignment vertical="center" shrinkToFit="1"/>
    </xf>
    <xf numFmtId="183" fontId="15" fillId="0" borderId="0" xfId="11" applyNumberFormat="1" applyFont="1" applyAlignment="1">
      <alignment vertical="center"/>
    </xf>
    <xf numFmtId="0" fontId="14" fillId="0" borderId="0" xfId="11" applyFont="1" applyAlignment="1">
      <alignment vertical="center"/>
    </xf>
    <xf numFmtId="180" fontId="15" fillId="0" borderId="0" xfId="11" applyNumberFormat="1" applyFont="1" applyAlignment="1">
      <alignment horizontal="center" vertical="center"/>
    </xf>
    <xf numFmtId="180" fontId="15" fillId="0" borderId="0" xfId="11" applyNumberFormat="1" applyFont="1" applyAlignment="1">
      <alignment vertical="center"/>
    </xf>
    <xf numFmtId="179" fontId="15" fillId="0" borderId="0" xfId="11" applyNumberFormat="1" applyFont="1" applyAlignment="1">
      <alignment vertical="center"/>
    </xf>
    <xf numFmtId="0" fontId="13" fillId="3" borderId="0" xfId="11" applyFont="1" applyFill="1" applyAlignment="1">
      <alignment horizontal="left" vertical="center"/>
    </xf>
    <xf numFmtId="0" fontId="15" fillId="0" borderId="0" xfId="11" applyFont="1" applyAlignment="1">
      <alignment horizontal="left" vertical="top" wrapText="1"/>
    </xf>
    <xf numFmtId="0" fontId="15" fillId="0" borderId="0" xfId="11" applyFont="1" applyAlignment="1">
      <alignment horizontal="left" wrapText="1"/>
    </xf>
    <xf numFmtId="0" fontId="15" fillId="3" borderId="0" xfId="11" applyFont="1" applyFill="1" applyAlignment="1">
      <alignment vertical="center"/>
    </xf>
    <xf numFmtId="0" fontId="15" fillId="0" borderId="0" xfId="11" applyFont="1" applyAlignment="1">
      <alignment horizontal="left"/>
    </xf>
    <xf numFmtId="0" fontId="16" fillId="0" borderId="35" xfId="11" applyFont="1" applyBorder="1" applyAlignment="1">
      <alignment vertical="center"/>
    </xf>
    <xf numFmtId="0" fontId="15" fillId="0" borderId="36" xfId="11" applyFont="1" applyBorder="1" applyAlignment="1">
      <alignment horizontal="right" vertical="center"/>
    </xf>
    <xf numFmtId="0" fontId="16" fillId="0" borderId="36" xfId="11" applyFont="1" applyBorder="1" applyAlignment="1">
      <alignment vertical="center"/>
    </xf>
    <xf numFmtId="0" fontId="15" fillId="0" borderId="37" xfId="11" applyFont="1" applyBorder="1" applyAlignment="1">
      <alignment horizontal="right" vertical="center"/>
    </xf>
    <xf numFmtId="0" fontId="15" fillId="0" borderId="35" xfId="11" applyFont="1" applyBorder="1" applyAlignment="1">
      <alignment vertical="center"/>
    </xf>
    <xf numFmtId="0" fontId="15" fillId="0" borderId="36" xfId="11" applyFont="1" applyBorder="1" applyAlignment="1">
      <alignment horizontal="center" vertical="center"/>
    </xf>
    <xf numFmtId="0" fontId="15" fillId="0" borderId="36" xfId="11" applyFont="1" applyBorder="1" applyAlignment="1">
      <alignment vertical="center"/>
    </xf>
    <xf numFmtId="0" fontId="15" fillId="0" borderId="37" xfId="11" applyFont="1" applyBorder="1" applyAlignment="1">
      <alignment horizontal="center" vertical="center"/>
    </xf>
    <xf numFmtId="0" fontId="15" fillId="3" borderId="0" xfId="11" applyFont="1" applyFill="1" applyAlignment="1">
      <alignment horizontal="center" vertical="center"/>
    </xf>
    <xf numFmtId="0" fontId="18" fillId="0" borderId="0" xfId="14" applyFont="1" applyAlignment="1">
      <alignment horizontal="right"/>
    </xf>
    <xf numFmtId="0" fontId="15" fillId="0" borderId="7" xfId="11" applyFont="1" applyBorder="1" applyAlignment="1">
      <alignment horizontal="center" vertical="center"/>
    </xf>
    <xf numFmtId="0" fontId="15" fillId="0" borderId="8" xfId="11" applyFont="1" applyBorder="1" applyAlignment="1">
      <alignment horizontal="center" vertical="center"/>
    </xf>
    <xf numFmtId="0" fontId="14" fillId="3" borderId="0" xfId="11" applyFont="1" applyFill="1" applyAlignment="1">
      <alignment vertical="center" shrinkToFit="1"/>
    </xf>
    <xf numFmtId="0" fontId="19" fillId="0" borderId="0" xfId="14" applyFont="1" applyAlignment="1">
      <alignment horizontal="right"/>
    </xf>
    <xf numFmtId="0" fontId="14" fillId="0" borderId="7" xfId="11" applyFont="1" applyBorder="1" applyAlignment="1">
      <alignment horizontal="right" vertical="center" shrinkToFit="1"/>
    </xf>
    <xf numFmtId="0" fontId="14" fillId="0" borderId="0" xfId="11" applyFont="1" applyAlignment="1">
      <alignment horizontal="right" vertical="center" shrinkToFit="1"/>
    </xf>
    <xf numFmtId="0" fontId="14" fillId="0" borderId="8" xfId="11" applyFont="1" applyBorder="1" applyAlignment="1">
      <alignment horizontal="right" vertical="center" shrinkToFit="1"/>
    </xf>
    <xf numFmtId="0" fontId="14" fillId="0" borderId="40" xfId="11" applyFont="1" applyBorder="1" applyAlignment="1">
      <alignment horizontal="right" vertical="center" shrinkToFit="1"/>
    </xf>
    <xf numFmtId="183" fontId="15" fillId="3" borderId="0" xfId="11" applyNumberFormat="1" applyFont="1" applyFill="1" applyAlignment="1">
      <alignment vertical="center"/>
    </xf>
    <xf numFmtId="0" fontId="18" fillId="0" borderId="0" xfId="14" applyFont="1">
      <alignment vertical="center"/>
    </xf>
    <xf numFmtId="181" fontId="15" fillId="4" borderId="41" xfId="11" applyNumberFormat="1" applyFont="1" applyFill="1" applyBorder="1" applyAlignment="1" applyProtection="1">
      <alignment vertical="center"/>
      <protection locked="0"/>
    </xf>
    <xf numFmtId="181" fontId="15" fillId="5" borderId="6" xfId="11" applyNumberFormat="1" applyFont="1" applyFill="1" applyBorder="1" applyAlignment="1" applyProtection="1">
      <alignment vertical="center"/>
      <protection locked="0"/>
    </xf>
    <xf numFmtId="181" fontId="15" fillId="6" borderId="41" xfId="11" applyNumberFormat="1" applyFont="1" applyFill="1" applyBorder="1" applyAlignment="1" applyProtection="1">
      <alignment vertical="center"/>
      <protection hidden="1"/>
    </xf>
    <xf numFmtId="181" fontId="15" fillId="4" borderId="6" xfId="11" applyNumberFormat="1" applyFont="1" applyFill="1" applyBorder="1" applyAlignment="1" applyProtection="1">
      <alignment vertical="center"/>
      <protection locked="0"/>
    </xf>
    <xf numFmtId="0" fontId="14" fillId="3" borderId="0" xfId="11" applyFont="1" applyFill="1" applyAlignment="1">
      <alignment vertical="center"/>
    </xf>
    <xf numFmtId="0" fontId="15" fillId="4" borderId="0" xfId="11" applyFont="1" applyFill="1" applyAlignment="1">
      <alignment horizontal="left" wrapText="1"/>
    </xf>
    <xf numFmtId="0" fontId="14" fillId="5" borderId="19" xfId="11" applyFont="1" applyFill="1" applyBorder="1" applyAlignment="1">
      <alignment vertical="center"/>
    </xf>
    <xf numFmtId="0" fontId="14" fillId="6" borderId="20" xfId="11" applyFont="1" applyFill="1" applyBorder="1" applyAlignment="1">
      <alignment vertical="center"/>
    </xf>
    <xf numFmtId="0" fontId="14" fillId="5" borderId="20" xfId="11" applyFont="1" applyFill="1" applyBorder="1" applyAlignment="1">
      <alignment vertical="center"/>
    </xf>
    <xf numFmtId="0" fontId="14" fillId="6" borderId="21" xfId="11" applyFont="1" applyFill="1" applyBorder="1" applyAlignment="1">
      <alignment vertical="center"/>
    </xf>
    <xf numFmtId="0" fontId="15" fillId="0" borderId="0" xfId="24" applyFont="1" applyAlignment="1">
      <alignment vertical="top"/>
    </xf>
    <xf numFmtId="0" fontId="15" fillId="0" borderId="0" xfId="11" applyFont="1" applyAlignment="1">
      <alignment horizontal="center" vertical="center" wrapText="1"/>
    </xf>
    <xf numFmtId="0" fontId="16" fillId="0" borderId="0" xfId="11" applyFont="1" applyAlignment="1">
      <alignment vertical="center" wrapText="1"/>
    </xf>
    <xf numFmtId="180" fontId="15" fillId="0" borderId="0" xfId="11" applyNumberFormat="1" applyFont="1" applyAlignment="1">
      <alignment horizontal="right" vertical="center"/>
    </xf>
    <xf numFmtId="180" fontId="15" fillId="7" borderId="0" xfId="11" applyNumberFormat="1" applyFont="1" applyFill="1" applyAlignment="1">
      <alignment horizontal="right" vertical="center"/>
    </xf>
    <xf numFmtId="0" fontId="16" fillId="0" borderId="0" xfId="24" applyFont="1" applyAlignment="1">
      <alignment vertical="top"/>
    </xf>
    <xf numFmtId="0" fontId="20" fillId="0" borderId="11" xfId="11" applyFont="1" applyBorder="1" applyAlignment="1">
      <alignment horizontal="center" vertical="center"/>
    </xf>
    <xf numFmtId="0" fontId="20" fillId="0" borderId="43" xfId="11" applyFont="1" applyBorder="1" applyAlignment="1">
      <alignment horizontal="center" vertical="center"/>
    </xf>
    <xf numFmtId="0" fontId="16" fillId="0" borderId="30" xfId="11" applyFont="1" applyBorder="1" applyAlignment="1">
      <alignment horizontal="center" vertical="center" wrapText="1"/>
    </xf>
    <xf numFmtId="0" fontId="16" fillId="0" borderId="0" xfId="11" applyFont="1" applyAlignment="1">
      <alignment horizontal="center" vertical="center" wrapText="1"/>
    </xf>
    <xf numFmtId="0" fontId="16" fillId="0" borderId="11" xfId="11" applyFont="1" applyBorder="1" applyAlignment="1">
      <alignment horizontal="center" vertical="center" shrinkToFit="1"/>
    </xf>
    <xf numFmtId="182" fontId="15" fillId="6" borderId="41" xfId="11" applyNumberFormat="1" applyFont="1" applyFill="1" applyBorder="1" applyAlignment="1" applyProtection="1">
      <alignment vertical="center"/>
      <protection hidden="1"/>
    </xf>
    <xf numFmtId="180" fontId="15" fillId="7" borderId="0" xfId="11" applyNumberFormat="1" applyFont="1" applyFill="1" applyAlignment="1">
      <alignment horizontal="center" vertical="center" wrapText="1"/>
    </xf>
    <xf numFmtId="180" fontId="15" fillId="0" borderId="0" xfId="11" applyNumberFormat="1" applyFont="1" applyAlignment="1">
      <alignment vertical="center" wrapText="1"/>
    </xf>
    <xf numFmtId="180" fontId="12" fillId="0" borderId="0" xfId="11" applyNumberFormat="1" applyFont="1" applyAlignment="1">
      <alignment vertical="center"/>
    </xf>
    <xf numFmtId="180" fontId="12" fillId="0" borderId="0" xfId="11" applyNumberFormat="1" applyFont="1" applyAlignment="1">
      <alignment vertical="center" wrapText="1"/>
    </xf>
    <xf numFmtId="0" fontId="15" fillId="0" borderId="44" xfId="11" applyFont="1" applyBorder="1" applyAlignment="1">
      <alignment horizontal="center" vertical="center"/>
    </xf>
    <xf numFmtId="0" fontId="15" fillId="0" borderId="45" xfId="11" applyFont="1" applyBorder="1" applyAlignment="1">
      <alignment horizontal="center" vertical="center"/>
    </xf>
    <xf numFmtId="0" fontId="14" fillId="6" borderId="16" xfId="11" applyFont="1" applyFill="1" applyBorder="1" applyAlignment="1">
      <alignment horizontal="center" vertical="center" shrinkToFit="1"/>
    </xf>
    <xf numFmtId="0" fontId="14" fillId="6" borderId="46" xfId="11" applyFont="1" applyFill="1" applyBorder="1" applyAlignment="1">
      <alignment horizontal="center" vertical="center" shrinkToFit="1"/>
    </xf>
    <xf numFmtId="179" fontId="15" fillId="7" borderId="0" xfId="11" applyNumberFormat="1" applyFont="1" applyFill="1" applyAlignment="1">
      <alignment vertical="center"/>
    </xf>
    <xf numFmtId="183" fontId="16" fillId="0" borderId="0" xfId="11" applyNumberFormat="1" applyFont="1" applyAlignment="1">
      <alignment vertical="center"/>
    </xf>
    <xf numFmtId="183" fontId="15" fillId="0" borderId="48" xfId="11" applyNumberFormat="1" applyFont="1" applyBorder="1" applyAlignment="1">
      <alignment horizontal="center" vertical="center"/>
    </xf>
    <xf numFmtId="176" fontId="15" fillId="6" borderId="13" xfId="11" applyNumberFormat="1" applyFont="1" applyFill="1" applyBorder="1" applyAlignment="1" applyProtection="1">
      <alignment vertical="center"/>
      <protection hidden="1"/>
    </xf>
    <xf numFmtId="176" fontId="15" fillId="6" borderId="49" xfId="11" applyNumberFormat="1" applyFont="1" applyFill="1" applyBorder="1" applyAlignment="1" applyProtection="1">
      <alignment vertical="center"/>
      <protection hidden="1"/>
    </xf>
    <xf numFmtId="176" fontId="16" fillId="0" borderId="30" xfId="11" applyNumberFormat="1" applyFont="1" applyBorder="1" applyAlignment="1" applyProtection="1">
      <alignment vertical="center" wrapText="1"/>
      <protection hidden="1"/>
    </xf>
    <xf numFmtId="183" fontId="16" fillId="0" borderId="0" xfId="11" applyNumberFormat="1" applyFont="1" applyAlignment="1">
      <alignment vertical="center" wrapText="1"/>
    </xf>
    <xf numFmtId="183" fontId="15" fillId="0" borderId="0" xfId="11" applyNumberFormat="1" applyFont="1" applyAlignment="1">
      <alignment horizontal="right" vertical="center"/>
    </xf>
    <xf numFmtId="181" fontId="16" fillId="4" borderId="41" xfId="11" applyNumberFormat="1" applyFont="1" applyFill="1" applyBorder="1" applyAlignment="1" applyProtection="1">
      <alignment vertical="center" wrapText="1"/>
      <protection locked="0"/>
    </xf>
    <xf numFmtId="183" fontId="15" fillId="0" borderId="0" xfId="11" applyNumberFormat="1" applyFont="1" applyAlignment="1">
      <alignment horizontal="center" vertical="center"/>
    </xf>
    <xf numFmtId="183" fontId="15" fillId="7" borderId="0" xfId="11" applyNumberFormat="1" applyFont="1" applyFill="1" applyAlignment="1">
      <alignment vertical="center"/>
    </xf>
    <xf numFmtId="183" fontId="15" fillId="0" borderId="0" xfId="11" applyNumberFormat="1" applyFont="1" applyAlignment="1">
      <alignment vertical="center" wrapText="1"/>
    </xf>
    <xf numFmtId="183" fontId="12" fillId="0" borderId="0" xfId="11" applyNumberFormat="1" applyFont="1" applyAlignment="1">
      <alignment vertical="center"/>
    </xf>
    <xf numFmtId="183" fontId="12" fillId="0" borderId="0" xfId="11" applyNumberFormat="1" applyFont="1" applyAlignment="1">
      <alignment vertical="center" wrapText="1"/>
    </xf>
    <xf numFmtId="0" fontId="15" fillId="0" borderId="27" xfId="11" applyFont="1" applyBorder="1" applyAlignment="1">
      <alignment horizontal="center" vertical="center"/>
    </xf>
    <xf numFmtId="180" fontId="15" fillId="0" borderId="0" xfId="11" applyNumberFormat="1" applyFont="1" applyAlignment="1">
      <alignment horizontal="left" vertical="center" wrapText="1"/>
    </xf>
    <xf numFmtId="183" fontId="15" fillId="0" borderId="52" xfId="11" applyNumberFormat="1" applyFont="1" applyBorder="1" applyAlignment="1">
      <alignment horizontal="center" vertical="center"/>
    </xf>
    <xf numFmtId="177" fontId="16" fillId="8" borderId="41" xfId="11" applyNumberFormat="1" applyFont="1" applyFill="1" applyBorder="1" applyAlignment="1" applyProtection="1">
      <alignment vertical="center"/>
      <protection hidden="1"/>
    </xf>
    <xf numFmtId="183" fontId="12" fillId="0" borderId="0" xfId="11" applyNumberFormat="1" applyFont="1" applyAlignment="1">
      <alignment horizontal="left" vertical="center"/>
    </xf>
    <xf numFmtId="179" fontId="15" fillId="8" borderId="0" xfId="11" applyNumberFormat="1" applyFont="1" applyFill="1" applyAlignment="1">
      <alignment vertical="center"/>
    </xf>
    <xf numFmtId="0" fontId="15" fillId="7" borderId="0" xfId="11" applyFont="1" applyFill="1" applyAlignment="1">
      <alignment vertical="center"/>
    </xf>
    <xf numFmtId="179" fontId="12" fillId="0" borderId="0" xfId="11" applyNumberFormat="1" applyFont="1" applyAlignment="1">
      <alignment vertical="center"/>
    </xf>
    <xf numFmtId="180" fontId="15" fillId="0" borderId="0" xfId="11" applyNumberFormat="1" applyFont="1" applyAlignment="1">
      <alignment horizontal="left" vertical="center"/>
    </xf>
    <xf numFmtId="0" fontId="15" fillId="0" borderId="0" xfId="11" applyFont="1" applyAlignment="1">
      <alignment vertical="center" wrapText="1"/>
    </xf>
    <xf numFmtId="0" fontId="13" fillId="9" borderId="0" xfId="11" applyFont="1" applyFill="1" applyAlignment="1">
      <alignment horizontal="left" vertical="center"/>
    </xf>
    <xf numFmtId="0" fontId="15" fillId="9" borderId="0" xfId="11" applyFont="1" applyFill="1" applyAlignment="1">
      <alignment vertical="center"/>
    </xf>
    <xf numFmtId="0" fontId="15" fillId="9" borderId="0" xfId="11" applyFont="1" applyFill="1" applyAlignment="1">
      <alignment horizontal="center" vertical="center"/>
    </xf>
    <xf numFmtId="0" fontId="14" fillId="9" borderId="0" xfId="11" applyFont="1" applyFill="1" applyAlignment="1">
      <alignment vertical="center" shrinkToFit="1"/>
    </xf>
    <xf numFmtId="183" fontId="15" fillId="9" borderId="0" xfId="11" applyNumberFormat="1" applyFont="1" applyFill="1" applyAlignment="1">
      <alignment vertical="center"/>
    </xf>
    <xf numFmtId="0" fontId="14" fillId="9" borderId="0" xfId="11" applyFont="1" applyFill="1" applyAlignment="1">
      <alignment vertical="center"/>
    </xf>
    <xf numFmtId="180" fontId="20" fillId="0" borderId="0" xfId="11" applyNumberFormat="1" applyFont="1" applyAlignment="1">
      <alignment horizontal="left" vertical="center" wrapText="1"/>
    </xf>
    <xf numFmtId="0" fontId="15" fillId="0" borderId="53" xfId="11" applyFont="1" applyBorder="1" applyAlignment="1">
      <alignment horizontal="center" vertical="center"/>
    </xf>
    <xf numFmtId="183" fontId="15" fillId="0" borderId="48" xfId="11" applyNumberFormat="1" applyFont="1" applyBorder="1" applyAlignment="1">
      <alignment horizontal="center" vertical="center" shrinkToFit="1"/>
    </xf>
    <xf numFmtId="183" fontId="15" fillId="0" borderId="0" xfId="11" applyNumberFormat="1" applyFont="1" applyAlignment="1">
      <alignment horizontal="right" vertical="center" shrinkToFit="1"/>
    </xf>
    <xf numFmtId="183" fontId="15" fillId="0" borderId="0" xfId="11" applyNumberFormat="1" applyFont="1" applyAlignment="1">
      <alignment horizontal="left" vertical="center" wrapText="1"/>
    </xf>
    <xf numFmtId="183" fontId="15" fillId="0" borderId="0" xfId="11" applyNumberFormat="1" applyFont="1" applyAlignment="1">
      <alignment horizontal="left" vertical="center"/>
    </xf>
    <xf numFmtId="183" fontId="15" fillId="0" borderId="52" xfId="11" applyNumberFormat="1" applyFont="1" applyBorder="1" applyAlignment="1">
      <alignment horizontal="center" vertical="center" shrinkToFit="1"/>
    </xf>
    <xf numFmtId="179" fontId="12" fillId="0" borderId="0" xfId="11" applyNumberFormat="1" applyFont="1" applyAlignment="1">
      <alignment horizontal="left" vertical="center"/>
    </xf>
    <xf numFmtId="0" fontId="26" fillId="0" borderId="0" xfId="26" applyFont="1"/>
    <xf numFmtId="0" fontId="26" fillId="0" borderId="0" xfId="26" applyFont="1" applyAlignment="1">
      <alignment horizontal="center"/>
    </xf>
    <xf numFmtId="0" fontId="26" fillId="0" borderId="53" xfId="26" applyFont="1" applyBorder="1"/>
    <xf numFmtId="0" fontId="26" fillId="0" borderId="27" xfId="26" applyFont="1" applyBorder="1"/>
    <xf numFmtId="0" fontId="26" fillId="0" borderId="0" xfId="26" applyFont="1" applyAlignment="1">
      <alignment horizontal="left" vertical="center"/>
    </xf>
    <xf numFmtId="178" fontId="26" fillId="0" borderId="0" xfId="26" applyNumberFormat="1" applyFont="1" applyAlignment="1">
      <alignment vertical="center"/>
    </xf>
    <xf numFmtId="0" fontId="26" fillId="0" borderId="0" xfId="26" applyFont="1" applyAlignment="1">
      <alignment horizontal="center" vertical="center" wrapText="1"/>
    </xf>
    <xf numFmtId="0" fontId="26" fillId="0" borderId="29" xfId="26" applyFont="1" applyBorder="1" applyAlignment="1">
      <alignment vertical="center"/>
    </xf>
    <xf numFmtId="0" fontId="26" fillId="0" borderId="27" xfId="26" applyFont="1" applyBorder="1" applyAlignment="1">
      <alignment vertical="center"/>
    </xf>
    <xf numFmtId="0" fontId="26" fillId="0" borderId="27" xfId="26" applyFont="1" applyBorder="1" applyAlignment="1">
      <alignment horizontal="left" vertical="center"/>
    </xf>
    <xf numFmtId="0" fontId="26" fillId="0" borderId="26" xfId="26" applyFont="1" applyBorder="1" applyAlignment="1">
      <alignment horizontal="left" vertical="center"/>
    </xf>
    <xf numFmtId="178" fontId="26" fillId="0" borderId="27" xfId="26" applyNumberFormat="1" applyFont="1" applyBorder="1" applyAlignment="1">
      <alignment vertical="center"/>
    </xf>
    <xf numFmtId="0" fontId="26" fillId="0" borderId="12" xfId="26" applyFont="1" applyBorder="1" applyAlignment="1">
      <alignment vertical="center"/>
    </xf>
    <xf numFmtId="0" fontId="26" fillId="0" borderId="0" xfId="26" applyFont="1" applyAlignment="1">
      <alignment horizontal="center" vertical="center"/>
    </xf>
    <xf numFmtId="0" fontId="26" fillId="0" borderId="15" xfId="26" applyFont="1" applyBorder="1" applyAlignment="1">
      <alignment vertical="center"/>
    </xf>
    <xf numFmtId="0" fontId="26" fillId="0" borderId="29" xfId="26" applyFont="1" applyBorder="1" applyAlignment="1">
      <alignment horizontal="left" vertical="center"/>
    </xf>
    <xf numFmtId="0" fontId="26" fillId="0" borderId="17" xfId="26" applyFont="1" applyBorder="1" applyAlignment="1">
      <alignment horizontal="center" vertical="center"/>
    </xf>
    <xf numFmtId="0" fontId="26" fillId="0" borderId="16" xfId="26" applyFont="1" applyBorder="1" applyAlignment="1">
      <alignment horizontal="center" vertical="center"/>
    </xf>
    <xf numFmtId="0" fontId="26" fillId="0" borderId="30" xfId="26" applyFont="1" applyBorder="1" applyAlignment="1">
      <alignment horizontal="center" vertical="center"/>
    </xf>
    <xf numFmtId="0" fontId="26" fillId="0" borderId="15" xfId="26" applyFont="1" applyBorder="1" applyAlignment="1">
      <alignment horizontal="left" vertical="center"/>
    </xf>
    <xf numFmtId="0" fontId="26" fillId="0" borderId="0" xfId="26" applyFont="1" applyAlignment="1">
      <alignment vertical="center"/>
    </xf>
    <xf numFmtId="0" fontId="26" fillId="0" borderId="13" xfId="26" applyFont="1" applyBorder="1" applyAlignment="1">
      <alignment horizontal="left" vertical="center"/>
    </xf>
    <xf numFmtId="0" fontId="26" fillId="0" borderId="11" xfId="26" applyFont="1" applyBorder="1" applyAlignment="1">
      <alignment horizontal="center" vertical="center"/>
    </xf>
    <xf numFmtId="0" fontId="30" fillId="0" borderId="12" xfId="26" applyFont="1" applyBorder="1" applyAlignment="1">
      <alignment vertical="center" shrinkToFit="1"/>
    </xf>
    <xf numFmtId="0" fontId="31" fillId="0" borderId="0" xfId="26" applyFont="1" applyAlignment="1">
      <alignment horizontal="center" vertical="center"/>
    </xf>
    <xf numFmtId="0" fontId="26" fillId="0" borderId="28" xfId="26" applyFont="1" applyBorder="1" applyAlignment="1">
      <alignment vertical="center"/>
    </xf>
    <xf numFmtId="0" fontId="26" fillId="0" borderId="53" xfId="26" applyFont="1" applyBorder="1" applyAlignment="1">
      <alignment vertical="center"/>
    </xf>
    <xf numFmtId="0" fontId="26" fillId="0" borderId="53" xfId="26" applyFont="1" applyBorder="1" applyAlignment="1">
      <alignment horizontal="left" vertical="center"/>
    </xf>
    <xf numFmtId="0" fontId="26" fillId="0" borderId="25" xfId="26" applyFont="1" applyBorder="1" applyAlignment="1">
      <alignment horizontal="left" vertical="center"/>
    </xf>
    <xf numFmtId="0" fontId="26" fillId="0" borderId="26" xfId="26" applyFont="1" applyBorder="1" applyAlignment="1">
      <alignment horizontal="center" vertical="center"/>
    </xf>
    <xf numFmtId="178" fontId="26" fillId="0" borderId="15" xfId="26" applyNumberFormat="1" applyFont="1" applyBorder="1" applyAlignment="1">
      <alignment horizontal="center" vertical="center"/>
    </xf>
    <xf numFmtId="0" fontId="26" fillId="0" borderId="17" xfId="26" applyFont="1" applyBorder="1" applyAlignment="1">
      <alignment horizontal="left" vertical="center"/>
    </xf>
    <xf numFmtId="0" fontId="29" fillId="0" borderId="17" xfId="26" applyFont="1" applyBorder="1" applyAlignment="1">
      <alignment horizontal="left" vertical="center"/>
    </xf>
    <xf numFmtId="0" fontId="29" fillId="0" borderId="16" xfId="26" applyFont="1" applyBorder="1" applyAlignment="1">
      <alignment horizontal="left" vertical="center"/>
    </xf>
    <xf numFmtId="0" fontId="26" fillId="0" borderId="0" xfId="26" applyFont="1" applyAlignment="1">
      <alignment vertical="top" wrapText="1"/>
    </xf>
    <xf numFmtId="0" fontId="29" fillId="0" borderId="29" xfId="26" applyFont="1" applyBorder="1" applyAlignment="1">
      <alignment vertical="center"/>
    </xf>
    <xf numFmtId="0" fontId="29" fillId="0" borderId="27" xfId="26" applyFont="1" applyBorder="1" applyAlignment="1">
      <alignment vertical="center"/>
    </xf>
    <xf numFmtId="0" fontId="29" fillId="0" borderId="28" xfId="26" applyFont="1" applyBorder="1" applyAlignment="1">
      <alignment vertical="center"/>
    </xf>
    <xf numFmtId="0" fontId="29" fillId="0" borderId="53" xfId="26" applyFont="1" applyBorder="1" applyAlignment="1">
      <alignment vertical="center"/>
    </xf>
    <xf numFmtId="0" fontId="29" fillId="0" borderId="13" xfId="26" applyFont="1" applyBorder="1" applyAlignment="1">
      <alignment vertical="center"/>
    </xf>
    <xf numFmtId="0" fontId="29" fillId="0" borderId="17" xfId="26" applyFont="1" applyBorder="1" applyAlignment="1">
      <alignment vertical="center"/>
    </xf>
    <xf numFmtId="0" fontId="26" fillId="0" borderId="17" xfId="26" applyFont="1" applyBorder="1" applyAlignment="1">
      <alignment vertical="center"/>
    </xf>
    <xf numFmtId="0" fontId="26" fillId="0" borderId="0" xfId="26" applyFont="1" applyAlignment="1">
      <alignment horizontal="right" vertical="center"/>
    </xf>
    <xf numFmtId="0" fontId="29" fillId="0" borderId="26" xfId="26" applyFont="1" applyBorder="1" applyAlignment="1">
      <alignment horizontal="left" vertical="center"/>
    </xf>
    <xf numFmtId="0" fontId="26" fillId="0" borderId="0" xfId="26" applyFont="1" applyAlignment="1">
      <alignment vertical="center" wrapText="1"/>
    </xf>
    <xf numFmtId="0" fontId="26" fillId="0" borderId="15" xfId="26" applyFont="1" applyBorder="1" applyAlignment="1">
      <alignment horizontal="center" vertical="center"/>
    </xf>
    <xf numFmtId="0" fontId="29" fillId="0" borderId="12" xfId="26" applyFont="1" applyBorder="1" applyAlignment="1">
      <alignment vertical="center"/>
    </xf>
    <xf numFmtId="0" fontId="29" fillId="0" borderId="0" xfId="26" applyFont="1" applyAlignment="1">
      <alignment vertical="center"/>
    </xf>
    <xf numFmtId="0" fontId="26" fillId="10" borderId="0" xfId="26" applyFont="1" applyFill="1" applyAlignment="1">
      <alignment horizontal="center" vertical="center"/>
    </xf>
    <xf numFmtId="0" fontId="26" fillId="10" borderId="0" xfId="26" applyFont="1" applyFill="1" applyAlignment="1">
      <alignment horizontal="left" vertical="center"/>
    </xf>
    <xf numFmtId="0" fontId="26" fillId="0" borderId="13" xfId="26" applyFont="1" applyBorder="1" applyAlignment="1">
      <alignment vertical="center"/>
    </xf>
    <xf numFmtId="0" fontId="26" fillId="0" borderId="0" xfId="26" applyFont="1" applyAlignment="1">
      <alignment horizontal="left" vertical="top" wrapText="1"/>
    </xf>
    <xf numFmtId="0" fontId="26" fillId="0" borderId="29" xfId="26" applyFont="1" applyBorder="1"/>
    <xf numFmtId="0" fontId="26" fillId="0" borderId="26" xfId="26" applyFont="1" applyBorder="1"/>
    <xf numFmtId="0" fontId="26" fillId="0" borderId="26" xfId="26" applyFont="1" applyBorder="1" applyAlignment="1">
      <alignment horizontal="center"/>
    </xf>
    <xf numFmtId="0" fontId="26" fillId="0" borderId="12" xfId="26" applyFont="1" applyBorder="1"/>
    <xf numFmtId="0" fontId="26" fillId="0" borderId="15" xfId="26" applyFont="1" applyBorder="1"/>
    <xf numFmtId="0" fontId="26" fillId="0" borderId="15" xfId="26" applyFont="1" applyBorder="1" applyAlignment="1">
      <alignment horizontal="center"/>
    </xf>
    <xf numFmtId="0" fontId="26" fillId="0" borderId="28" xfId="26" applyFont="1" applyBorder="1"/>
    <xf numFmtId="0" fontId="26" fillId="0" borderId="25" xfId="26" applyFont="1" applyBorder="1" applyAlignment="1">
      <alignment horizontal="center"/>
    </xf>
    <xf numFmtId="0" fontId="26" fillId="0" borderId="17" xfId="26" applyFont="1" applyBorder="1"/>
    <xf numFmtId="0" fontId="26" fillId="0" borderId="12" xfId="26" applyFont="1" applyBorder="1" applyAlignment="1">
      <alignment vertical="center" wrapText="1"/>
    </xf>
    <xf numFmtId="0" fontId="26" fillId="10" borderId="0" xfId="26" applyFont="1" applyFill="1" applyAlignment="1">
      <alignment vertical="center"/>
    </xf>
    <xf numFmtId="0" fontId="32" fillId="0" borderId="0" xfId="26" applyFont="1"/>
    <xf numFmtId="0" fontId="26" fillId="0" borderId="12" xfId="26" applyFont="1" applyBorder="1" applyAlignment="1">
      <alignment vertical="top" wrapText="1"/>
    </xf>
    <xf numFmtId="0" fontId="26" fillId="0" borderId="15" xfId="26" applyFont="1" applyBorder="1" applyAlignment="1">
      <alignment horizontal="center" vertical="top"/>
    </xf>
    <xf numFmtId="0" fontId="26" fillId="0" borderId="54" xfId="26" applyFont="1" applyBorder="1"/>
    <xf numFmtId="0" fontId="26" fillId="0" borderId="25" xfId="26" applyFont="1" applyBorder="1"/>
    <xf numFmtId="0" fontId="26" fillId="0" borderId="13" xfId="26" applyFont="1" applyBorder="1"/>
    <xf numFmtId="0" fontId="26" fillId="10" borderId="12" xfId="26" applyFont="1" applyFill="1" applyBorder="1" applyAlignment="1">
      <alignment vertical="center"/>
    </xf>
    <xf numFmtId="0" fontId="34" fillId="0" borderId="0" xfId="30" applyFont="1">
      <alignment vertical="center"/>
    </xf>
    <xf numFmtId="0" fontId="38" fillId="0" borderId="0" xfId="30" applyFont="1">
      <alignment vertical="center"/>
    </xf>
    <xf numFmtId="0" fontId="40" fillId="2" borderId="0" xfId="30" applyFont="1" applyFill="1" applyAlignment="1">
      <alignment horizontal="left" vertical="center"/>
    </xf>
    <xf numFmtId="0" fontId="38" fillId="2" borderId="11" xfId="30" applyFont="1" applyFill="1" applyBorder="1" applyAlignment="1">
      <alignment horizontal="center" vertical="center"/>
    </xf>
    <xf numFmtId="0" fontId="34" fillId="2" borderId="11" xfId="30" applyFont="1" applyFill="1" applyBorder="1" applyAlignment="1">
      <alignment horizontal="center" vertical="center"/>
    </xf>
    <xf numFmtId="0" fontId="38" fillId="0" borderId="0" xfId="30" applyFont="1" applyAlignment="1">
      <alignment horizontal="justify" vertical="center" wrapText="1"/>
    </xf>
    <xf numFmtId="0" fontId="38" fillId="0" borderId="0" xfId="30" applyFont="1" applyAlignment="1">
      <alignment vertical="center" wrapText="1"/>
    </xf>
    <xf numFmtId="0" fontId="38" fillId="0" borderId="0" xfId="30" applyFont="1" applyAlignment="1">
      <alignment horizontal="left" vertical="center"/>
    </xf>
    <xf numFmtId="0" fontId="34" fillId="0" borderId="0" xfId="30" applyFont="1" applyAlignment="1">
      <alignment horizontal="left" vertical="center"/>
    </xf>
    <xf numFmtId="0" fontId="26" fillId="0" borderId="0" xfId="30" applyFont="1" applyAlignment="1">
      <alignment vertical="center" shrinkToFit="1"/>
    </xf>
    <xf numFmtId="0" fontId="34" fillId="0" borderId="0" xfId="30" applyFont="1" applyAlignment="1">
      <alignment vertical="center" shrinkToFit="1"/>
    </xf>
    <xf numFmtId="0" fontId="44" fillId="0" borderId="0" xfId="30" applyFont="1">
      <alignment vertical="center"/>
    </xf>
    <xf numFmtId="184" fontId="38" fillId="2" borderId="4" xfId="30" applyNumberFormat="1" applyFont="1" applyFill="1" applyBorder="1" applyAlignment="1" applyProtection="1">
      <alignment horizontal="center" vertical="center" shrinkToFit="1"/>
      <protection locked="0"/>
    </xf>
    <xf numFmtId="184" fontId="38" fillId="2" borderId="55" xfId="30" applyNumberFormat="1" applyFont="1" applyFill="1" applyBorder="1" applyAlignment="1" applyProtection="1">
      <alignment horizontal="center" vertical="center" shrinkToFit="1"/>
      <protection locked="0"/>
    </xf>
    <xf numFmtId="184" fontId="38" fillId="2" borderId="59" xfId="30" applyNumberFormat="1" applyFont="1" applyFill="1" applyBorder="1" applyAlignment="1" applyProtection="1">
      <alignment horizontal="center" vertical="center" shrinkToFit="1"/>
      <protection locked="0"/>
    </xf>
    <xf numFmtId="0" fontId="38" fillId="0" borderId="61" xfId="30" applyFont="1" applyBorder="1">
      <alignment vertical="center"/>
    </xf>
    <xf numFmtId="0" fontId="38" fillId="2" borderId="62" xfId="30" applyFont="1" applyFill="1" applyBorder="1" applyAlignment="1" applyProtection="1">
      <alignment horizontal="left" vertical="center" wrapText="1"/>
      <protection locked="0"/>
    </xf>
    <xf numFmtId="0" fontId="38" fillId="2" borderId="17" xfId="30" applyFont="1" applyFill="1" applyBorder="1" applyAlignment="1" applyProtection="1">
      <alignment horizontal="left" vertical="center" wrapText="1"/>
      <protection locked="0"/>
    </xf>
    <xf numFmtId="0" fontId="38" fillId="2" borderId="63" xfId="30" applyFont="1" applyFill="1" applyBorder="1" applyAlignment="1" applyProtection="1">
      <alignment horizontal="left" vertical="center" wrapText="1"/>
      <protection locked="0"/>
    </xf>
    <xf numFmtId="184" fontId="42" fillId="2" borderId="62" xfId="31" applyNumberFormat="1" applyFont="1" applyFill="1" applyBorder="1" applyAlignment="1" applyProtection="1">
      <alignment horizontal="center" vertical="center" wrapText="1"/>
    </xf>
    <xf numFmtId="184" fontId="42" fillId="2" borderId="63" xfId="31" applyNumberFormat="1" applyFont="1" applyFill="1" applyBorder="1" applyAlignment="1" applyProtection="1">
      <alignment horizontal="center" vertical="center" wrapText="1"/>
    </xf>
    <xf numFmtId="184" fontId="42" fillId="2" borderId="62" xfId="30" applyNumberFormat="1" applyFont="1" applyFill="1" applyBorder="1" applyAlignment="1">
      <alignment horizontal="center" vertical="center" wrapText="1"/>
    </xf>
    <xf numFmtId="184" fontId="42" fillId="2" borderId="63" xfId="30" applyNumberFormat="1" applyFont="1" applyFill="1" applyBorder="1" applyAlignment="1">
      <alignment horizontal="center" vertical="center" wrapText="1"/>
    </xf>
    <xf numFmtId="184" fontId="38" fillId="2" borderId="64" xfId="30" applyNumberFormat="1" applyFont="1" applyFill="1" applyBorder="1" applyAlignment="1" applyProtection="1">
      <alignment horizontal="center" vertical="center" shrinkToFit="1"/>
      <protection locked="0"/>
    </xf>
    <xf numFmtId="184" fontId="38" fillId="2" borderId="24" xfId="30" applyNumberFormat="1" applyFont="1" applyFill="1" applyBorder="1" applyAlignment="1" applyProtection="1">
      <alignment horizontal="center" vertical="center" shrinkToFit="1"/>
      <protection locked="0"/>
    </xf>
    <xf numFmtId="184" fontId="38" fillId="2" borderId="65" xfId="30" applyNumberFormat="1" applyFont="1" applyFill="1" applyBorder="1" applyAlignment="1" applyProtection="1">
      <alignment horizontal="center" vertical="center" shrinkToFit="1"/>
      <protection locked="0"/>
    </xf>
    <xf numFmtId="0" fontId="38" fillId="2" borderId="62" xfId="30" applyFont="1" applyFill="1" applyBorder="1" applyAlignment="1" applyProtection="1">
      <alignment horizontal="center" vertical="center" wrapText="1"/>
      <protection locked="0"/>
    </xf>
    <xf numFmtId="0" fontId="38" fillId="2" borderId="17" xfId="30" applyFont="1" applyFill="1" applyBorder="1" applyAlignment="1" applyProtection="1">
      <alignment horizontal="center" vertical="center" wrapText="1"/>
      <protection locked="0"/>
    </xf>
    <xf numFmtId="0" fontId="38" fillId="2" borderId="16"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shrinkToFit="1"/>
      <protection locked="0"/>
    </xf>
    <xf numFmtId="0" fontId="38" fillId="2" borderId="17" xfId="30" applyFont="1" applyFill="1" applyBorder="1" applyAlignment="1" applyProtection="1">
      <alignment horizontal="center" vertical="center" shrinkToFit="1"/>
      <protection locked="0"/>
    </xf>
    <xf numFmtId="0" fontId="38" fillId="2" borderId="16" xfId="30" applyFont="1" applyFill="1" applyBorder="1" applyAlignment="1" applyProtection="1">
      <alignment horizontal="center" vertical="center" shrinkToFit="1"/>
      <protection locked="0"/>
    </xf>
    <xf numFmtId="0" fontId="38" fillId="2" borderId="13" xfId="30" applyFont="1" applyFill="1" applyBorder="1" applyAlignment="1" applyProtection="1">
      <alignment horizontal="center" vertical="center" wrapText="1"/>
      <protection locked="0"/>
    </xf>
    <xf numFmtId="0" fontId="34" fillId="2" borderId="13" xfId="30" applyFont="1" applyFill="1" applyBorder="1" applyAlignment="1" applyProtection="1">
      <alignment horizontal="center" vertical="center" wrapText="1"/>
      <protection locked="0"/>
    </xf>
    <xf numFmtId="0" fontId="34" fillId="2" borderId="63" xfId="30" applyFont="1" applyFill="1" applyBorder="1" applyAlignment="1" applyProtection="1">
      <alignment horizontal="center" vertical="center" wrapText="1"/>
      <protection locked="0"/>
    </xf>
    <xf numFmtId="0" fontId="38" fillId="0" borderId="66" xfId="30" applyFont="1" applyBorder="1">
      <alignment vertical="center"/>
    </xf>
    <xf numFmtId="184" fontId="38" fillId="2" borderId="68" xfId="30" applyNumberFormat="1" applyFont="1" applyFill="1" applyBorder="1" applyAlignment="1" applyProtection="1">
      <alignment horizontal="center" vertical="center" shrinkToFit="1"/>
      <protection locked="0"/>
    </xf>
    <xf numFmtId="184" fontId="38" fillId="2" borderId="69" xfId="30" applyNumberFormat="1" applyFont="1" applyFill="1" applyBorder="1" applyAlignment="1" applyProtection="1">
      <alignment horizontal="center" vertical="center" shrinkToFit="1"/>
      <protection locked="0"/>
    </xf>
    <xf numFmtId="184" fontId="38" fillId="2" borderId="70" xfId="30" applyNumberFormat="1" applyFont="1" applyFill="1" applyBorder="1" applyAlignment="1" applyProtection="1">
      <alignment horizontal="center" vertical="center" shrinkToFit="1"/>
      <protection locked="0"/>
    </xf>
    <xf numFmtId="0" fontId="38" fillId="0" borderId="72" xfId="30" applyFont="1" applyBorder="1">
      <alignment vertical="center"/>
    </xf>
    <xf numFmtId="0" fontId="38" fillId="0" borderId="55" xfId="30" applyFont="1" applyBorder="1" applyAlignment="1">
      <alignment horizontal="center" vertical="center" wrapText="1"/>
    </xf>
    <xf numFmtId="0" fontId="35" fillId="0" borderId="55" xfId="30" applyFont="1" applyBorder="1" applyAlignment="1">
      <alignment horizontal="center" vertical="center" wrapText="1"/>
    </xf>
    <xf numFmtId="0" fontId="35" fillId="0" borderId="4" xfId="30" applyFont="1" applyBorder="1" applyAlignment="1">
      <alignment horizontal="center" vertical="center" wrapText="1"/>
    </xf>
    <xf numFmtId="0" fontId="35" fillId="0" borderId="59" xfId="30" applyFont="1" applyBorder="1" applyAlignment="1">
      <alignment horizontal="center" vertical="center" wrapText="1"/>
    </xf>
    <xf numFmtId="0" fontId="38" fillId="0" borderId="3" xfId="30" applyFont="1" applyBorder="1" applyAlignment="1">
      <alignment horizontal="center" vertical="center"/>
    </xf>
    <xf numFmtId="0" fontId="35" fillId="0" borderId="11" xfId="30" applyFont="1" applyBorder="1" applyAlignment="1">
      <alignment horizontal="center" vertical="center"/>
    </xf>
    <xf numFmtId="0" fontId="35" fillId="0" borderId="77" xfId="30" applyFont="1" applyBorder="1" applyAlignment="1">
      <alignment horizontal="center" vertical="center"/>
    </xf>
    <xf numFmtId="0" fontId="35" fillId="0" borderId="3" xfId="30" applyFont="1" applyBorder="1" applyAlignment="1">
      <alignment horizontal="center" vertical="center"/>
    </xf>
    <xf numFmtId="0" fontId="34" fillId="0" borderId="0" xfId="30" applyFont="1" applyAlignment="1">
      <alignment horizontal="right" vertical="center"/>
    </xf>
    <xf numFmtId="0" fontId="42" fillId="0" borderId="0" xfId="30" applyFont="1">
      <alignment vertical="center"/>
    </xf>
    <xf numFmtId="0" fontId="42" fillId="0" borderId="0" xfId="30" applyFont="1" applyAlignment="1">
      <alignment horizontal="right" vertical="center"/>
    </xf>
    <xf numFmtId="0" fontId="35" fillId="0" borderId="0" xfId="30" applyFont="1">
      <alignment vertical="center"/>
    </xf>
    <xf numFmtId="0" fontId="38" fillId="2" borderId="0" xfId="30" applyFont="1" applyFill="1">
      <alignment vertical="center"/>
    </xf>
    <xf numFmtId="0" fontId="35" fillId="2" borderId="0" xfId="30" applyFont="1" applyFill="1">
      <alignment vertical="center"/>
    </xf>
    <xf numFmtId="0" fontId="45" fillId="2" borderId="0" xfId="30" applyFont="1" applyFill="1" applyAlignment="1">
      <alignment horizontal="center" vertical="center"/>
    </xf>
    <xf numFmtId="0" fontId="45" fillId="2" borderId="0" xfId="30" applyFont="1" applyFill="1">
      <alignment vertical="center"/>
    </xf>
    <xf numFmtId="0" fontId="38" fillId="2" borderId="0" xfId="30" applyFont="1" applyFill="1" applyAlignment="1">
      <alignment horizontal="center" vertical="center"/>
    </xf>
    <xf numFmtId="0" fontId="38" fillId="2" borderId="0" xfId="30" applyFont="1" applyFill="1" applyAlignment="1">
      <alignment horizontal="centerContinuous" vertical="center"/>
    </xf>
    <xf numFmtId="0" fontId="35" fillId="2" borderId="0" xfId="30" applyFont="1" applyFill="1" applyAlignment="1">
      <alignment horizontal="centerContinuous" vertical="center"/>
    </xf>
    <xf numFmtId="0" fontId="42" fillId="2" borderId="0" xfId="30" applyFont="1" applyFill="1">
      <alignment vertical="center"/>
    </xf>
    <xf numFmtId="0" fontId="38" fillId="0" borderId="0" xfId="30" quotePrefix="1" applyFont="1" applyAlignment="1">
      <alignment horizontal="center" vertical="center"/>
    </xf>
    <xf numFmtId="0" fontId="42" fillId="0" borderId="0" xfId="30" applyFont="1" applyAlignment="1">
      <alignment horizontal="center" vertical="center"/>
    </xf>
    <xf numFmtId="0" fontId="45" fillId="0" borderId="0" xfId="30" applyFont="1" applyAlignment="1">
      <alignment horizontal="left" vertical="center"/>
    </xf>
    <xf numFmtId="0" fontId="45" fillId="0" borderId="0" xfId="30" applyFont="1">
      <alignment vertical="center"/>
    </xf>
    <xf numFmtId="0" fontId="42" fillId="2" borderId="0" xfId="30" applyFont="1" applyFill="1" applyAlignment="1">
      <alignment horizontal="center" vertical="center"/>
    </xf>
    <xf numFmtId="0" fontId="42" fillId="2" borderId="0" xfId="30" applyFont="1" applyFill="1" applyAlignment="1">
      <alignment horizontal="right" vertical="center"/>
    </xf>
    <xf numFmtId="0" fontId="45" fillId="2" borderId="0" xfId="30" applyFont="1" applyFill="1" applyAlignment="1">
      <alignment horizontal="right" vertical="center"/>
    </xf>
    <xf numFmtId="0" fontId="45" fillId="0" borderId="0" xfId="30" applyFont="1" applyAlignment="1">
      <alignment horizontal="right" vertical="center"/>
    </xf>
    <xf numFmtId="0" fontId="42" fillId="0" borderId="0" xfId="30" applyFont="1" applyAlignment="1">
      <alignment horizontal="left" vertical="center"/>
    </xf>
    <xf numFmtId="0" fontId="46" fillId="2" borderId="0" xfId="30" applyFont="1" applyFill="1">
      <alignment vertical="center"/>
    </xf>
    <xf numFmtId="0" fontId="46" fillId="2" borderId="0" xfId="30" applyFont="1" applyFill="1" applyAlignment="1">
      <alignment horizontal="center" vertical="center"/>
    </xf>
    <xf numFmtId="0" fontId="46" fillId="2" borderId="0" xfId="30" applyFont="1" applyFill="1" applyAlignment="1">
      <alignment horizontal="left" vertical="center"/>
    </xf>
    <xf numFmtId="0" fontId="47" fillId="2" borderId="0" xfId="30" applyFont="1" applyFill="1" applyAlignment="1">
      <alignment horizontal="left" vertical="center"/>
    </xf>
    <xf numFmtId="0" fontId="46" fillId="12" borderId="11" xfId="30" applyFont="1" applyFill="1" applyBorder="1" applyAlignment="1" applyProtection="1">
      <alignment horizontal="left" vertical="center"/>
      <protection locked="0"/>
    </xf>
    <xf numFmtId="0" fontId="46" fillId="12" borderId="11" xfId="30" applyFont="1" applyFill="1" applyBorder="1" applyAlignment="1" applyProtection="1">
      <alignment horizontal="center" vertical="center"/>
      <protection locked="0"/>
    </xf>
    <xf numFmtId="0" fontId="46" fillId="2" borderId="11" xfId="30" applyFont="1" applyFill="1" applyBorder="1" applyAlignment="1">
      <alignment horizontal="center" vertical="center"/>
    </xf>
    <xf numFmtId="20" fontId="46" fillId="2" borderId="11" xfId="30" applyNumberFormat="1" applyFont="1" applyFill="1" applyBorder="1" applyAlignment="1">
      <alignment horizontal="center" vertical="center"/>
    </xf>
    <xf numFmtId="185" fontId="46" fillId="2" borderId="11" xfId="30" applyNumberFormat="1" applyFont="1" applyFill="1" applyBorder="1" applyAlignment="1">
      <alignment horizontal="center" vertical="center"/>
    </xf>
    <xf numFmtId="20" fontId="46" fillId="12" borderId="11" xfId="30" applyNumberFormat="1" applyFont="1" applyFill="1" applyBorder="1" applyAlignment="1" applyProtection="1">
      <alignment horizontal="center" vertical="center"/>
      <protection locked="0"/>
    </xf>
    <xf numFmtId="0" fontId="46" fillId="2" borderId="11" xfId="31" applyNumberFormat="1" applyFont="1" applyFill="1" applyBorder="1" applyAlignment="1" applyProtection="1">
      <alignment horizontal="center" vertical="center"/>
    </xf>
    <xf numFmtId="0" fontId="48" fillId="2" borderId="0" xfId="30" applyFont="1" applyFill="1" applyAlignment="1">
      <alignment horizontal="left" vertical="center"/>
    </xf>
    <xf numFmtId="0" fontId="48" fillId="2" borderId="0" xfId="30" applyFont="1" applyFill="1">
      <alignment vertical="center"/>
    </xf>
    <xf numFmtId="0" fontId="49" fillId="2" borderId="0" xfId="30" applyFont="1" applyFill="1" applyAlignment="1">
      <alignment horizontal="left" vertical="center"/>
    </xf>
    <xf numFmtId="0" fontId="50" fillId="0" borderId="0" xfId="30" applyFont="1">
      <alignment vertical="center"/>
    </xf>
    <xf numFmtId="0" fontId="10" fillId="0" borderId="11" xfId="7" applyFont="1" applyBorder="1" applyAlignment="1">
      <alignment horizontal="left" vertical="center"/>
    </xf>
    <xf numFmtId="0" fontId="37" fillId="13" borderId="11" xfId="7" applyFont="1" applyFill="1" applyBorder="1" applyAlignment="1">
      <alignment horizontal="center" vertical="center" wrapText="1"/>
    </xf>
    <xf numFmtId="0" fontId="21" fillId="0" borderId="13" xfId="7" applyFont="1" applyBorder="1" applyAlignment="1">
      <alignment horizontal="left" vertical="center" wrapText="1"/>
    </xf>
    <xf numFmtId="0" fontId="51" fillId="0" borderId="0" xfId="7" applyFont="1" applyAlignment="1">
      <alignment horizontal="left" vertical="center"/>
    </xf>
    <xf numFmtId="0" fontId="21" fillId="0" borderId="30" xfId="7" applyFont="1" applyBorder="1" applyAlignment="1">
      <alignment horizontal="center" vertical="center" wrapText="1"/>
    </xf>
    <xf numFmtId="0" fontId="21" fillId="0" borderId="16" xfId="7" applyFont="1" applyBorder="1" applyAlignment="1">
      <alignment horizontal="center" vertical="center" wrapText="1"/>
    </xf>
    <xf numFmtId="0" fontId="21" fillId="0" borderId="11" xfId="7" applyFont="1" applyBorder="1" applyAlignment="1">
      <alignment horizontal="left" vertical="center" wrapText="1"/>
    </xf>
    <xf numFmtId="0" fontId="21" fillId="0" borderId="11" xfId="7" applyFont="1" applyBorder="1" applyAlignment="1">
      <alignment horizontal="center" vertical="center" wrapText="1"/>
    </xf>
    <xf numFmtId="0" fontId="37" fillId="13" borderId="16" xfId="7" applyFont="1" applyFill="1" applyBorder="1" applyAlignment="1">
      <alignment horizontal="center" vertical="center"/>
    </xf>
    <xf numFmtId="0" fontId="37" fillId="13" borderId="13" xfId="7" applyFont="1" applyFill="1" applyBorder="1" applyAlignment="1">
      <alignment horizontal="center" vertical="center" wrapText="1"/>
    </xf>
    <xf numFmtId="0" fontId="21" fillId="0" borderId="16" xfId="7" applyFont="1" applyBorder="1" applyAlignment="1">
      <alignment horizontal="center" vertical="center"/>
    </xf>
    <xf numFmtId="0" fontId="53" fillId="0" borderId="13" xfId="7" applyFont="1" applyBorder="1" applyAlignment="1">
      <alignment horizontal="left" vertical="center"/>
    </xf>
    <xf numFmtId="0" fontId="21" fillId="0" borderId="16" xfId="7" applyFont="1" applyBorder="1" applyAlignment="1">
      <alignment horizontal="left" vertical="center"/>
    </xf>
    <xf numFmtId="0" fontId="37" fillId="0" borderId="62" xfId="10" applyFont="1" applyBorder="1" applyAlignment="1">
      <alignment horizontal="left" vertical="center" wrapText="1"/>
    </xf>
    <xf numFmtId="0" fontId="21" fillId="0" borderId="11" xfId="7" applyFont="1" applyBorder="1" applyAlignment="1">
      <alignment horizontal="left" vertical="center"/>
    </xf>
    <xf numFmtId="0" fontId="10" fillId="0" borderId="0" xfId="7" applyFont="1" applyAlignment="1">
      <alignment horizontal="center" vertical="center"/>
    </xf>
    <xf numFmtId="0" fontId="53" fillId="0" borderId="0" xfId="7" applyFont="1" applyAlignment="1">
      <alignment horizontal="center" vertical="center"/>
    </xf>
    <xf numFmtId="0" fontId="53" fillId="13" borderId="11" xfId="7" applyFont="1" applyFill="1" applyBorder="1" applyAlignment="1">
      <alignment horizontal="center" vertical="center"/>
    </xf>
    <xf numFmtId="0" fontId="53" fillId="0" borderId="29" xfId="7" applyFont="1" applyBorder="1" applyAlignment="1">
      <alignment horizontal="left" vertical="center"/>
    </xf>
    <xf numFmtId="0" fontId="21" fillId="0" borderId="11" xfId="0" applyFont="1" applyBorder="1" applyAlignment="1">
      <alignment horizontal="left" vertical="center"/>
    </xf>
    <xf numFmtId="0" fontId="54" fillId="0" borderId="27" xfId="7" applyFont="1" applyBorder="1" applyAlignment="1">
      <alignment horizontal="center" vertical="center"/>
    </xf>
    <xf numFmtId="0" fontId="55" fillId="0" borderId="27" xfId="7" applyFont="1" applyBorder="1" applyAlignment="1">
      <alignment horizontal="center" vertical="center"/>
    </xf>
    <xf numFmtId="0" fontId="52" fillId="0" borderId="0" xfId="7" applyFont="1" applyAlignment="1">
      <alignment horizontal="left" vertical="center"/>
    </xf>
    <xf numFmtId="0" fontId="52" fillId="0" borderId="12" xfId="7" applyFont="1" applyBorder="1" applyAlignment="1">
      <alignment horizontal="left" vertical="center"/>
    </xf>
    <xf numFmtId="0" fontId="53" fillId="0" borderId="11" xfId="7" applyFont="1" applyBorder="1" applyAlignment="1">
      <alignment horizontal="center" vertical="center"/>
    </xf>
    <xf numFmtId="0" fontId="21" fillId="0" borderId="54" xfId="7" applyFont="1" applyBorder="1" applyAlignment="1">
      <alignment horizontal="center" vertical="center" wrapText="1"/>
    </xf>
    <xf numFmtId="0" fontId="21" fillId="0" borderId="30" xfId="7" applyFont="1" applyBorder="1" applyAlignment="1">
      <alignment horizontal="center" vertical="center" wrapText="1"/>
    </xf>
    <xf numFmtId="0" fontId="37" fillId="0" borderId="42" xfId="32" applyFont="1" applyBorder="1" applyAlignment="1">
      <alignment horizontal="center" vertical="center" wrapText="1"/>
    </xf>
    <xf numFmtId="0" fontId="37" fillId="0" borderId="30" xfId="32" applyFont="1" applyBorder="1" applyAlignment="1">
      <alignment horizontal="center" vertical="center"/>
    </xf>
    <xf numFmtId="0" fontId="21" fillId="0" borderId="42" xfId="7" applyFont="1" applyBorder="1" applyAlignment="1">
      <alignment horizontal="center" vertical="center" wrapText="1"/>
    </xf>
    <xf numFmtId="0" fontId="21" fillId="0" borderId="16" xfId="7" applyFont="1" applyBorder="1" applyAlignment="1">
      <alignment horizontal="left" vertical="center" wrapText="1"/>
    </xf>
    <xf numFmtId="0" fontId="21" fillId="0" borderId="13" xfId="7" applyFont="1" applyBorder="1" applyAlignment="1">
      <alignment horizontal="left" vertical="center" wrapText="1"/>
    </xf>
    <xf numFmtId="184" fontId="42" fillId="2" borderId="63" xfId="31" applyNumberFormat="1" applyFont="1" applyFill="1" applyBorder="1" applyAlignment="1" applyProtection="1">
      <alignment horizontal="center" vertical="center" wrapText="1"/>
    </xf>
    <xf numFmtId="184" fontId="42" fillId="2" borderId="62" xfId="31" applyNumberFormat="1" applyFont="1" applyFill="1" applyBorder="1" applyAlignment="1" applyProtection="1">
      <alignment horizontal="center" vertical="center" wrapText="1"/>
    </xf>
    <xf numFmtId="184" fontId="42" fillId="2" borderId="63" xfId="30" applyNumberFormat="1" applyFont="1" applyFill="1" applyBorder="1" applyAlignment="1">
      <alignment horizontal="center" vertical="center" wrapText="1"/>
    </xf>
    <xf numFmtId="184" fontId="42" fillId="2" borderId="62" xfId="30" applyNumberFormat="1" applyFont="1" applyFill="1" applyBorder="1" applyAlignment="1">
      <alignment horizontal="center" vertical="center" wrapText="1"/>
    </xf>
    <xf numFmtId="0" fontId="42" fillId="12" borderId="0" xfId="30" applyFont="1" applyFill="1" applyAlignment="1" applyProtection="1">
      <alignment horizontal="center" vertical="center"/>
      <protection locked="0"/>
    </xf>
    <xf numFmtId="0" fontId="38" fillId="11" borderId="11" xfId="30" applyFont="1" applyFill="1" applyBorder="1" applyAlignment="1" applyProtection="1">
      <alignment horizontal="center" vertical="center"/>
      <protection locked="0"/>
    </xf>
    <xf numFmtId="0" fontId="38" fillId="0" borderId="63" xfId="30" applyFont="1" applyBorder="1" applyAlignment="1">
      <alignment horizontal="center" vertical="center"/>
    </xf>
    <xf numFmtId="0" fontId="38" fillId="0" borderId="17" xfId="30" applyFont="1" applyBorder="1" applyAlignment="1">
      <alignment horizontal="center" vertical="center"/>
    </xf>
    <xf numFmtId="0" fontId="38" fillId="0" borderId="62" xfId="30" applyFont="1" applyBorder="1" applyAlignment="1">
      <alignment horizontal="center" vertical="center"/>
    </xf>
    <xf numFmtId="0" fontId="34" fillId="0" borderId="80" xfId="30" applyFont="1" applyBorder="1" applyAlignment="1">
      <alignment horizontal="center" vertical="center" wrapText="1"/>
    </xf>
    <xf numFmtId="0" fontId="34" fillId="0" borderId="2" xfId="30" applyFont="1" applyBorder="1" applyAlignment="1">
      <alignment horizontal="center" vertical="center" wrapText="1"/>
    </xf>
    <xf numFmtId="0" fontId="34" fillId="0" borderId="77" xfId="30" applyFont="1" applyBorder="1" applyAlignment="1">
      <alignment horizontal="center" vertical="center" wrapText="1"/>
    </xf>
    <xf numFmtId="0" fontId="34" fillId="0" borderId="3" xfId="30" applyFont="1" applyBorder="1" applyAlignment="1">
      <alignment horizontal="center" vertical="center" wrapText="1"/>
    </xf>
    <xf numFmtId="0" fontId="34" fillId="0" borderId="76" xfId="30" applyFont="1" applyBorder="1" applyAlignment="1">
      <alignment horizontal="center" vertical="center" wrapText="1"/>
    </xf>
    <xf numFmtId="0" fontId="34" fillId="0" borderId="5" xfId="30" applyFont="1" applyBorder="1" applyAlignment="1">
      <alignment horizontal="center" vertical="center" wrapText="1"/>
    </xf>
    <xf numFmtId="0" fontId="34" fillId="0" borderId="59" xfId="30" applyFont="1" applyBorder="1" applyAlignment="1">
      <alignment horizontal="center" vertical="center" wrapText="1"/>
    </xf>
    <xf numFmtId="0" fontId="34" fillId="0" borderId="4" xfId="30" applyFont="1" applyBorder="1" applyAlignment="1">
      <alignment horizontal="center" vertical="center" wrapText="1"/>
    </xf>
    <xf numFmtId="0" fontId="42" fillId="2" borderId="0" xfId="30" applyFont="1" applyFill="1" applyAlignment="1" applyProtection="1">
      <alignment horizontal="center" vertical="center"/>
      <protection locked="0"/>
    </xf>
    <xf numFmtId="0" fontId="42" fillId="0" borderId="0" xfId="30" applyFont="1" applyAlignment="1">
      <alignment horizontal="center" vertical="center"/>
    </xf>
    <xf numFmtId="0" fontId="38" fillId="0" borderId="79" xfId="30" applyFont="1" applyBorder="1" applyAlignment="1">
      <alignment horizontal="center" vertical="center" wrapText="1"/>
    </xf>
    <xf numFmtId="0" fontId="38" fillId="0" borderId="73" xfId="30" applyFont="1" applyBorder="1" applyAlignment="1">
      <alignment horizontal="center" vertical="center" wrapText="1"/>
    </xf>
    <xf numFmtId="0" fontId="38" fillId="2" borderId="16" xfId="30" applyFont="1" applyFill="1" applyBorder="1" applyAlignment="1" applyProtection="1">
      <alignment horizontal="center" vertical="center"/>
      <protection locked="0"/>
    </xf>
    <xf numFmtId="0" fontId="38" fillId="2" borderId="13" xfId="30" applyFont="1" applyFill="1" applyBorder="1" applyAlignment="1" applyProtection="1">
      <alignment horizontal="center" vertical="center"/>
      <protection locked="0"/>
    </xf>
    <xf numFmtId="0" fontId="38" fillId="0" borderId="1" xfId="30" quotePrefix="1" applyFont="1" applyBorder="1" applyAlignment="1">
      <alignment horizontal="center" vertical="center"/>
    </xf>
    <xf numFmtId="0" fontId="38" fillId="0" borderId="7" xfId="30" applyFont="1" applyBorder="1" applyAlignment="1">
      <alignment horizontal="center" vertical="center"/>
    </xf>
    <xf numFmtId="0" fontId="38" fillId="0" borderId="81" xfId="30" applyFont="1" applyBorder="1" applyAlignment="1">
      <alignment horizontal="center" vertical="center" wrapText="1"/>
    </xf>
    <xf numFmtId="0" fontId="38" fillId="0" borderId="7" xfId="30" applyFont="1" applyBorder="1" applyAlignment="1">
      <alignment horizontal="center" vertical="center" wrapText="1"/>
    </xf>
    <xf numFmtId="0" fontId="38" fillId="0" borderId="57" xfId="30" applyFont="1" applyBorder="1" applyAlignment="1">
      <alignment horizontal="center" vertical="center" wrapText="1"/>
    </xf>
    <xf numFmtId="0" fontId="38" fillId="0" borderId="15" xfId="30" applyFont="1" applyBorder="1" applyAlignment="1">
      <alignment horizontal="center" vertical="center" wrapText="1"/>
    </xf>
    <xf numFmtId="0" fontId="38" fillId="0" borderId="0" xfId="30" applyFont="1" applyAlignment="1">
      <alignment horizontal="center" vertical="center" wrapText="1"/>
    </xf>
    <xf numFmtId="0" fontId="38" fillId="0" borderId="12" xfId="30" applyFont="1" applyBorder="1" applyAlignment="1">
      <alignment horizontal="center" vertical="center" wrapText="1"/>
    </xf>
    <xf numFmtId="0" fontId="38" fillId="0" borderId="74" xfId="30" applyFont="1" applyBorder="1" applyAlignment="1">
      <alignment horizontal="center" vertical="center" wrapText="1"/>
    </xf>
    <xf numFmtId="0" fontId="38" fillId="0" borderId="8" xfId="30" applyFont="1" applyBorder="1" applyAlignment="1">
      <alignment horizontal="center" vertical="center" wrapText="1"/>
    </xf>
    <xf numFmtId="0" fontId="38" fillId="0" borderId="58" xfId="30" applyFont="1" applyBorder="1" applyAlignment="1">
      <alignment horizontal="center" vertical="center" wrapText="1"/>
    </xf>
    <xf numFmtId="184" fontId="42" fillId="2" borderId="9" xfId="30" applyNumberFormat="1" applyFont="1" applyFill="1" applyBorder="1" applyAlignment="1">
      <alignment horizontal="center" vertical="center" wrapText="1"/>
    </xf>
    <xf numFmtId="184" fontId="42" fillId="2" borderId="22" xfId="30" applyNumberFormat="1" applyFont="1" applyFill="1" applyBorder="1" applyAlignment="1">
      <alignment horizontal="center" vertical="center" wrapText="1"/>
    </xf>
    <xf numFmtId="184" fontId="42" fillId="2" borderId="9" xfId="31" applyNumberFormat="1" applyFont="1" applyFill="1" applyBorder="1" applyAlignment="1" applyProtection="1">
      <alignment horizontal="center" vertical="center" wrapText="1"/>
    </xf>
    <xf numFmtId="184" fontId="42" fillId="2" borderId="22" xfId="31" applyNumberFormat="1" applyFont="1" applyFill="1" applyBorder="1" applyAlignment="1" applyProtection="1">
      <alignment horizontal="center" vertical="center" wrapText="1"/>
    </xf>
    <xf numFmtId="0" fontId="38" fillId="2" borderId="16" xfId="30" applyFont="1" applyFill="1" applyBorder="1" applyAlignment="1" applyProtection="1">
      <alignment horizontal="center" vertical="center" shrinkToFit="1"/>
      <protection locked="0"/>
    </xf>
    <xf numFmtId="0" fontId="38" fillId="2" borderId="17" xfId="30" applyFont="1" applyFill="1" applyBorder="1" applyAlignment="1" applyProtection="1">
      <alignment horizontal="center" vertical="center" shrinkToFit="1"/>
      <protection locked="0"/>
    </xf>
    <xf numFmtId="0" fontId="38" fillId="2" borderId="13" xfId="30" applyFont="1" applyFill="1" applyBorder="1" applyAlignment="1" applyProtection="1">
      <alignment horizontal="center" vertical="center" shrinkToFit="1"/>
      <protection locked="0"/>
    </xf>
    <xf numFmtId="0" fontId="38" fillId="0" borderId="73" xfId="30" applyFont="1" applyBorder="1" applyAlignment="1">
      <alignment horizontal="center" vertical="center"/>
    </xf>
    <xf numFmtId="0" fontId="38" fillId="0" borderId="78" xfId="30" applyFont="1" applyBorder="1" applyAlignment="1">
      <alignment horizontal="center" vertical="center"/>
    </xf>
    <xf numFmtId="0" fontId="38" fillId="0" borderId="75" xfId="30" applyFont="1" applyBorder="1" applyAlignment="1">
      <alignment horizontal="center" vertical="center"/>
    </xf>
    <xf numFmtId="0" fontId="38" fillId="0" borderId="19" xfId="30" applyFont="1" applyBorder="1" applyAlignment="1">
      <alignment horizontal="center" vertical="center" wrapText="1"/>
    </xf>
    <xf numFmtId="0" fontId="38" fillId="0" borderId="20" xfId="30" applyFont="1" applyBorder="1" applyAlignment="1">
      <alignment horizontal="center" vertical="center" wrapText="1"/>
    </xf>
    <xf numFmtId="0" fontId="38" fillId="0" borderId="21" xfId="30" applyFont="1" applyBorder="1" applyAlignment="1">
      <alignment horizontal="center" vertical="center" wrapText="1"/>
    </xf>
    <xf numFmtId="0" fontId="34" fillId="2" borderId="63" xfId="30" applyFont="1" applyFill="1" applyBorder="1" applyAlignment="1" applyProtection="1">
      <alignment horizontal="center" vertical="center" wrapText="1"/>
      <protection locked="0"/>
    </xf>
    <xf numFmtId="0" fontId="34" fillId="2" borderId="13" xfId="30" applyFont="1" applyFill="1" applyBorder="1" applyAlignment="1" applyProtection="1">
      <alignment horizontal="center" vertical="center" wrapText="1"/>
      <protection locked="0"/>
    </xf>
    <xf numFmtId="0" fontId="38" fillId="2" borderId="16" xfId="30" applyFont="1" applyFill="1" applyBorder="1" applyAlignment="1" applyProtection="1">
      <alignment horizontal="center" vertical="center" wrapText="1"/>
      <protection locked="0"/>
    </xf>
    <xf numFmtId="0" fontId="38" fillId="2" borderId="17" xfId="30" applyFont="1" applyFill="1" applyBorder="1" applyAlignment="1" applyProtection="1">
      <alignment horizontal="center" vertical="center" wrapText="1"/>
      <protection locked="0"/>
    </xf>
    <xf numFmtId="0" fontId="38" fillId="2" borderId="62"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wrapText="1"/>
      <protection locked="0"/>
    </xf>
    <xf numFmtId="0" fontId="34" fillId="2" borderId="9" xfId="30" applyFont="1" applyFill="1" applyBorder="1" applyAlignment="1" applyProtection="1">
      <alignment horizontal="center" vertical="center" wrapText="1"/>
      <protection locked="0"/>
    </xf>
    <xf numFmtId="0" fontId="34" fillId="2" borderId="56" xfId="30" applyFont="1" applyFill="1" applyBorder="1" applyAlignment="1" applyProtection="1">
      <alignment horizontal="center" vertical="center" wrapText="1"/>
      <protection locked="0"/>
    </xf>
    <xf numFmtId="0" fontId="38" fillId="2" borderId="71" xfId="30" applyFont="1" applyFill="1" applyBorder="1" applyAlignment="1" applyProtection="1">
      <alignment horizontal="center" vertical="center" wrapText="1"/>
      <protection locked="0"/>
    </xf>
    <xf numFmtId="0" fontId="38" fillId="2" borderId="56" xfId="30" applyFont="1" applyFill="1" applyBorder="1" applyAlignment="1" applyProtection="1">
      <alignment horizontal="center" vertical="center" wrapText="1"/>
      <protection locked="0"/>
    </xf>
    <xf numFmtId="0" fontId="38" fillId="2" borderId="71" xfId="30" applyFont="1" applyFill="1" applyBorder="1" applyAlignment="1" applyProtection="1">
      <alignment horizontal="center" vertical="center" shrinkToFit="1"/>
      <protection locked="0"/>
    </xf>
    <xf numFmtId="0" fontId="38" fillId="2" borderId="67" xfId="30" applyFont="1" applyFill="1" applyBorder="1" applyAlignment="1" applyProtection="1">
      <alignment horizontal="center" vertical="center" shrinkToFit="1"/>
      <protection locked="0"/>
    </xf>
    <xf numFmtId="0" fontId="38" fillId="2" borderId="56" xfId="30" applyFont="1" applyFill="1" applyBorder="1" applyAlignment="1" applyProtection="1">
      <alignment horizontal="center" vertical="center" shrinkToFit="1"/>
      <protection locked="0"/>
    </xf>
    <xf numFmtId="0" fontId="38" fillId="2" borderId="67" xfId="30" applyFont="1" applyFill="1" applyBorder="1" applyAlignment="1" applyProtection="1">
      <alignment horizontal="center" vertical="center" wrapText="1"/>
      <protection locked="0"/>
    </xf>
    <xf numFmtId="0" fontId="38" fillId="2" borderId="22" xfId="30" applyFont="1" applyFill="1" applyBorder="1" applyAlignment="1" applyProtection="1">
      <alignment horizontal="center" vertical="center" wrapText="1"/>
      <protection locked="0"/>
    </xf>
    <xf numFmtId="0" fontId="38" fillId="2" borderId="63" xfId="30" applyFont="1" applyFill="1" applyBorder="1" applyAlignment="1" applyProtection="1">
      <alignment horizontal="left" vertical="center" wrapText="1"/>
      <protection locked="0"/>
    </xf>
    <xf numFmtId="0" fontId="38" fillId="2" borderId="17" xfId="30" applyFont="1" applyFill="1" applyBorder="1" applyAlignment="1" applyProtection="1">
      <alignment horizontal="left" vertical="center" wrapText="1"/>
      <protection locked="0"/>
    </xf>
    <xf numFmtId="0" fontId="38" fillId="2" borderId="62" xfId="30" applyFont="1" applyFill="1" applyBorder="1" applyAlignment="1" applyProtection="1">
      <alignment horizontal="left" vertical="center" wrapText="1"/>
      <protection locked="0"/>
    </xf>
    <xf numFmtId="0" fontId="38" fillId="2" borderId="9" xfId="30" applyFont="1" applyFill="1" applyBorder="1" applyAlignment="1" applyProtection="1">
      <alignment horizontal="left" vertical="center" wrapText="1"/>
      <protection locked="0"/>
    </xf>
    <xf numFmtId="0" fontId="38" fillId="2" borderId="67" xfId="30" applyFont="1" applyFill="1" applyBorder="1" applyAlignment="1" applyProtection="1">
      <alignment horizontal="left" vertical="center" wrapText="1"/>
      <protection locked="0"/>
    </xf>
    <xf numFmtId="0" fontId="38" fillId="2" borderId="22" xfId="30" applyFont="1" applyFill="1" applyBorder="1" applyAlignment="1" applyProtection="1">
      <alignment horizontal="left" vertical="center" wrapText="1"/>
      <protection locked="0"/>
    </xf>
    <xf numFmtId="0" fontId="38" fillId="2" borderId="10" xfId="30" applyFont="1" applyFill="1" applyBorder="1" applyAlignment="1" applyProtection="1">
      <alignment horizontal="left" vertical="center" wrapText="1"/>
      <protection locked="0"/>
    </xf>
    <xf numFmtId="0" fontId="38" fillId="2" borderId="18" xfId="30" applyFont="1" applyFill="1" applyBorder="1" applyAlignment="1" applyProtection="1">
      <alignment horizontal="left" vertical="center" wrapText="1"/>
      <protection locked="0"/>
    </xf>
    <xf numFmtId="0" fontId="38" fillId="2" borderId="23" xfId="30" applyFont="1" applyFill="1" applyBorder="1" applyAlignment="1" applyProtection="1">
      <alignment horizontal="left" vertical="center" wrapText="1"/>
      <protection locked="0"/>
    </xf>
    <xf numFmtId="184" fontId="42" fillId="2" borderId="10" xfId="30" applyNumberFormat="1" applyFont="1" applyFill="1" applyBorder="1" applyAlignment="1">
      <alignment horizontal="center" vertical="center" wrapText="1"/>
    </xf>
    <xf numFmtId="184" fontId="42" fillId="2" borderId="23" xfId="30" applyNumberFormat="1" applyFont="1" applyFill="1" applyBorder="1" applyAlignment="1">
      <alignment horizontal="center" vertical="center" wrapText="1"/>
    </xf>
    <xf numFmtId="184" fontId="42" fillId="2" borderId="10" xfId="31" applyNumberFormat="1" applyFont="1" applyFill="1" applyBorder="1" applyAlignment="1" applyProtection="1">
      <alignment horizontal="center" vertical="center" wrapText="1"/>
    </xf>
    <xf numFmtId="184" fontId="42" fillId="2" borderId="23" xfId="31" applyNumberFormat="1" applyFont="1" applyFill="1" applyBorder="1" applyAlignment="1" applyProtection="1">
      <alignment horizontal="center" vertical="center" wrapText="1"/>
    </xf>
    <xf numFmtId="0" fontId="38" fillId="2" borderId="11" xfId="30" applyFont="1" applyFill="1" applyBorder="1" applyAlignment="1">
      <alignment horizontal="center" vertical="center"/>
    </xf>
    <xf numFmtId="0" fontId="34" fillId="2" borderId="10" xfId="30" applyFont="1" applyFill="1" applyBorder="1" applyAlignment="1" applyProtection="1">
      <alignment horizontal="center" vertical="center" wrapText="1"/>
      <protection locked="0"/>
    </xf>
    <xf numFmtId="0" fontId="34" fillId="2" borderId="14" xfId="30" applyFont="1" applyFill="1" applyBorder="1" applyAlignment="1" applyProtection="1">
      <alignment horizontal="center" vertical="center" wrapText="1"/>
      <protection locked="0"/>
    </xf>
    <xf numFmtId="0" fontId="38" fillId="2" borderId="60" xfId="30" applyFont="1" applyFill="1" applyBorder="1" applyAlignment="1" applyProtection="1">
      <alignment horizontal="center" vertical="center" wrapText="1"/>
      <protection locked="0"/>
    </xf>
    <xf numFmtId="0" fontId="38" fillId="2" borderId="14" xfId="30" applyFont="1" applyFill="1" applyBorder="1" applyAlignment="1" applyProtection="1">
      <alignment horizontal="center" vertical="center" wrapText="1"/>
      <protection locked="0"/>
    </xf>
    <xf numFmtId="0" fontId="38" fillId="2" borderId="60" xfId="30" applyFont="1" applyFill="1" applyBorder="1" applyAlignment="1" applyProtection="1">
      <alignment horizontal="center" vertical="center" shrinkToFit="1"/>
      <protection locked="0"/>
    </xf>
    <xf numFmtId="0" fontId="38" fillId="2" borderId="18" xfId="30" applyFont="1" applyFill="1" applyBorder="1" applyAlignment="1" applyProtection="1">
      <alignment horizontal="center" vertical="center" shrinkToFit="1"/>
      <protection locked="0"/>
    </xf>
    <xf numFmtId="0" fontId="38" fillId="2" borderId="14" xfId="30" applyFont="1" applyFill="1" applyBorder="1" applyAlignment="1" applyProtection="1">
      <alignment horizontal="center" vertical="center" shrinkToFit="1"/>
      <protection locked="0"/>
    </xf>
    <xf numFmtId="0" fontId="38" fillId="2" borderId="18" xfId="30" applyFont="1" applyFill="1" applyBorder="1" applyAlignment="1" applyProtection="1">
      <alignment horizontal="center" vertical="center" wrapText="1"/>
      <protection locked="0"/>
    </xf>
    <xf numFmtId="0" fontId="38" fillId="2" borderId="23" xfId="30" applyFont="1" applyFill="1" applyBorder="1" applyAlignment="1" applyProtection="1">
      <alignment horizontal="center" vertical="center" wrapText="1"/>
      <protection locked="0"/>
    </xf>
    <xf numFmtId="0" fontId="46" fillId="2" borderId="11" xfId="30" applyFont="1" applyFill="1" applyBorder="1" applyAlignment="1">
      <alignment horizontal="center" vertical="center"/>
    </xf>
    <xf numFmtId="0" fontId="26" fillId="0" borderId="0" xfId="26" applyFont="1" applyAlignment="1">
      <alignment horizontal="center" vertical="center"/>
    </xf>
    <xf numFmtId="0" fontId="26" fillId="0" borderId="0" xfId="26" applyFont="1" applyAlignment="1">
      <alignment horizontal="center" vertical="center" wrapText="1"/>
    </xf>
    <xf numFmtId="0" fontId="26" fillId="0" borderId="11" xfId="26" applyFont="1" applyBorder="1" applyAlignment="1">
      <alignment horizontal="left" vertical="center"/>
    </xf>
    <xf numFmtId="0" fontId="26" fillId="0" borderId="16" xfId="26" applyFont="1" applyBorder="1" applyAlignment="1">
      <alignment horizontal="left" vertical="center"/>
    </xf>
    <xf numFmtId="0" fontId="26" fillId="0" borderId="17" xfId="26" applyFont="1" applyBorder="1" applyAlignment="1">
      <alignment horizontal="left" vertical="center"/>
    </xf>
    <xf numFmtId="0" fontId="26" fillId="0" borderId="13" xfId="26" applyFont="1" applyBorder="1" applyAlignment="1">
      <alignment horizontal="left" vertical="center"/>
    </xf>
    <xf numFmtId="0" fontId="26" fillId="0" borderId="25" xfId="26" applyFont="1" applyBorder="1" applyAlignment="1">
      <alignment horizontal="left" vertical="center"/>
    </xf>
    <xf numFmtId="0" fontId="26" fillId="0" borderId="53" xfId="26" applyFont="1" applyBorder="1" applyAlignment="1">
      <alignment horizontal="left" vertical="center"/>
    </xf>
    <xf numFmtId="0" fontId="26" fillId="0" borderId="28" xfId="26" applyFont="1" applyBorder="1" applyAlignment="1">
      <alignment horizontal="left" vertical="center"/>
    </xf>
    <xf numFmtId="0" fontId="26" fillId="0" borderId="15" xfId="26" applyFont="1" applyBorder="1" applyAlignment="1">
      <alignment horizontal="left" vertical="center"/>
    </xf>
    <xf numFmtId="0" fontId="26" fillId="0" borderId="0" xfId="26" applyFont="1" applyAlignment="1">
      <alignment horizontal="left" vertical="center"/>
    </xf>
    <xf numFmtId="0" fontId="26" fillId="0" borderId="12" xfId="26" applyFont="1" applyBorder="1" applyAlignment="1">
      <alignment horizontal="left" vertical="center"/>
    </xf>
    <xf numFmtId="0" fontId="26" fillId="0" borderId="26" xfId="26" applyFont="1" applyBorder="1" applyAlignment="1">
      <alignment horizontal="left" vertical="center"/>
    </xf>
    <xf numFmtId="0" fontId="26" fillId="0" borderId="27" xfId="26" applyFont="1" applyBorder="1" applyAlignment="1">
      <alignment horizontal="left" vertical="center"/>
    </xf>
    <xf numFmtId="0" fontId="26" fillId="0" borderId="29" xfId="26" applyFont="1" applyBorder="1" applyAlignment="1">
      <alignment horizontal="left" vertical="center"/>
    </xf>
    <xf numFmtId="0" fontId="26" fillId="0" borderId="25" xfId="26" applyFont="1" applyBorder="1" applyAlignment="1">
      <alignment horizontal="center" vertical="center" wrapText="1"/>
    </xf>
    <xf numFmtId="0" fontId="26" fillId="0" borderId="53" xfId="26" applyFont="1" applyBorder="1" applyAlignment="1">
      <alignment horizontal="center" vertical="center" wrapText="1"/>
    </xf>
    <xf numFmtId="0" fontId="26" fillId="0" borderId="28" xfId="26" applyFont="1" applyBorder="1" applyAlignment="1">
      <alignment horizontal="center" vertical="center" wrapText="1"/>
    </xf>
    <xf numFmtId="0" fontId="26" fillId="0" borderId="15" xfId="26" applyFont="1" applyBorder="1" applyAlignment="1">
      <alignment horizontal="center" vertical="center" wrapText="1"/>
    </xf>
    <xf numFmtId="0" fontId="26" fillId="0" borderId="12" xfId="26" applyFont="1" applyBorder="1" applyAlignment="1">
      <alignment horizontal="center" vertical="center" wrapText="1"/>
    </xf>
    <xf numFmtId="0" fontId="26" fillId="0" borderId="26" xfId="26" applyFont="1" applyBorder="1" applyAlignment="1">
      <alignment horizontal="center" vertical="center" wrapText="1"/>
    </xf>
    <xf numFmtId="0" fontId="26" fillId="0" borderId="27" xfId="26" applyFont="1" applyBorder="1" applyAlignment="1">
      <alignment horizontal="center" vertical="center" wrapText="1"/>
    </xf>
    <xf numFmtId="0" fontId="26" fillId="0" borderId="29" xfId="26" applyFont="1" applyBorder="1" applyAlignment="1">
      <alignment horizontal="center" vertical="center" wrapText="1"/>
    </xf>
    <xf numFmtId="0" fontId="30" fillId="0" borderId="53" xfId="26" applyFont="1" applyBorder="1" applyAlignment="1">
      <alignment horizontal="center" vertical="center" shrinkToFit="1"/>
    </xf>
    <xf numFmtId="0" fontId="30" fillId="0" borderId="28" xfId="26" applyFont="1" applyBorder="1" applyAlignment="1">
      <alignment horizontal="center" vertical="center" shrinkToFit="1"/>
    </xf>
    <xf numFmtId="0" fontId="29" fillId="0" borderId="16" xfId="26" applyFont="1" applyBorder="1" applyAlignment="1">
      <alignment horizontal="left" vertical="center" wrapText="1"/>
    </xf>
    <xf numFmtId="0" fontId="29" fillId="0" borderId="17" xfId="26" applyFont="1" applyBorder="1" applyAlignment="1">
      <alignment horizontal="left" vertical="center" wrapText="1"/>
    </xf>
    <xf numFmtId="0" fontId="26" fillId="0" borderId="16" xfId="26" applyFont="1" applyBorder="1" applyAlignment="1">
      <alignment horizontal="center" vertical="center"/>
    </xf>
    <xf numFmtId="0" fontId="26" fillId="0" borderId="17" xfId="26" applyFont="1" applyBorder="1" applyAlignment="1">
      <alignment horizontal="center" vertical="center"/>
    </xf>
    <xf numFmtId="0" fontId="26" fillId="0" borderId="26" xfId="26" applyFont="1" applyBorder="1" applyAlignment="1">
      <alignment horizontal="center" vertical="center"/>
    </xf>
    <xf numFmtId="0" fontId="26" fillId="0" borderId="27" xfId="26" applyFont="1" applyBorder="1" applyAlignment="1">
      <alignment horizontal="center" vertical="center"/>
    </xf>
    <xf numFmtId="0" fontId="29" fillId="0" borderId="13" xfId="26" applyFont="1" applyBorder="1" applyAlignment="1">
      <alignment horizontal="left" vertical="center" wrapText="1"/>
    </xf>
    <xf numFmtId="0" fontId="26" fillId="0" borderId="17" xfId="26" applyFont="1" applyBorder="1" applyAlignment="1">
      <alignment horizontal="center" vertical="center" wrapText="1"/>
    </xf>
    <xf numFmtId="0" fontId="26" fillId="0" borderId="11" xfId="26" applyFont="1" applyBorder="1" applyAlignment="1">
      <alignment horizontal="center" vertical="center"/>
    </xf>
    <xf numFmtId="0" fontId="29" fillId="0" borderId="16" xfId="26" applyFont="1" applyBorder="1" applyAlignment="1">
      <alignment vertical="center" wrapText="1"/>
    </xf>
    <xf numFmtId="0" fontId="29" fillId="0" borderId="17" xfId="26" applyFont="1" applyBorder="1" applyAlignment="1">
      <alignment vertical="center" wrapText="1"/>
    </xf>
    <xf numFmtId="0" fontId="29" fillId="0" borderId="13" xfId="26" applyFont="1" applyBorder="1" applyAlignment="1">
      <alignment vertical="center" wrapText="1"/>
    </xf>
    <xf numFmtId="0" fontId="15" fillId="0" borderId="0" xfId="11" applyFont="1" applyAlignment="1">
      <alignment horizontal="left" vertical="top" wrapText="1"/>
    </xf>
    <xf numFmtId="182" fontId="15" fillId="4" borderId="34" xfId="11" applyNumberFormat="1" applyFont="1" applyFill="1" applyBorder="1" applyAlignment="1">
      <alignment horizontal="center" vertical="center"/>
    </xf>
    <xf numFmtId="0" fontId="18" fillId="0" borderId="38" xfId="14" applyFont="1" applyBorder="1" applyAlignment="1">
      <alignment horizontal="center" vertical="center"/>
    </xf>
    <xf numFmtId="0" fontId="18" fillId="0" borderId="39" xfId="14" applyFont="1" applyBorder="1" applyAlignment="1">
      <alignment horizontal="center" vertical="center"/>
    </xf>
    <xf numFmtId="0" fontId="15" fillId="0" borderId="0" xfId="11" applyFont="1" applyAlignment="1">
      <alignment horizontal="left" wrapText="1"/>
    </xf>
    <xf numFmtId="0" fontId="15" fillId="0" borderId="8" xfId="11" applyFont="1" applyBorder="1" applyAlignment="1">
      <alignment horizontal="left" wrapText="1"/>
    </xf>
    <xf numFmtId="0" fontId="16" fillId="8" borderId="0" xfId="11" applyFont="1" applyFill="1" applyAlignment="1">
      <alignment horizontal="left" vertical="center" wrapText="1"/>
    </xf>
    <xf numFmtId="0" fontId="15" fillId="0" borderId="47" xfId="11" applyFont="1" applyBorder="1" applyAlignment="1">
      <alignment horizontal="center" vertical="center"/>
    </xf>
    <xf numFmtId="0" fontId="15" fillId="0" borderId="50" xfId="11" applyFont="1" applyBorder="1" applyAlignment="1">
      <alignment horizontal="center" vertical="center"/>
    </xf>
    <xf numFmtId="0" fontId="15" fillId="0" borderId="51" xfId="11" applyFont="1" applyBorder="1" applyAlignment="1">
      <alignment horizontal="center" vertical="center"/>
    </xf>
    <xf numFmtId="0" fontId="17" fillId="0" borderId="31" xfId="11" applyFont="1" applyBorder="1" applyAlignment="1">
      <alignment horizontal="center" vertical="center" wrapText="1"/>
    </xf>
    <xf numFmtId="0" fontId="17" fillId="0" borderId="32" xfId="11" applyFont="1" applyBorder="1" applyAlignment="1">
      <alignment horizontal="center" vertical="center"/>
    </xf>
    <xf numFmtId="0" fontId="17" fillId="0" borderId="33" xfId="11" applyFont="1" applyBorder="1" applyAlignment="1">
      <alignment horizontal="center" vertical="center"/>
    </xf>
    <xf numFmtId="0" fontId="15" fillId="0" borderId="42" xfId="11" applyFont="1" applyBorder="1" applyAlignment="1">
      <alignment horizontal="center" vertical="center"/>
    </xf>
    <xf numFmtId="0" fontId="15" fillId="0" borderId="30" xfId="11" applyFont="1" applyBorder="1" applyAlignment="1">
      <alignment horizontal="center" vertical="center"/>
    </xf>
    <xf numFmtId="0" fontId="26" fillId="0" borderId="0" xfId="26" applyFont="1" applyAlignment="1">
      <alignment horizontal="center"/>
    </xf>
    <xf numFmtId="0" fontId="26" fillId="0" borderId="0" xfId="26" applyFont="1" applyAlignment="1">
      <alignment horizontal="center" vertical="top" wrapText="1"/>
    </xf>
    <xf numFmtId="0" fontId="26" fillId="0" borderId="12" xfId="26" applyFont="1" applyBorder="1" applyAlignment="1">
      <alignment horizontal="center" vertical="top" wrapText="1"/>
    </xf>
    <xf numFmtId="0" fontId="26" fillId="0" borderId="25" xfId="26" applyFont="1" applyBorder="1" applyAlignment="1">
      <alignment horizontal="center" vertical="center"/>
    </xf>
    <xf numFmtId="0" fontId="26" fillId="0" borderId="53" xfId="26" applyFont="1" applyBorder="1" applyAlignment="1">
      <alignment horizontal="center" vertical="center"/>
    </xf>
    <xf numFmtId="0" fontId="26" fillId="0" borderId="28" xfId="26" applyFont="1" applyBorder="1" applyAlignment="1">
      <alignment horizontal="center" vertical="center"/>
    </xf>
    <xf numFmtId="0" fontId="26" fillId="0" borderId="29" xfId="26" applyFont="1" applyBorder="1" applyAlignment="1">
      <alignment horizontal="center" vertical="center"/>
    </xf>
    <xf numFmtId="0" fontId="26" fillId="0" borderId="15" xfId="26" applyFont="1" applyBorder="1" applyAlignment="1">
      <alignment horizontal="center" vertical="center"/>
    </xf>
    <xf numFmtId="0" fontId="26" fillId="0" borderId="12" xfId="26" applyFont="1" applyBorder="1" applyAlignment="1">
      <alignment horizontal="center" vertical="center"/>
    </xf>
    <xf numFmtId="0" fontId="26" fillId="0" borderId="13" xfId="26" applyFont="1" applyBorder="1" applyAlignment="1">
      <alignment horizontal="center" vertical="center"/>
    </xf>
    <xf numFmtId="0" fontId="26" fillId="0" borderId="30" xfId="26" applyFont="1" applyBorder="1" applyAlignment="1">
      <alignment horizontal="center" vertical="center"/>
    </xf>
    <xf numFmtId="0" fontId="32" fillId="0" borderId="0" xfId="26" applyFont="1" applyAlignment="1">
      <alignment horizontal="left" wrapText="1"/>
    </xf>
    <xf numFmtId="0" fontId="26" fillId="0" borderId="27" xfId="26" applyFont="1" applyBorder="1" applyAlignment="1">
      <alignment vertical="center" wrapText="1"/>
    </xf>
    <xf numFmtId="0" fontId="26" fillId="0" borderId="29" xfId="26" applyFont="1" applyBorder="1" applyAlignment="1">
      <alignment vertical="center" wrapText="1"/>
    </xf>
  </cellXfs>
  <cellStyles count="33">
    <cellStyle name="パーセント 2 2" xfId="1" xr:uid="{00000000-0005-0000-0000-000000000000}"/>
    <cellStyle name="パーセント 2 2 2" xfId="2" xr:uid="{00000000-0005-0000-0000-000001000000}"/>
    <cellStyle name="パーセント 2 2 2 2" xfId="28"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29" xr:uid="{9911C518-1654-4FFC-9701-785B3F36CCBD}"/>
    <cellStyle name="桁区切り 5" xfId="31"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2_sogo_kasan-tenpu (9)" xfId="10" xr:uid="{00000000-0005-0000-0000-00000C000000}"/>
    <cellStyle name="標準 2 3" xfId="11" xr:uid="{00000000-0005-0000-0000-00000E000000}"/>
    <cellStyle name="標準 2 4" xfId="12" xr:uid="{00000000-0005-0000-0000-00000F000000}"/>
    <cellStyle name="標準 2 5" xfId="26" xr:uid="{037A0AA2-B3BE-43C2-B455-402B68A187DF}"/>
    <cellStyle name="標準 2_sogo_kasan-tenpu (9)" xfId="13" xr:uid="{00000000-0005-0000-0000-000010000000}"/>
    <cellStyle name="標準 3" xfId="14" xr:uid="{00000000-0005-0000-0000-000012000000}"/>
    <cellStyle name="標準 3 2" xfId="15" xr:uid="{00000000-0005-0000-0000-000013000000}"/>
    <cellStyle name="標準 3 2 2" xfId="16" xr:uid="{00000000-0005-0000-0000-000014000000}"/>
    <cellStyle name="標準 3 2 2 2" xfId="27" xr:uid="{944F1BFA-D8F1-4A75-A9BF-A740CC9955F5}"/>
    <cellStyle name="標準 3 2 3" xfId="17" xr:uid="{00000000-0005-0000-0000-000015000000}"/>
    <cellStyle name="標準 3 2_別紙1_別紙(様式)8以降" xfId="18" xr:uid="{00000000-0005-0000-0000-000016000000}"/>
    <cellStyle name="標準 3_利用者減少" xfId="19" xr:uid="{00000000-0005-0000-0000-000017000000}"/>
    <cellStyle name="標準 4" xfId="20" xr:uid="{00000000-0005-0000-0000-000018000000}"/>
    <cellStyle name="標準 5" xfId="21" xr:uid="{00000000-0005-0000-0000-00001A000000}"/>
    <cellStyle name="標準 6" xfId="22" xr:uid="{00000000-0005-0000-0000-00001B000000}"/>
    <cellStyle name="標準 7" xfId="23" xr:uid="{00000000-0005-0000-0000-00001C000000}"/>
    <cellStyle name="標準 8" xfId="25" xr:uid="{36B8B9E7-29D6-434E-93A0-EBD69E340EE2}"/>
    <cellStyle name="標準 9" xfId="30" xr:uid="{20BA6CEF-4E77-4132-B274-1F9DC3D7E456}"/>
    <cellStyle name="標準_１８年４月加算案内" xfId="32" xr:uid="{A808C8BE-F72B-48E0-9188-8360B0EAD5FE}"/>
    <cellStyle name="標準_Sheet1" xfId="24" xr:uid="{00000000-0005-0000-0000-00001E000000}"/>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9</xdr:row>
          <xdr:rowOff>6350</xdr:rowOff>
        </xdr:from>
        <xdr:to>
          <xdr:col>3</xdr:col>
          <xdr:colOff>6350</xdr:colOff>
          <xdr:row>10</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0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6350</xdr:rowOff>
        </xdr:from>
        <xdr:to>
          <xdr:col>3</xdr:col>
          <xdr:colOff>0</xdr:colOff>
          <xdr:row>4</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3</xdr:col>
          <xdr:colOff>0</xdr:colOff>
          <xdr:row>15</xdr:row>
          <xdr:rowOff>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0</xdr:colOff>
          <xdr:row>11</xdr:row>
          <xdr:rowOff>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2</xdr:col>
          <xdr:colOff>50800</xdr:colOff>
          <xdr:row>14</xdr:row>
          <xdr:rowOff>6350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0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3</xdr:col>
          <xdr:colOff>6350</xdr:colOff>
          <xdr:row>14</xdr:row>
          <xdr:rowOff>0</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0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17</xdr:row>
          <xdr:rowOff>381000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18</xdr:row>
          <xdr:rowOff>381000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18</xdr:row>
          <xdr:rowOff>381000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18</xdr:row>
          <xdr:rowOff>381000</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0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0</xdr:rowOff>
        </xdr:to>
        <xdr:sp macro="" textlink="">
          <xdr:nvSpPr>
            <xdr:cNvPr id="6199" name="Check Box 55" hidden="1">
              <a:extLst>
                <a:ext uri="{63B3BB69-23CF-44E3-9099-C40C66FF867C}">
                  <a14:compatExt spid="_x0000_s6199"/>
                </a:ext>
                <a:ext uri="{FF2B5EF4-FFF2-40B4-BE49-F238E27FC236}">
                  <a16:creationId xmlns:a16="http://schemas.microsoft.com/office/drawing/2014/main" id="{00000000-0008-0000-0000-00003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18</xdr:row>
          <xdr:rowOff>381000</xdr:rowOff>
        </xdr:to>
        <xdr:sp macro="" textlink="">
          <xdr:nvSpPr>
            <xdr:cNvPr id="6200" name="Check Box 56" hidden="1">
              <a:extLst>
                <a:ext uri="{63B3BB69-23CF-44E3-9099-C40C66FF867C}">
                  <a14:compatExt spid="_x0000_s6200"/>
                </a:ext>
                <a:ext uri="{FF2B5EF4-FFF2-40B4-BE49-F238E27FC236}">
                  <a16:creationId xmlns:a16="http://schemas.microsoft.com/office/drawing/2014/main" id="{00000000-0008-0000-0000-00003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18</xdr:row>
          <xdr:rowOff>381000</xdr:rowOff>
        </xdr:to>
        <xdr:sp macro="" textlink="">
          <xdr:nvSpPr>
            <xdr:cNvPr id="6201" name="Check Box 57" hidden="1">
              <a:extLst>
                <a:ext uri="{63B3BB69-23CF-44E3-9099-C40C66FF867C}">
                  <a14:compatExt spid="_x0000_s6201"/>
                </a:ext>
                <a:ext uri="{FF2B5EF4-FFF2-40B4-BE49-F238E27FC236}">
                  <a16:creationId xmlns:a16="http://schemas.microsoft.com/office/drawing/2014/main" id="{00000000-0008-0000-0000-00003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0</xdr:rowOff>
        </xdr:to>
        <xdr:sp macro="" textlink="">
          <xdr:nvSpPr>
            <xdr:cNvPr id="6202" name="Check Box 58" hidden="1">
              <a:extLst>
                <a:ext uri="{63B3BB69-23CF-44E3-9099-C40C66FF867C}">
                  <a14:compatExt spid="_x0000_s6202"/>
                </a:ext>
                <a:ext uri="{FF2B5EF4-FFF2-40B4-BE49-F238E27FC236}">
                  <a16:creationId xmlns:a16="http://schemas.microsoft.com/office/drawing/2014/main" id="{00000000-0008-0000-0000-00003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0</xdr:rowOff>
        </xdr:to>
        <xdr:sp macro="" textlink="">
          <xdr:nvSpPr>
            <xdr:cNvPr id="6203" name="Check Box 59" hidden="1">
              <a:extLst>
                <a:ext uri="{63B3BB69-23CF-44E3-9099-C40C66FF867C}">
                  <a14:compatExt spid="_x0000_s6203"/>
                </a:ext>
                <a:ext uri="{FF2B5EF4-FFF2-40B4-BE49-F238E27FC236}">
                  <a16:creationId xmlns:a16="http://schemas.microsoft.com/office/drawing/2014/main" id="{00000000-0008-0000-0000-00003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6350</xdr:rowOff>
        </xdr:from>
        <xdr:to>
          <xdr:col>3</xdr:col>
          <xdr:colOff>0</xdr:colOff>
          <xdr:row>18</xdr:row>
          <xdr:rowOff>381000</xdr:rowOff>
        </xdr:to>
        <xdr:sp macro="" textlink="">
          <xdr:nvSpPr>
            <xdr:cNvPr id="6204" name="Check Box 60" hidden="1">
              <a:extLst>
                <a:ext uri="{63B3BB69-23CF-44E3-9099-C40C66FF867C}">
                  <a14:compatExt spid="_x0000_s6204"/>
                </a:ext>
                <a:ext uri="{FF2B5EF4-FFF2-40B4-BE49-F238E27FC236}">
                  <a16:creationId xmlns:a16="http://schemas.microsoft.com/office/drawing/2014/main" id="{00000000-0008-0000-0000-00003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xdr:colOff>
          <xdr:row>4</xdr:row>
          <xdr:rowOff>0</xdr:rowOff>
        </xdr:from>
        <xdr:to>
          <xdr:col>3</xdr:col>
          <xdr:colOff>0</xdr:colOff>
          <xdr:row>5</xdr:row>
          <xdr:rowOff>0</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000-00004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3</xdr:col>
          <xdr:colOff>0</xdr:colOff>
          <xdr:row>15</xdr:row>
          <xdr:rowOff>0</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0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2</xdr:col>
          <xdr:colOff>50800</xdr:colOff>
          <xdr:row>14</xdr:row>
          <xdr:rowOff>6350</xdr:rowOff>
        </xdr:to>
        <xdr:sp macro="" textlink="">
          <xdr:nvSpPr>
            <xdr:cNvPr id="6214" name="Check Box 70" hidden="1">
              <a:extLst>
                <a:ext uri="{63B3BB69-23CF-44E3-9099-C40C66FF867C}">
                  <a14:compatExt spid="_x0000_s6214"/>
                </a:ext>
                <a:ext uri="{FF2B5EF4-FFF2-40B4-BE49-F238E27FC236}">
                  <a16:creationId xmlns:a16="http://schemas.microsoft.com/office/drawing/2014/main" id="{00000000-0008-0000-00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3</xdr:col>
          <xdr:colOff>6350</xdr:colOff>
          <xdr:row>14</xdr:row>
          <xdr:rowOff>0</xdr:rowOff>
        </xdr:to>
        <xdr:sp macro="" textlink="">
          <xdr:nvSpPr>
            <xdr:cNvPr id="6215" name="Check Box 71" hidden="1">
              <a:extLst>
                <a:ext uri="{63B3BB69-23CF-44E3-9099-C40C66FF867C}">
                  <a14:compatExt spid="_x0000_s6215"/>
                </a:ext>
                <a:ext uri="{FF2B5EF4-FFF2-40B4-BE49-F238E27FC236}">
                  <a16:creationId xmlns:a16="http://schemas.microsoft.com/office/drawing/2014/main" id="{00000000-0008-0000-00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6350</xdr:rowOff>
        </xdr:from>
        <xdr:to>
          <xdr:col>3</xdr:col>
          <xdr:colOff>0</xdr:colOff>
          <xdr:row>18</xdr:row>
          <xdr:rowOff>381000</xdr:rowOff>
        </xdr:to>
        <xdr:sp macro="" textlink="">
          <xdr:nvSpPr>
            <xdr:cNvPr id="6216" name="Check Box 72" hidden="1">
              <a:extLst>
                <a:ext uri="{63B3BB69-23CF-44E3-9099-C40C66FF867C}">
                  <a14:compatExt spid="_x0000_s6216"/>
                </a:ext>
                <a:ext uri="{FF2B5EF4-FFF2-40B4-BE49-F238E27FC236}">
                  <a16:creationId xmlns:a16="http://schemas.microsoft.com/office/drawing/2014/main" id="{00000000-0008-0000-00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3</xdr:col>
          <xdr:colOff>0</xdr:colOff>
          <xdr:row>16</xdr:row>
          <xdr:rowOff>381000</xdr:rowOff>
        </xdr:to>
        <xdr:sp macro="" textlink="">
          <xdr:nvSpPr>
            <xdr:cNvPr id="6217" name="Check Box 73" hidden="1">
              <a:extLst>
                <a:ext uri="{63B3BB69-23CF-44E3-9099-C40C66FF867C}">
                  <a14:compatExt spid="_x0000_s6217"/>
                </a:ext>
                <a:ext uri="{FF2B5EF4-FFF2-40B4-BE49-F238E27FC236}">
                  <a16:creationId xmlns:a16="http://schemas.microsoft.com/office/drawing/2014/main" id="{00000000-0008-0000-0000-00004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3</xdr:col>
          <xdr:colOff>0</xdr:colOff>
          <xdr:row>18</xdr:row>
          <xdr:rowOff>6350</xdr:rowOff>
        </xdr:to>
        <xdr:sp macro="" textlink="">
          <xdr:nvSpPr>
            <xdr:cNvPr id="6218" name="Check Box 74" hidden="1">
              <a:extLst>
                <a:ext uri="{63B3BB69-23CF-44E3-9099-C40C66FF867C}">
                  <a14:compatExt spid="_x0000_s6218"/>
                </a:ext>
                <a:ext uri="{FF2B5EF4-FFF2-40B4-BE49-F238E27FC236}">
                  <a16:creationId xmlns:a16="http://schemas.microsoft.com/office/drawing/2014/main" id="{00000000-0008-0000-0000-00004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6350</xdr:rowOff>
        </xdr:from>
        <xdr:to>
          <xdr:col>3</xdr:col>
          <xdr:colOff>6350</xdr:colOff>
          <xdr:row>13</xdr:row>
          <xdr:rowOff>6350</xdr:rowOff>
        </xdr:to>
        <xdr:sp macro="" textlink="">
          <xdr:nvSpPr>
            <xdr:cNvPr id="6219" name="Check Box 75" hidden="1">
              <a:extLst>
                <a:ext uri="{63B3BB69-23CF-44E3-9099-C40C66FF867C}">
                  <a14:compatExt spid="_x0000_s6219"/>
                </a:ext>
                <a:ext uri="{FF2B5EF4-FFF2-40B4-BE49-F238E27FC236}">
                  <a16:creationId xmlns:a16="http://schemas.microsoft.com/office/drawing/2014/main" id="{00000000-0008-0000-0000-00004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FF00"/>
  </sheetPr>
  <dimension ref="A1:E25"/>
  <sheetViews>
    <sheetView showGridLines="0" tabSelected="1" view="pageBreakPreview" zoomScaleNormal="85" zoomScaleSheetLayoutView="100" workbookViewId="0">
      <selection sqref="A1:D1"/>
    </sheetView>
  </sheetViews>
  <sheetFormatPr defaultColWidth="8.7265625" defaultRowHeight="13" x14ac:dyDescent="0.2"/>
  <cols>
    <col min="1" max="1" width="22.6328125" style="276" customWidth="1"/>
    <col min="2" max="2" width="30.90625" style="3" customWidth="1"/>
    <col min="3" max="3" width="2.81640625" style="3" customWidth="1"/>
    <col min="4" max="4" width="91" style="2" customWidth="1"/>
    <col min="5" max="16384" width="8.7265625" style="1"/>
  </cols>
  <sheetData>
    <row r="1" spans="1:4" ht="50.5" customHeight="1" x14ac:dyDescent="0.2">
      <c r="A1" s="281" t="s">
        <v>295</v>
      </c>
      <c r="B1" s="282"/>
      <c r="C1" s="282"/>
      <c r="D1" s="282"/>
    </row>
    <row r="2" spans="1:4" ht="30" customHeight="1" x14ac:dyDescent="0.2">
      <c r="A2" s="278" t="s">
        <v>266</v>
      </c>
      <c r="B2" s="262" t="s">
        <v>73</v>
      </c>
      <c r="C2" s="269"/>
      <c r="D2" s="270" t="s">
        <v>72</v>
      </c>
    </row>
    <row r="3" spans="1:4" ht="30" customHeight="1" x14ac:dyDescent="0.2">
      <c r="A3" s="285" t="s">
        <v>267</v>
      </c>
      <c r="B3" s="268" t="s">
        <v>268</v>
      </c>
      <c r="C3" s="272" t="s">
        <v>269</v>
      </c>
    </row>
    <row r="4" spans="1:4" ht="30" customHeight="1" x14ac:dyDescent="0.2">
      <c r="A4" s="285"/>
      <c r="B4" s="286" t="s">
        <v>270</v>
      </c>
      <c r="C4" s="271"/>
      <c r="D4" s="272" t="s">
        <v>294</v>
      </c>
    </row>
    <row r="5" spans="1:4" ht="30" customHeight="1" x14ac:dyDescent="0.2">
      <c r="A5" s="285"/>
      <c r="B5" s="287"/>
      <c r="C5" s="271"/>
      <c r="D5" s="279" t="s">
        <v>293</v>
      </c>
    </row>
    <row r="6" spans="1:4" ht="30.5" customHeight="1" x14ac:dyDescent="0.2">
      <c r="A6" s="285" t="s">
        <v>271</v>
      </c>
      <c r="B6" s="268" t="s">
        <v>272</v>
      </c>
      <c r="C6" s="275" t="s">
        <v>269</v>
      </c>
      <c r="D6" s="261"/>
    </row>
    <row r="7" spans="1:4" ht="29.5" customHeight="1" x14ac:dyDescent="0.2">
      <c r="A7" s="285"/>
      <c r="B7" s="268" t="s">
        <v>273</v>
      </c>
      <c r="C7" s="275" t="s">
        <v>269</v>
      </c>
      <c r="D7" s="261"/>
    </row>
    <row r="8" spans="1:4" ht="29.5" customHeight="1" x14ac:dyDescent="0.2">
      <c r="A8" s="285"/>
      <c r="B8" s="268" t="s">
        <v>274</v>
      </c>
      <c r="C8" s="280" t="s">
        <v>269</v>
      </c>
      <c r="D8" s="261"/>
    </row>
    <row r="9" spans="1:4" ht="29.5" customHeight="1" x14ac:dyDescent="0.2">
      <c r="A9" s="285"/>
      <c r="B9" s="290" t="s">
        <v>275</v>
      </c>
      <c r="C9" s="291" t="s">
        <v>261</v>
      </c>
      <c r="D9" s="292"/>
    </row>
    <row r="10" spans="1:4" ht="29.5" customHeight="1" x14ac:dyDescent="0.2">
      <c r="A10" s="285"/>
      <c r="B10" s="286"/>
      <c r="C10" s="271"/>
      <c r="D10" s="264" t="s">
        <v>260</v>
      </c>
    </row>
    <row r="11" spans="1:4" ht="29.5" customHeight="1" x14ac:dyDescent="0.2">
      <c r="A11" s="285"/>
      <c r="B11" s="286"/>
      <c r="C11" s="271"/>
      <c r="D11" s="263" t="s">
        <v>262</v>
      </c>
    </row>
    <row r="12" spans="1:4" ht="29.5" customHeight="1" x14ac:dyDescent="0.2">
      <c r="A12" s="285"/>
      <c r="B12" s="286"/>
      <c r="C12" s="291" t="s">
        <v>263</v>
      </c>
      <c r="D12" s="292"/>
    </row>
    <row r="13" spans="1:4" ht="29.5" customHeight="1" x14ac:dyDescent="0.2">
      <c r="A13" s="285"/>
      <c r="B13" s="287"/>
      <c r="C13" s="271"/>
      <c r="D13" s="263" t="s">
        <v>264</v>
      </c>
    </row>
    <row r="14" spans="1:4" ht="30" customHeight="1" x14ac:dyDescent="0.2">
      <c r="A14" s="285"/>
      <c r="B14" s="290" t="s">
        <v>276</v>
      </c>
      <c r="C14" s="271"/>
      <c r="D14" s="272" t="s">
        <v>277</v>
      </c>
    </row>
    <row r="15" spans="1:4" ht="30" customHeight="1" x14ac:dyDescent="0.2">
      <c r="A15" s="285"/>
      <c r="B15" s="287"/>
      <c r="C15" s="271"/>
      <c r="D15" s="263" t="s">
        <v>278</v>
      </c>
    </row>
    <row r="16" spans="1:4" ht="30.5" customHeight="1" x14ac:dyDescent="0.2">
      <c r="A16" s="285"/>
      <c r="B16" s="265" t="s">
        <v>279</v>
      </c>
      <c r="C16" s="273" t="s">
        <v>280</v>
      </c>
      <c r="D16" s="263"/>
    </row>
    <row r="17" spans="1:5" ht="30.5" customHeight="1" x14ac:dyDescent="0.2">
      <c r="A17" s="285"/>
      <c r="B17" s="288" t="s">
        <v>297</v>
      </c>
      <c r="C17" s="266"/>
      <c r="D17" s="263" t="s">
        <v>281</v>
      </c>
    </row>
    <row r="18" spans="1:5" ht="30.5" customHeight="1" x14ac:dyDescent="0.2">
      <c r="A18" s="285"/>
      <c r="B18" s="289"/>
      <c r="C18" s="266"/>
      <c r="D18" s="263" t="s">
        <v>282</v>
      </c>
    </row>
    <row r="19" spans="1:5" ht="30.5" customHeight="1" x14ac:dyDescent="0.2">
      <c r="A19" s="285"/>
      <c r="B19" s="265" t="s">
        <v>296</v>
      </c>
      <c r="C19" s="266"/>
      <c r="D19" s="274" t="s">
        <v>283</v>
      </c>
    </row>
    <row r="20" spans="1:5" ht="30.5" customHeight="1" x14ac:dyDescent="0.2">
      <c r="A20" s="285"/>
      <c r="B20" s="268" t="s">
        <v>284</v>
      </c>
      <c r="C20" s="275" t="s">
        <v>285</v>
      </c>
      <c r="D20" s="267"/>
    </row>
    <row r="21" spans="1:5" ht="29.5" customHeight="1" x14ac:dyDescent="0.2">
      <c r="A21" s="285" t="s">
        <v>292</v>
      </c>
      <c r="B21" s="268" t="s">
        <v>286</v>
      </c>
      <c r="C21" s="273" t="s">
        <v>280</v>
      </c>
      <c r="D21" s="263"/>
    </row>
    <row r="22" spans="1:5" ht="29.5" customHeight="1" x14ac:dyDescent="0.2">
      <c r="A22" s="285"/>
      <c r="B22" s="268" t="s">
        <v>287</v>
      </c>
      <c r="C22" s="273" t="s">
        <v>280</v>
      </c>
      <c r="D22" s="263"/>
    </row>
    <row r="23" spans="1:5" ht="29.5" customHeight="1" x14ac:dyDescent="0.2">
      <c r="A23" s="285"/>
      <c r="B23" s="268" t="s">
        <v>288</v>
      </c>
      <c r="C23" s="273" t="s">
        <v>289</v>
      </c>
      <c r="D23" s="263"/>
    </row>
    <row r="24" spans="1:5" ht="29.5" customHeight="1" x14ac:dyDescent="0.2">
      <c r="A24" s="285"/>
      <c r="B24" s="268" t="s">
        <v>290</v>
      </c>
      <c r="C24" s="275" t="s">
        <v>280</v>
      </c>
      <c r="D24" s="267"/>
    </row>
    <row r="25" spans="1:5" ht="29.5" customHeight="1" x14ac:dyDescent="0.2">
      <c r="A25" s="277"/>
      <c r="B25" s="283" t="s">
        <v>291</v>
      </c>
      <c r="C25" s="283"/>
      <c r="D25" s="283"/>
      <c r="E25" s="284"/>
    </row>
  </sheetData>
  <mergeCells count="11">
    <mergeCell ref="A1:D1"/>
    <mergeCell ref="B25:E25"/>
    <mergeCell ref="A6:A20"/>
    <mergeCell ref="A21:A24"/>
    <mergeCell ref="B4:B5"/>
    <mergeCell ref="A3:A5"/>
    <mergeCell ref="B17:B18"/>
    <mergeCell ref="B9:B13"/>
    <mergeCell ref="C9:D9"/>
    <mergeCell ref="C12:D12"/>
    <mergeCell ref="B14:B15"/>
  </mergeCells>
  <phoneticPr fontId="9"/>
  <printOptions horizontalCentered="1"/>
  <pageMargins left="0.23622047244094488" right="0.23622047244094488" top="0.74803149606299213" bottom="0.74803149606299213" header="0.31496062992125984" footer="0.31496062992125984"/>
  <pageSetup paperSize="9" scale="4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56" r:id="rId4" name="Check Box 12">
              <controlPr defaultSize="0" autoFill="0" autoLine="0" autoPict="0">
                <anchor moveWithCells="1">
                  <from>
                    <xdr:col>2</xdr:col>
                    <xdr:colOff>0</xdr:colOff>
                    <xdr:row>9</xdr:row>
                    <xdr:rowOff>6350</xdr:rowOff>
                  </from>
                  <to>
                    <xdr:col>3</xdr:col>
                    <xdr:colOff>6350</xdr:colOff>
                    <xdr:row>10</xdr:row>
                    <xdr:rowOff>0</xdr:rowOff>
                  </to>
                </anchor>
              </controlPr>
            </control>
          </mc:Choice>
        </mc:AlternateContent>
        <mc:AlternateContent xmlns:mc="http://schemas.openxmlformats.org/markup-compatibility/2006">
          <mc:Choice Requires="x14">
            <control shapeId="6184" r:id="rId5" name="Check Box 40">
              <controlPr defaultSize="0" autoFill="0" autoLine="0" autoPict="0">
                <anchor moveWithCells="1">
                  <from>
                    <xdr:col>2</xdr:col>
                    <xdr:colOff>0</xdr:colOff>
                    <xdr:row>3</xdr:row>
                    <xdr:rowOff>6350</xdr:rowOff>
                  </from>
                  <to>
                    <xdr:col>3</xdr:col>
                    <xdr:colOff>0</xdr:colOff>
                    <xdr:row>4</xdr:row>
                    <xdr:rowOff>0</xdr:rowOff>
                  </to>
                </anchor>
              </controlPr>
            </control>
          </mc:Choice>
        </mc:AlternateContent>
        <mc:AlternateContent xmlns:mc="http://schemas.openxmlformats.org/markup-compatibility/2006">
          <mc:Choice Requires="x14">
            <control shapeId="6188" r:id="rId6" name="Check Box 44">
              <controlPr defaultSize="0" autoFill="0" autoLine="0" autoPict="0">
                <anchor moveWithCells="1">
                  <from>
                    <xdr:col>2</xdr:col>
                    <xdr:colOff>0</xdr:colOff>
                    <xdr:row>14</xdr:row>
                    <xdr:rowOff>6350</xdr:rowOff>
                  </from>
                  <to>
                    <xdr:col>3</xdr:col>
                    <xdr:colOff>0</xdr:colOff>
                    <xdr:row>15</xdr:row>
                    <xdr:rowOff>0</xdr:rowOff>
                  </to>
                </anchor>
              </controlPr>
            </control>
          </mc:Choice>
        </mc:AlternateContent>
        <mc:AlternateContent xmlns:mc="http://schemas.openxmlformats.org/markup-compatibility/2006">
          <mc:Choice Requires="x14">
            <control shapeId="6189" r:id="rId7" name="Check Box 45">
              <controlPr defaultSize="0" autoFill="0" autoLine="0" autoPict="0">
                <anchor moveWithCells="1">
                  <from>
                    <xdr:col>2</xdr:col>
                    <xdr:colOff>0</xdr:colOff>
                    <xdr:row>10</xdr:row>
                    <xdr:rowOff>0</xdr:rowOff>
                  </from>
                  <to>
                    <xdr:col>3</xdr:col>
                    <xdr:colOff>0</xdr:colOff>
                    <xdr:row>11</xdr:row>
                    <xdr:rowOff>0</xdr:rowOff>
                  </to>
                </anchor>
              </controlPr>
            </control>
          </mc:Choice>
        </mc:AlternateContent>
        <mc:AlternateContent xmlns:mc="http://schemas.openxmlformats.org/markup-compatibility/2006">
          <mc:Choice Requires="x14">
            <control shapeId="6190" r:id="rId8" name="Check Box 46">
              <controlPr defaultSize="0" autoFill="0" autoLine="0" autoPict="0">
                <anchor moveWithCells="1">
                  <from>
                    <xdr:col>2</xdr:col>
                    <xdr:colOff>0</xdr:colOff>
                    <xdr:row>13</xdr:row>
                    <xdr:rowOff>6350</xdr:rowOff>
                  </from>
                  <to>
                    <xdr:col>2</xdr:col>
                    <xdr:colOff>50800</xdr:colOff>
                    <xdr:row>14</xdr:row>
                    <xdr:rowOff>6350</xdr:rowOff>
                  </to>
                </anchor>
              </controlPr>
            </control>
          </mc:Choice>
        </mc:AlternateContent>
        <mc:AlternateContent xmlns:mc="http://schemas.openxmlformats.org/markup-compatibility/2006">
          <mc:Choice Requires="x14">
            <control shapeId="6191" r:id="rId9" name="Check Box 47">
              <controlPr defaultSize="0" autoFill="0" autoLine="0" autoPict="0">
                <anchor moveWithCells="1">
                  <from>
                    <xdr:col>2</xdr:col>
                    <xdr:colOff>0</xdr:colOff>
                    <xdr:row>13</xdr:row>
                    <xdr:rowOff>6350</xdr:rowOff>
                  </from>
                  <to>
                    <xdr:col>3</xdr:col>
                    <xdr:colOff>6350</xdr:colOff>
                    <xdr:row>14</xdr:row>
                    <xdr:rowOff>0</xdr:rowOff>
                  </to>
                </anchor>
              </controlPr>
            </control>
          </mc:Choice>
        </mc:AlternateContent>
        <mc:AlternateContent xmlns:mc="http://schemas.openxmlformats.org/markup-compatibility/2006">
          <mc:Choice Requires="x14">
            <control shapeId="6193" r:id="rId10" name="Check Box 49">
              <controlPr defaultSize="0" autoFill="0" autoLine="0" autoPict="0">
                <anchor moveWithCells="1">
                  <from>
                    <xdr:col>2</xdr:col>
                    <xdr:colOff>0</xdr:colOff>
                    <xdr:row>17</xdr:row>
                    <xdr:rowOff>0</xdr:rowOff>
                  </from>
                  <to>
                    <xdr:col>3</xdr:col>
                    <xdr:colOff>0</xdr:colOff>
                    <xdr:row>17</xdr:row>
                    <xdr:rowOff>381000</xdr:rowOff>
                  </to>
                </anchor>
              </controlPr>
            </control>
          </mc:Choice>
        </mc:AlternateContent>
        <mc:AlternateContent xmlns:mc="http://schemas.openxmlformats.org/markup-compatibility/2006">
          <mc:Choice Requires="x14">
            <control shapeId="6194" r:id="rId11" name="Check Box 50">
              <controlPr defaultSize="0" autoFill="0" autoLine="0" autoPict="0">
                <anchor moveWithCells="1">
                  <from>
                    <xdr:col>2</xdr:col>
                    <xdr:colOff>0</xdr:colOff>
                    <xdr:row>17</xdr:row>
                    <xdr:rowOff>0</xdr:rowOff>
                  </from>
                  <to>
                    <xdr:col>3</xdr:col>
                    <xdr:colOff>0</xdr:colOff>
                    <xdr:row>18</xdr:row>
                    <xdr:rowOff>0</xdr:rowOff>
                  </to>
                </anchor>
              </controlPr>
            </control>
          </mc:Choice>
        </mc:AlternateContent>
        <mc:AlternateContent xmlns:mc="http://schemas.openxmlformats.org/markup-compatibility/2006">
          <mc:Choice Requires="x14">
            <control shapeId="6195" r:id="rId12" name="Check Box 51">
              <controlPr defaultSize="0" autoFill="0" autoLine="0" autoPict="0">
                <anchor moveWithCells="1">
                  <from>
                    <xdr:col>2</xdr:col>
                    <xdr:colOff>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6196" r:id="rId13" name="Check Box 52">
              <controlPr defaultSize="0" autoFill="0" autoLine="0" autoPict="0">
                <anchor moveWithCells="1">
                  <from>
                    <xdr:col>2</xdr:col>
                    <xdr:colOff>0</xdr:colOff>
                    <xdr:row>18</xdr:row>
                    <xdr:rowOff>0</xdr:rowOff>
                  </from>
                  <to>
                    <xdr:col>3</xdr:col>
                    <xdr:colOff>0</xdr:colOff>
                    <xdr:row>18</xdr:row>
                    <xdr:rowOff>381000</xdr:rowOff>
                  </to>
                </anchor>
              </controlPr>
            </control>
          </mc:Choice>
        </mc:AlternateContent>
        <mc:AlternateContent xmlns:mc="http://schemas.openxmlformats.org/markup-compatibility/2006">
          <mc:Choice Requires="x14">
            <control shapeId="6197" r:id="rId14" name="Check Box 53">
              <controlPr defaultSize="0" autoFill="0" autoLine="0" autoPict="0">
                <anchor moveWithCells="1">
                  <from>
                    <xdr:col>2</xdr:col>
                    <xdr:colOff>0</xdr:colOff>
                    <xdr:row>18</xdr:row>
                    <xdr:rowOff>0</xdr:rowOff>
                  </from>
                  <to>
                    <xdr:col>3</xdr:col>
                    <xdr:colOff>0</xdr:colOff>
                    <xdr:row>18</xdr:row>
                    <xdr:rowOff>381000</xdr:rowOff>
                  </to>
                </anchor>
              </controlPr>
            </control>
          </mc:Choice>
        </mc:AlternateContent>
        <mc:AlternateContent xmlns:mc="http://schemas.openxmlformats.org/markup-compatibility/2006">
          <mc:Choice Requires="x14">
            <control shapeId="6198" r:id="rId15" name="Check Box 54">
              <controlPr defaultSize="0" autoFill="0" autoLine="0" autoPict="0">
                <anchor moveWithCells="1">
                  <from>
                    <xdr:col>2</xdr:col>
                    <xdr:colOff>0</xdr:colOff>
                    <xdr:row>18</xdr:row>
                    <xdr:rowOff>0</xdr:rowOff>
                  </from>
                  <to>
                    <xdr:col>3</xdr:col>
                    <xdr:colOff>0</xdr:colOff>
                    <xdr:row>18</xdr:row>
                    <xdr:rowOff>381000</xdr:rowOff>
                  </to>
                </anchor>
              </controlPr>
            </control>
          </mc:Choice>
        </mc:AlternateContent>
        <mc:AlternateContent xmlns:mc="http://schemas.openxmlformats.org/markup-compatibility/2006">
          <mc:Choice Requires="x14">
            <control shapeId="6199" r:id="rId16" name="Check Box 55">
              <controlPr defaultSize="0" autoFill="0" autoLine="0" autoPict="0">
                <anchor moveWithCells="1">
                  <from>
                    <xdr:col>2</xdr:col>
                    <xdr:colOff>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6200" r:id="rId17" name="Check Box 56">
              <controlPr defaultSize="0" autoFill="0" autoLine="0" autoPict="0">
                <anchor moveWithCells="1">
                  <from>
                    <xdr:col>2</xdr:col>
                    <xdr:colOff>0</xdr:colOff>
                    <xdr:row>18</xdr:row>
                    <xdr:rowOff>0</xdr:rowOff>
                  </from>
                  <to>
                    <xdr:col>3</xdr:col>
                    <xdr:colOff>0</xdr:colOff>
                    <xdr:row>18</xdr:row>
                    <xdr:rowOff>381000</xdr:rowOff>
                  </to>
                </anchor>
              </controlPr>
            </control>
          </mc:Choice>
        </mc:AlternateContent>
        <mc:AlternateContent xmlns:mc="http://schemas.openxmlformats.org/markup-compatibility/2006">
          <mc:Choice Requires="x14">
            <control shapeId="6201" r:id="rId18" name="Check Box 57">
              <controlPr defaultSize="0" autoFill="0" autoLine="0" autoPict="0">
                <anchor moveWithCells="1">
                  <from>
                    <xdr:col>2</xdr:col>
                    <xdr:colOff>0</xdr:colOff>
                    <xdr:row>18</xdr:row>
                    <xdr:rowOff>0</xdr:rowOff>
                  </from>
                  <to>
                    <xdr:col>3</xdr:col>
                    <xdr:colOff>0</xdr:colOff>
                    <xdr:row>18</xdr:row>
                    <xdr:rowOff>381000</xdr:rowOff>
                  </to>
                </anchor>
              </controlPr>
            </control>
          </mc:Choice>
        </mc:AlternateContent>
        <mc:AlternateContent xmlns:mc="http://schemas.openxmlformats.org/markup-compatibility/2006">
          <mc:Choice Requires="x14">
            <control shapeId="6202" r:id="rId19" name="Check Box 58">
              <controlPr defaultSize="0" autoFill="0" autoLine="0" autoPict="0">
                <anchor moveWithCells="1">
                  <from>
                    <xdr:col>2</xdr:col>
                    <xdr:colOff>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6203" r:id="rId20" name="Check Box 59">
              <controlPr defaultSize="0" autoFill="0" autoLine="0" autoPict="0">
                <anchor moveWithCells="1">
                  <from>
                    <xdr:col>2</xdr:col>
                    <xdr:colOff>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6204" r:id="rId21" name="Check Box 60">
              <controlPr defaultSize="0" autoFill="0" autoLine="0" autoPict="0">
                <anchor moveWithCells="1">
                  <from>
                    <xdr:col>2</xdr:col>
                    <xdr:colOff>0</xdr:colOff>
                    <xdr:row>18</xdr:row>
                    <xdr:rowOff>6350</xdr:rowOff>
                  </from>
                  <to>
                    <xdr:col>3</xdr:col>
                    <xdr:colOff>0</xdr:colOff>
                    <xdr:row>18</xdr:row>
                    <xdr:rowOff>381000</xdr:rowOff>
                  </to>
                </anchor>
              </controlPr>
            </control>
          </mc:Choice>
        </mc:AlternateContent>
        <mc:AlternateContent xmlns:mc="http://schemas.openxmlformats.org/markup-compatibility/2006">
          <mc:Choice Requires="x14">
            <control shapeId="6209" r:id="rId22" name="Check Box 65">
              <controlPr defaultSize="0" autoFill="0" autoLine="0" autoPict="0">
                <anchor moveWithCells="1">
                  <from>
                    <xdr:col>2</xdr:col>
                    <xdr:colOff>6350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6213" r:id="rId23" name="Check Box 69">
              <controlPr defaultSize="0" autoFill="0" autoLine="0" autoPict="0">
                <anchor moveWithCells="1">
                  <from>
                    <xdr:col>2</xdr:col>
                    <xdr:colOff>0</xdr:colOff>
                    <xdr:row>14</xdr:row>
                    <xdr:rowOff>6350</xdr:rowOff>
                  </from>
                  <to>
                    <xdr:col>3</xdr:col>
                    <xdr:colOff>0</xdr:colOff>
                    <xdr:row>15</xdr:row>
                    <xdr:rowOff>0</xdr:rowOff>
                  </to>
                </anchor>
              </controlPr>
            </control>
          </mc:Choice>
        </mc:AlternateContent>
        <mc:AlternateContent xmlns:mc="http://schemas.openxmlformats.org/markup-compatibility/2006">
          <mc:Choice Requires="x14">
            <control shapeId="6214" r:id="rId24" name="Check Box 70">
              <controlPr defaultSize="0" autoFill="0" autoLine="0" autoPict="0">
                <anchor moveWithCells="1">
                  <from>
                    <xdr:col>2</xdr:col>
                    <xdr:colOff>0</xdr:colOff>
                    <xdr:row>13</xdr:row>
                    <xdr:rowOff>6350</xdr:rowOff>
                  </from>
                  <to>
                    <xdr:col>2</xdr:col>
                    <xdr:colOff>50800</xdr:colOff>
                    <xdr:row>14</xdr:row>
                    <xdr:rowOff>6350</xdr:rowOff>
                  </to>
                </anchor>
              </controlPr>
            </control>
          </mc:Choice>
        </mc:AlternateContent>
        <mc:AlternateContent xmlns:mc="http://schemas.openxmlformats.org/markup-compatibility/2006">
          <mc:Choice Requires="x14">
            <control shapeId="6215" r:id="rId25" name="Check Box 71">
              <controlPr defaultSize="0" autoFill="0" autoLine="0" autoPict="0">
                <anchor moveWithCells="1">
                  <from>
                    <xdr:col>2</xdr:col>
                    <xdr:colOff>0</xdr:colOff>
                    <xdr:row>13</xdr:row>
                    <xdr:rowOff>6350</xdr:rowOff>
                  </from>
                  <to>
                    <xdr:col>3</xdr:col>
                    <xdr:colOff>6350</xdr:colOff>
                    <xdr:row>14</xdr:row>
                    <xdr:rowOff>0</xdr:rowOff>
                  </to>
                </anchor>
              </controlPr>
            </control>
          </mc:Choice>
        </mc:AlternateContent>
        <mc:AlternateContent xmlns:mc="http://schemas.openxmlformats.org/markup-compatibility/2006">
          <mc:Choice Requires="x14">
            <control shapeId="6216" r:id="rId26" name="Check Box 72">
              <controlPr defaultSize="0" autoFill="0" autoLine="0" autoPict="0">
                <anchor moveWithCells="1">
                  <from>
                    <xdr:col>2</xdr:col>
                    <xdr:colOff>0</xdr:colOff>
                    <xdr:row>18</xdr:row>
                    <xdr:rowOff>6350</xdr:rowOff>
                  </from>
                  <to>
                    <xdr:col>3</xdr:col>
                    <xdr:colOff>0</xdr:colOff>
                    <xdr:row>18</xdr:row>
                    <xdr:rowOff>381000</xdr:rowOff>
                  </to>
                </anchor>
              </controlPr>
            </control>
          </mc:Choice>
        </mc:AlternateContent>
        <mc:AlternateContent xmlns:mc="http://schemas.openxmlformats.org/markup-compatibility/2006">
          <mc:Choice Requires="x14">
            <control shapeId="6217" r:id="rId27" name="Check Box 73">
              <controlPr defaultSize="0" autoFill="0" autoLine="0" autoPict="0">
                <anchor moveWithCells="1">
                  <from>
                    <xdr:col>2</xdr:col>
                    <xdr:colOff>0</xdr:colOff>
                    <xdr:row>16</xdr:row>
                    <xdr:rowOff>0</xdr:rowOff>
                  </from>
                  <to>
                    <xdr:col>3</xdr:col>
                    <xdr:colOff>0</xdr:colOff>
                    <xdr:row>16</xdr:row>
                    <xdr:rowOff>381000</xdr:rowOff>
                  </to>
                </anchor>
              </controlPr>
            </control>
          </mc:Choice>
        </mc:AlternateContent>
        <mc:AlternateContent xmlns:mc="http://schemas.openxmlformats.org/markup-compatibility/2006">
          <mc:Choice Requires="x14">
            <control shapeId="6218" r:id="rId28" name="Check Box 74">
              <controlPr defaultSize="0" autoFill="0" autoLine="0" autoPict="0">
                <anchor moveWithCells="1">
                  <from>
                    <xdr:col>2</xdr:col>
                    <xdr:colOff>0</xdr:colOff>
                    <xdr:row>17</xdr:row>
                    <xdr:rowOff>6350</xdr:rowOff>
                  </from>
                  <to>
                    <xdr:col>3</xdr:col>
                    <xdr:colOff>0</xdr:colOff>
                    <xdr:row>18</xdr:row>
                    <xdr:rowOff>6350</xdr:rowOff>
                  </to>
                </anchor>
              </controlPr>
            </control>
          </mc:Choice>
        </mc:AlternateContent>
        <mc:AlternateContent xmlns:mc="http://schemas.openxmlformats.org/markup-compatibility/2006">
          <mc:Choice Requires="x14">
            <control shapeId="6219" r:id="rId29" name="Check Box 75">
              <controlPr defaultSize="0" autoFill="0" autoLine="0" autoPict="0">
                <anchor moveWithCells="1">
                  <from>
                    <xdr:col>2</xdr:col>
                    <xdr:colOff>0</xdr:colOff>
                    <xdr:row>12</xdr:row>
                    <xdr:rowOff>6350</xdr:rowOff>
                  </from>
                  <to>
                    <xdr:col>3</xdr:col>
                    <xdr:colOff>6350</xdr:colOff>
                    <xdr:row>13</xdr:row>
                    <xdr:rowOff>6350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177" customWidth="1"/>
    <col min="2" max="56" width="6.08984375" style="177" customWidth="1"/>
    <col min="57" max="16384" width="4.90625" style="177"/>
  </cols>
  <sheetData>
    <row r="1" spans="2:57" s="178" customFormat="1" ht="20.25" customHeight="1" x14ac:dyDescent="0.2">
      <c r="C1" s="184" t="s">
        <v>207</v>
      </c>
      <c r="D1" s="184"/>
      <c r="G1" s="245" t="s">
        <v>259</v>
      </c>
      <c r="J1" s="184"/>
      <c r="K1" s="184"/>
      <c r="L1" s="184"/>
      <c r="M1" s="184"/>
      <c r="AK1" s="227" t="s">
        <v>206</v>
      </c>
      <c r="AL1" s="227" t="s">
        <v>200</v>
      </c>
      <c r="AM1" s="310"/>
      <c r="AN1" s="310"/>
      <c r="AO1" s="310"/>
      <c r="AP1" s="310"/>
      <c r="AQ1" s="310"/>
      <c r="AR1" s="310"/>
      <c r="AS1" s="310"/>
      <c r="AT1" s="310"/>
      <c r="AU1" s="310"/>
      <c r="AV1" s="310"/>
      <c r="AW1" s="310"/>
      <c r="AX1" s="310"/>
      <c r="AY1" s="310"/>
      <c r="AZ1" s="310"/>
      <c r="BA1" s="310"/>
      <c r="BB1" s="239" t="s">
        <v>199</v>
      </c>
    </row>
    <row r="2" spans="2:57" s="226" customFormat="1" ht="20.25" customHeight="1" x14ac:dyDescent="0.2">
      <c r="D2" s="245"/>
      <c r="H2" s="245"/>
      <c r="I2" s="227"/>
      <c r="J2" s="227"/>
      <c r="K2" s="227"/>
      <c r="L2" s="227"/>
      <c r="M2" s="227"/>
      <c r="T2" s="227" t="s">
        <v>205</v>
      </c>
      <c r="U2" s="297">
        <v>6</v>
      </c>
      <c r="V2" s="297"/>
      <c r="W2" s="227" t="s">
        <v>200</v>
      </c>
      <c r="X2" s="311">
        <f>IF(U2=0,"",YEAR(DATE(2018+U2,1,1)))</f>
        <v>2024</v>
      </c>
      <c r="Y2" s="311"/>
      <c r="Z2" s="226" t="s">
        <v>204</v>
      </c>
      <c r="AA2" s="226" t="s">
        <v>203</v>
      </c>
      <c r="AB2" s="297"/>
      <c r="AC2" s="297"/>
      <c r="AD2" s="226" t="s">
        <v>202</v>
      </c>
      <c r="AJ2" s="239"/>
      <c r="AK2" s="227" t="s">
        <v>201</v>
      </c>
      <c r="AL2" s="227" t="s">
        <v>200</v>
      </c>
      <c r="AM2" s="310"/>
      <c r="AN2" s="310"/>
      <c r="AO2" s="310"/>
      <c r="AP2" s="310"/>
      <c r="AQ2" s="310"/>
      <c r="AR2" s="310"/>
      <c r="AS2" s="310"/>
      <c r="AT2" s="310"/>
      <c r="AU2" s="310"/>
      <c r="AV2" s="310"/>
      <c r="AW2" s="310"/>
      <c r="AX2" s="310"/>
      <c r="AY2" s="310"/>
      <c r="AZ2" s="310"/>
      <c r="BA2" s="310"/>
      <c r="BB2" s="239" t="s">
        <v>199</v>
      </c>
      <c r="BC2" s="227"/>
      <c r="BD2" s="227"/>
      <c r="BE2" s="227"/>
    </row>
    <row r="3" spans="2:57" s="226" customFormat="1" ht="20.25" customHeight="1" x14ac:dyDescent="0.2">
      <c r="D3" s="245"/>
      <c r="H3" s="245"/>
      <c r="I3" s="227"/>
      <c r="J3" s="227"/>
      <c r="K3" s="227"/>
      <c r="L3" s="227"/>
      <c r="M3" s="227"/>
      <c r="T3" s="244"/>
      <c r="U3" s="231"/>
      <c r="V3" s="231"/>
      <c r="W3" s="243"/>
      <c r="X3" s="231"/>
      <c r="Y3" s="231"/>
      <c r="Z3" s="232"/>
      <c r="AA3" s="232"/>
      <c r="AB3" s="231"/>
      <c r="AC3" s="231"/>
      <c r="AD3" s="240"/>
      <c r="AJ3" s="239"/>
      <c r="AK3" s="227"/>
      <c r="AL3" s="227"/>
      <c r="AM3" s="238"/>
      <c r="AN3" s="238"/>
      <c r="AO3" s="238"/>
      <c r="AP3" s="238"/>
      <c r="AQ3" s="238"/>
      <c r="AR3" s="238"/>
      <c r="AS3" s="238"/>
      <c r="AT3" s="238"/>
      <c r="AU3" s="238"/>
      <c r="AV3" s="238"/>
      <c r="AW3" s="238"/>
      <c r="AX3" s="238"/>
      <c r="AY3" s="237" t="s">
        <v>198</v>
      </c>
      <c r="AZ3" s="298" t="s">
        <v>197</v>
      </c>
      <c r="BA3" s="298"/>
      <c r="BB3" s="298"/>
      <c r="BC3" s="298"/>
      <c r="BD3" s="227"/>
      <c r="BE3" s="227"/>
    </row>
    <row r="4" spans="2:57" s="226" customFormat="1" ht="20.25" customHeight="1" x14ac:dyDescent="0.2">
      <c r="B4" s="229"/>
      <c r="C4" s="229"/>
      <c r="D4" s="229"/>
      <c r="E4" s="229"/>
      <c r="F4" s="229"/>
      <c r="G4" s="229"/>
      <c r="H4" s="229"/>
      <c r="I4" s="229"/>
      <c r="J4" s="242"/>
      <c r="K4" s="236"/>
      <c r="L4" s="236"/>
      <c r="M4" s="236"/>
      <c r="N4" s="236"/>
      <c r="O4" s="236"/>
      <c r="P4" s="241"/>
      <c r="Q4" s="236"/>
      <c r="R4" s="236"/>
      <c r="Z4" s="232"/>
      <c r="AA4" s="232"/>
      <c r="AB4" s="231"/>
      <c r="AC4" s="231"/>
      <c r="AD4" s="240"/>
      <c r="AJ4" s="239"/>
      <c r="AK4" s="227"/>
      <c r="AL4" s="227"/>
      <c r="AM4" s="238"/>
      <c r="AN4" s="238"/>
      <c r="AO4" s="238"/>
      <c r="AP4" s="238"/>
      <c r="AQ4" s="238"/>
      <c r="AR4" s="238"/>
      <c r="AS4" s="238"/>
      <c r="AT4" s="238"/>
      <c r="AU4" s="238"/>
      <c r="AV4" s="238"/>
      <c r="AW4" s="238"/>
      <c r="AX4" s="238"/>
      <c r="AY4" s="237" t="s">
        <v>196</v>
      </c>
      <c r="AZ4" s="298" t="s">
        <v>195</v>
      </c>
      <c r="BA4" s="298"/>
      <c r="BB4" s="298"/>
      <c r="BC4" s="298"/>
      <c r="BD4" s="227"/>
      <c r="BE4" s="227"/>
    </row>
    <row r="5" spans="2:57" s="226" customFormat="1" ht="20.25" customHeight="1" x14ac:dyDescent="0.2">
      <c r="B5" s="233"/>
      <c r="C5" s="233"/>
      <c r="D5" s="233"/>
      <c r="E5" s="233"/>
      <c r="F5" s="233"/>
      <c r="G5" s="233"/>
      <c r="H5" s="233"/>
      <c r="I5" s="233"/>
      <c r="J5" s="236"/>
      <c r="K5" s="235"/>
      <c r="L5" s="234"/>
      <c r="M5" s="234"/>
      <c r="N5" s="234"/>
      <c r="O5" s="234"/>
      <c r="P5" s="233"/>
      <c r="Q5" s="229"/>
      <c r="R5" s="229"/>
      <c r="S5" s="178"/>
      <c r="Z5" s="232"/>
      <c r="AA5" s="232"/>
      <c r="AB5" s="231"/>
      <c r="AC5" s="231"/>
      <c r="AD5" s="178"/>
      <c r="AE5" s="178"/>
      <c r="AF5" s="178"/>
      <c r="AG5" s="178"/>
      <c r="AJ5" s="178" t="s">
        <v>194</v>
      </c>
      <c r="AK5" s="178"/>
      <c r="AL5" s="178"/>
      <c r="AM5" s="178"/>
      <c r="AN5" s="178"/>
      <c r="AO5" s="178"/>
      <c r="AP5" s="178"/>
      <c r="AQ5" s="178"/>
      <c r="AR5" s="229"/>
      <c r="AS5" s="229"/>
      <c r="AT5" s="228"/>
      <c r="AU5" s="178"/>
      <c r="AV5" s="314">
        <v>40</v>
      </c>
      <c r="AW5" s="315"/>
      <c r="AX5" s="230" t="s">
        <v>193</v>
      </c>
      <c r="AY5" s="229"/>
      <c r="AZ5" s="314">
        <v>160</v>
      </c>
      <c r="BA5" s="315"/>
      <c r="BB5" s="228" t="s">
        <v>192</v>
      </c>
      <c r="BC5" s="178"/>
      <c r="BE5" s="227"/>
    </row>
    <row r="6" spans="2:57" ht="20.25" customHeight="1" thickBot="1" x14ac:dyDescent="0.25">
      <c r="C6" s="185"/>
      <c r="D6" s="185"/>
      <c r="S6" s="185"/>
      <c r="AJ6" s="185"/>
      <c r="BC6" s="225"/>
      <c r="BD6" s="225"/>
      <c r="BE6" s="225"/>
    </row>
    <row r="7" spans="2:57" ht="20.25" customHeight="1" thickBot="1" x14ac:dyDescent="0.25">
      <c r="B7" s="334" t="s">
        <v>191</v>
      </c>
      <c r="C7" s="319" t="s">
        <v>190</v>
      </c>
      <c r="D7" s="320"/>
      <c r="E7" s="318" t="s">
        <v>189</v>
      </c>
      <c r="F7" s="320"/>
      <c r="G7" s="318" t="s">
        <v>188</v>
      </c>
      <c r="H7" s="319"/>
      <c r="I7" s="319"/>
      <c r="J7" s="319"/>
      <c r="K7" s="320"/>
      <c r="L7" s="318" t="s">
        <v>187</v>
      </c>
      <c r="M7" s="319"/>
      <c r="N7" s="319"/>
      <c r="O7" s="337"/>
      <c r="P7" s="316" t="s">
        <v>186</v>
      </c>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02" t="str">
        <f>IF(AZ3="４週","(9)1～4週目の勤務時間数合計","(9)1か月の勤務時間数合計")</f>
        <v>(9)1～4週目の勤務時間数合計</v>
      </c>
      <c r="AV7" s="303"/>
      <c r="AW7" s="302" t="s">
        <v>185</v>
      </c>
      <c r="AX7" s="303"/>
      <c r="AY7" s="312" t="s">
        <v>184</v>
      </c>
      <c r="AZ7" s="312"/>
      <c r="BA7" s="312"/>
      <c r="BB7" s="312"/>
      <c r="BC7" s="312"/>
      <c r="BD7" s="312"/>
    </row>
    <row r="8" spans="2:57" ht="20.25" customHeight="1" thickBot="1" x14ac:dyDescent="0.25">
      <c r="B8" s="335"/>
      <c r="C8" s="322"/>
      <c r="D8" s="323"/>
      <c r="E8" s="321"/>
      <c r="F8" s="323"/>
      <c r="G8" s="321"/>
      <c r="H8" s="322"/>
      <c r="I8" s="322"/>
      <c r="J8" s="322"/>
      <c r="K8" s="323"/>
      <c r="L8" s="321"/>
      <c r="M8" s="322"/>
      <c r="N8" s="322"/>
      <c r="O8" s="338"/>
      <c r="P8" s="299" t="s">
        <v>183</v>
      </c>
      <c r="Q8" s="300"/>
      <c r="R8" s="300"/>
      <c r="S8" s="300"/>
      <c r="T8" s="300"/>
      <c r="U8" s="300"/>
      <c r="V8" s="301"/>
      <c r="W8" s="299" t="s">
        <v>182</v>
      </c>
      <c r="X8" s="300"/>
      <c r="Y8" s="300"/>
      <c r="Z8" s="300"/>
      <c r="AA8" s="300"/>
      <c r="AB8" s="300"/>
      <c r="AC8" s="301"/>
      <c r="AD8" s="299" t="s">
        <v>181</v>
      </c>
      <c r="AE8" s="300"/>
      <c r="AF8" s="300"/>
      <c r="AG8" s="300"/>
      <c r="AH8" s="300"/>
      <c r="AI8" s="300"/>
      <c r="AJ8" s="301"/>
      <c r="AK8" s="299" t="s">
        <v>180</v>
      </c>
      <c r="AL8" s="300"/>
      <c r="AM8" s="300"/>
      <c r="AN8" s="300"/>
      <c r="AO8" s="300"/>
      <c r="AP8" s="300"/>
      <c r="AQ8" s="301"/>
      <c r="AR8" s="299" t="s">
        <v>179</v>
      </c>
      <c r="AS8" s="300"/>
      <c r="AT8" s="301"/>
      <c r="AU8" s="304"/>
      <c r="AV8" s="305"/>
      <c r="AW8" s="304"/>
      <c r="AX8" s="305"/>
      <c r="AY8" s="312"/>
      <c r="AZ8" s="312"/>
      <c r="BA8" s="312"/>
      <c r="BB8" s="312"/>
      <c r="BC8" s="312"/>
      <c r="BD8" s="312"/>
    </row>
    <row r="9" spans="2:57" ht="20.25" customHeight="1" thickBot="1" x14ac:dyDescent="0.25">
      <c r="B9" s="335"/>
      <c r="C9" s="322"/>
      <c r="D9" s="323"/>
      <c r="E9" s="321"/>
      <c r="F9" s="323"/>
      <c r="G9" s="321"/>
      <c r="H9" s="322"/>
      <c r="I9" s="322"/>
      <c r="J9" s="322"/>
      <c r="K9" s="323"/>
      <c r="L9" s="321"/>
      <c r="M9" s="322"/>
      <c r="N9" s="322"/>
      <c r="O9" s="338"/>
      <c r="P9" s="223">
        <f>DAY(DATE($X$2,$AB$2,1))</f>
        <v>1</v>
      </c>
      <c r="Q9" s="222">
        <f>DAY(DATE($X$2,$AB$2,2))</f>
        <v>2</v>
      </c>
      <c r="R9" s="222">
        <f>DAY(DATE($X$2,$AB$2,3))</f>
        <v>3</v>
      </c>
      <c r="S9" s="222">
        <f>DAY(DATE($X$2,$AB$2,4))</f>
        <v>4</v>
      </c>
      <c r="T9" s="222">
        <f>DAY(DATE($X$2,$AB$2,5))</f>
        <v>5</v>
      </c>
      <c r="U9" s="222">
        <f>DAY(DATE($X$2,$AB$2,6))</f>
        <v>6</v>
      </c>
      <c r="V9" s="224">
        <f>DAY(DATE($X$2,$AB$2,7))</f>
        <v>7</v>
      </c>
      <c r="W9" s="223">
        <f>DAY(DATE($X$2,$AB$2,8))</f>
        <v>8</v>
      </c>
      <c r="X9" s="222">
        <f>DAY(DATE($X$2,$AB$2,9))</f>
        <v>9</v>
      </c>
      <c r="Y9" s="222">
        <f>DAY(DATE($X$2,$AB$2,10))</f>
        <v>10</v>
      </c>
      <c r="Z9" s="222">
        <f>DAY(DATE($X$2,$AB$2,11))</f>
        <v>11</v>
      </c>
      <c r="AA9" s="222">
        <f>DAY(DATE($X$2,$AB$2,12))</f>
        <v>12</v>
      </c>
      <c r="AB9" s="222">
        <f>DAY(DATE($X$2,$AB$2,13))</f>
        <v>13</v>
      </c>
      <c r="AC9" s="224">
        <f>DAY(DATE($X$2,$AB$2,14))</f>
        <v>14</v>
      </c>
      <c r="AD9" s="223">
        <f>DAY(DATE($X$2,$AB$2,15))</f>
        <v>15</v>
      </c>
      <c r="AE9" s="222">
        <f>DAY(DATE($X$2,$AB$2,16))</f>
        <v>16</v>
      </c>
      <c r="AF9" s="222">
        <f>DAY(DATE($X$2,$AB$2,17))</f>
        <v>17</v>
      </c>
      <c r="AG9" s="222">
        <f>DAY(DATE($X$2,$AB$2,18))</f>
        <v>18</v>
      </c>
      <c r="AH9" s="222">
        <f>DAY(DATE($X$2,$AB$2,19))</f>
        <v>19</v>
      </c>
      <c r="AI9" s="222">
        <f>DAY(DATE($X$2,$AB$2,20))</f>
        <v>20</v>
      </c>
      <c r="AJ9" s="224">
        <f>DAY(DATE($X$2,$AB$2,21))</f>
        <v>21</v>
      </c>
      <c r="AK9" s="223">
        <f>DAY(DATE($X$2,$AB$2,22))</f>
        <v>22</v>
      </c>
      <c r="AL9" s="222">
        <f>DAY(DATE($X$2,$AB$2,23))</f>
        <v>23</v>
      </c>
      <c r="AM9" s="222">
        <f>DAY(DATE($X$2,$AB$2,24))</f>
        <v>24</v>
      </c>
      <c r="AN9" s="222">
        <f>DAY(DATE($X$2,$AB$2,25))</f>
        <v>25</v>
      </c>
      <c r="AO9" s="222">
        <f>DAY(DATE($X$2,$AB$2,26))</f>
        <v>26</v>
      </c>
      <c r="AP9" s="222">
        <f>DAY(DATE($X$2,$AB$2,27))</f>
        <v>27</v>
      </c>
      <c r="AQ9" s="224">
        <f>DAY(DATE($X$2,$AB$2,28))</f>
        <v>28</v>
      </c>
      <c r="AR9" s="223" t="str">
        <f>IF(AZ3="暦月",IF(DAY(DATE($X$2,$AB$2,29))=29,29,""),"")</f>
        <v/>
      </c>
      <c r="AS9" s="222" t="str">
        <f>IF(AZ3="暦月",IF(DAY(DATE($X$2,$AB$2,30))=30,30,""),"")</f>
        <v/>
      </c>
      <c r="AT9" s="221" t="str">
        <f>IF(AZ3="暦月",IF(DAY(DATE($X$2,$AB$2,31))=31,31,""),"")</f>
        <v/>
      </c>
      <c r="AU9" s="304"/>
      <c r="AV9" s="305"/>
      <c r="AW9" s="304"/>
      <c r="AX9" s="305"/>
      <c r="AY9" s="312"/>
      <c r="AZ9" s="312"/>
      <c r="BA9" s="312"/>
      <c r="BB9" s="312"/>
      <c r="BC9" s="312"/>
      <c r="BD9" s="312"/>
    </row>
    <row r="10" spans="2:57" ht="20.25" hidden="1" customHeight="1" thickBot="1" x14ac:dyDescent="0.25">
      <c r="B10" s="335"/>
      <c r="C10" s="322"/>
      <c r="D10" s="323"/>
      <c r="E10" s="321"/>
      <c r="F10" s="323"/>
      <c r="G10" s="321"/>
      <c r="H10" s="322"/>
      <c r="I10" s="322"/>
      <c r="J10" s="322"/>
      <c r="K10" s="323"/>
      <c r="L10" s="321"/>
      <c r="M10" s="322"/>
      <c r="N10" s="322"/>
      <c r="O10" s="338"/>
      <c r="P10" s="223">
        <f>WEEKDAY(DATE($X$2,$AB$2,1))</f>
        <v>6</v>
      </c>
      <c r="Q10" s="222">
        <f>WEEKDAY(DATE($X$2,$AB$2,2))</f>
        <v>7</v>
      </c>
      <c r="R10" s="222">
        <f>WEEKDAY(DATE($X$2,$AB$2,3))</f>
        <v>1</v>
      </c>
      <c r="S10" s="222">
        <f>WEEKDAY(DATE($X$2,$AB$2,4))</f>
        <v>2</v>
      </c>
      <c r="T10" s="222">
        <f>WEEKDAY(DATE($X$2,$AB$2,5))</f>
        <v>3</v>
      </c>
      <c r="U10" s="222">
        <f>WEEKDAY(DATE($X$2,$AB$2,6))</f>
        <v>4</v>
      </c>
      <c r="V10" s="224">
        <f>WEEKDAY(DATE($X$2,$AB$2,7))</f>
        <v>5</v>
      </c>
      <c r="W10" s="223">
        <f>WEEKDAY(DATE($X$2,$AB$2,8))</f>
        <v>6</v>
      </c>
      <c r="X10" s="222">
        <f>WEEKDAY(DATE($X$2,$AB$2,9))</f>
        <v>7</v>
      </c>
      <c r="Y10" s="222">
        <f>WEEKDAY(DATE($X$2,$AB$2,10))</f>
        <v>1</v>
      </c>
      <c r="Z10" s="222">
        <f>WEEKDAY(DATE($X$2,$AB$2,11))</f>
        <v>2</v>
      </c>
      <c r="AA10" s="222">
        <f>WEEKDAY(DATE($X$2,$AB$2,12))</f>
        <v>3</v>
      </c>
      <c r="AB10" s="222">
        <f>WEEKDAY(DATE($X$2,$AB$2,13))</f>
        <v>4</v>
      </c>
      <c r="AC10" s="224">
        <f>WEEKDAY(DATE($X$2,$AB$2,14))</f>
        <v>5</v>
      </c>
      <c r="AD10" s="223">
        <f>WEEKDAY(DATE($X$2,$AB$2,15))</f>
        <v>6</v>
      </c>
      <c r="AE10" s="222">
        <f>WEEKDAY(DATE($X$2,$AB$2,16))</f>
        <v>7</v>
      </c>
      <c r="AF10" s="222">
        <f>WEEKDAY(DATE($X$2,$AB$2,17))</f>
        <v>1</v>
      </c>
      <c r="AG10" s="222">
        <f>WEEKDAY(DATE($X$2,$AB$2,18))</f>
        <v>2</v>
      </c>
      <c r="AH10" s="222">
        <f>WEEKDAY(DATE($X$2,$AB$2,19))</f>
        <v>3</v>
      </c>
      <c r="AI10" s="222">
        <f>WEEKDAY(DATE($X$2,$AB$2,20))</f>
        <v>4</v>
      </c>
      <c r="AJ10" s="224">
        <f>WEEKDAY(DATE($X$2,$AB$2,21))</f>
        <v>5</v>
      </c>
      <c r="AK10" s="223">
        <f>WEEKDAY(DATE($X$2,$AB$2,22))</f>
        <v>6</v>
      </c>
      <c r="AL10" s="222">
        <f>WEEKDAY(DATE($X$2,$AB$2,23))</f>
        <v>7</v>
      </c>
      <c r="AM10" s="222">
        <f>WEEKDAY(DATE($X$2,$AB$2,24))</f>
        <v>1</v>
      </c>
      <c r="AN10" s="222">
        <f>WEEKDAY(DATE($X$2,$AB$2,25))</f>
        <v>2</v>
      </c>
      <c r="AO10" s="222">
        <f>WEEKDAY(DATE($X$2,$AB$2,26))</f>
        <v>3</v>
      </c>
      <c r="AP10" s="222">
        <f>WEEKDAY(DATE($X$2,$AB$2,27))</f>
        <v>4</v>
      </c>
      <c r="AQ10" s="224">
        <f>WEEKDAY(DATE($X$2,$AB$2,28))</f>
        <v>5</v>
      </c>
      <c r="AR10" s="223">
        <f>IF(AR9=29,WEEKDAY(DATE($X$2,$AB$2,29)),0)</f>
        <v>0</v>
      </c>
      <c r="AS10" s="222">
        <f>IF(AS9=30,WEEKDAY(DATE($X$2,$AB$2,30)),0)</f>
        <v>0</v>
      </c>
      <c r="AT10" s="221">
        <f>IF(AT9=31,WEEKDAY(DATE($X$2,$AB$2,31)),0)</f>
        <v>0</v>
      </c>
      <c r="AU10" s="306"/>
      <c r="AV10" s="307"/>
      <c r="AW10" s="306"/>
      <c r="AX10" s="307"/>
      <c r="AY10" s="313"/>
      <c r="AZ10" s="313"/>
      <c r="BA10" s="313"/>
      <c r="BB10" s="313"/>
      <c r="BC10" s="313"/>
      <c r="BD10" s="313"/>
    </row>
    <row r="11" spans="2:57" ht="20.25" customHeight="1" thickBot="1" x14ac:dyDescent="0.25">
      <c r="B11" s="336"/>
      <c r="C11" s="325"/>
      <c r="D11" s="326"/>
      <c r="E11" s="324"/>
      <c r="F11" s="326"/>
      <c r="G11" s="324"/>
      <c r="H11" s="325"/>
      <c r="I11" s="325"/>
      <c r="J11" s="325"/>
      <c r="K11" s="326"/>
      <c r="L11" s="324"/>
      <c r="M11" s="325"/>
      <c r="N11" s="325"/>
      <c r="O11" s="339"/>
      <c r="P11" s="220" t="str">
        <f t="shared" ref="P11:AQ11" si="0">IF(P10=1,"日",IF(P10=2,"月",IF(P10=3,"火",IF(P10=4,"水",IF(P10=5,"木",IF(P10=6,"金","土"))))))</f>
        <v>金</v>
      </c>
      <c r="Q11" s="218" t="str">
        <f t="shared" si="0"/>
        <v>土</v>
      </c>
      <c r="R11" s="218" t="str">
        <f t="shared" si="0"/>
        <v>日</v>
      </c>
      <c r="S11" s="218" t="str">
        <f t="shared" si="0"/>
        <v>月</v>
      </c>
      <c r="T11" s="218" t="str">
        <f t="shared" si="0"/>
        <v>火</v>
      </c>
      <c r="U11" s="218" t="str">
        <f t="shared" si="0"/>
        <v>水</v>
      </c>
      <c r="V11" s="219" t="str">
        <f t="shared" si="0"/>
        <v>木</v>
      </c>
      <c r="W11" s="220" t="str">
        <f t="shared" si="0"/>
        <v>金</v>
      </c>
      <c r="X11" s="218" t="str">
        <f t="shared" si="0"/>
        <v>土</v>
      </c>
      <c r="Y11" s="218" t="str">
        <f t="shared" si="0"/>
        <v>日</v>
      </c>
      <c r="Z11" s="218" t="str">
        <f t="shared" si="0"/>
        <v>月</v>
      </c>
      <c r="AA11" s="218" t="str">
        <f t="shared" si="0"/>
        <v>火</v>
      </c>
      <c r="AB11" s="218" t="str">
        <f t="shared" si="0"/>
        <v>水</v>
      </c>
      <c r="AC11" s="219" t="str">
        <f t="shared" si="0"/>
        <v>木</v>
      </c>
      <c r="AD11" s="220" t="str">
        <f t="shared" si="0"/>
        <v>金</v>
      </c>
      <c r="AE11" s="218" t="str">
        <f t="shared" si="0"/>
        <v>土</v>
      </c>
      <c r="AF11" s="218" t="str">
        <f t="shared" si="0"/>
        <v>日</v>
      </c>
      <c r="AG11" s="218" t="str">
        <f t="shared" si="0"/>
        <v>月</v>
      </c>
      <c r="AH11" s="218" t="str">
        <f t="shared" si="0"/>
        <v>火</v>
      </c>
      <c r="AI11" s="218" t="str">
        <f t="shared" si="0"/>
        <v>水</v>
      </c>
      <c r="AJ11" s="219" t="str">
        <f t="shared" si="0"/>
        <v>木</v>
      </c>
      <c r="AK11" s="220" t="str">
        <f t="shared" si="0"/>
        <v>金</v>
      </c>
      <c r="AL11" s="218" t="str">
        <f t="shared" si="0"/>
        <v>土</v>
      </c>
      <c r="AM11" s="218" t="str">
        <f t="shared" si="0"/>
        <v>日</v>
      </c>
      <c r="AN11" s="218" t="str">
        <f t="shared" si="0"/>
        <v>月</v>
      </c>
      <c r="AO11" s="218" t="str">
        <f t="shared" si="0"/>
        <v>火</v>
      </c>
      <c r="AP11" s="218" t="str">
        <f t="shared" si="0"/>
        <v>水</v>
      </c>
      <c r="AQ11" s="219" t="str">
        <f t="shared" si="0"/>
        <v>木</v>
      </c>
      <c r="AR11" s="218" t="str">
        <f>IF(AR10=1,"日",IF(AR10=2,"月",IF(AR10=3,"火",IF(AR10=4,"水",IF(AR10=5,"木",IF(AR10=6,"金",IF(AR10=0,"","土")))))))</f>
        <v/>
      </c>
      <c r="AS11" s="218" t="str">
        <f>IF(AS10=1,"日",IF(AS10=2,"月",IF(AS10=3,"火",IF(AS10=4,"水",IF(AS10=5,"木",IF(AS10=6,"金",IF(AS10=0,"","土")))))))</f>
        <v/>
      </c>
      <c r="AT11" s="217" t="str">
        <f>IF(AT10=1,"日",IF(AT10=2,"月",IF(AT10=3,"火",IF(AT10=4,"水",IF(AT10=5,"木",IF(AT10=6,"金",IF(AT10=0,"","土")))))))</f>
        <v/>
      </c>
      <c r="AU11" s="308"/>
      <c r="AV11" s="309"/>
      <c r="AW11" s="308"/>
      <c r="AX11" s="309"/>
      <c r="AY11" s="313"/>
      <c r="AZ11" s="313"/>
      <c r="BA11" s="313"/>
      <c r="BB11" s="313"/>
      <c r="BC11" s="313"/>
      <c r="BD11" s="313"/>
    </row>
    <row r="12" spans="2:57" ht="39.9" customHeight="1" x14ac:dyDescent="0.2">
      <c r="B12" s="216">
        <v>1</v>
      </c>
      <c r="C12" s="346"/>
      <c r="D12" s="347"/>
      <c r="E12" s="348"/>
      <c r="F12" s="349"/>
      <c r="G12" s="350"/>
      <c r="H12" s="351"/>
      <c r="I12" s="351"/>
      <c r="J12" s="351"/>
      <c r="K12" s="352"/>
      <c r="L12" s="348"/>
      <c r="M12" s="353"/>
      <c r="N12" s="353"/>
      <c r="O12" s="354"/>
      <c r="P12" s="215"/>
      <c r="Q12" s="214"/>
      <c r="R12" s="214"/>
      <c r="S12" s="214"/>
      <c r="T12" s="214"/>
      <c r="U12" s="214"/>
      <c r="V12" s="213"/>
      <c r="W12" s="215"/>
      <c r="X12" s="214"/>
      <c r="Y12" s="214"/>
      <c r="Z12" s="214"/>
      <c r="AA12" s="214"/>
      <c r="AB12" s="214"/>
      <c r="AC12" s="213"/>
      <c r="AD12" s="215"/>
      <c r="AE12" s="214"/>
      <c r="AF12" s="214"/>
      <c r="AG12" s="214"/>
      <c r="AH12" s="214"/>
      <c r="AI12" s="214"/>
      <c r="AJ12" s="213"/>
      <c r="AK12" s="215"/>
      <c r="AL12" s="214"/>
      <c r="AM12" s="214"/>
      <c r="AN12" s="214"/>
      <c r="AO12" s="214"/>
      <c r="AP12" s="214"/>
      <c r="AQ12" s="213"/>
      <c r="AR12" s="215"/>
      <c r="AS12" s="214"/>
      <c r="AT12" s="213"/>
      <c r="AU12" s="327"/>
      <c r="AV12" s="328"/>
      <c r="AW12" s="329"/>
      <c r="AX12" s="330"/>
      <c r="AY12" s="358"/>
      <c r="AZ12" s="359"/>
      <c r="BA12" s="359"/>
      <c r="BB12" s="359"/>
      <c r="BC12" s="359"/>
      <c r="BD12" s="360"/>
    </row>
    <row r="13" spans="2:57" ht="39.9" customHeight="1" x14ac:dyDescent="0.2">
      <c r="B13" s="212">
        <f t="shared" ref="B13:B39" si="1">B12+1</f>
        <v>2</v>
      </c>
      <c r="C13" s="340"/>
      <c r="D13" s="341"/>
      <c r="E13" s="342"/>
      <c r="F13" s="345"/>
      <c r="G13" s="331"/>
      <c r="H13" s="332"/>
      <c r="I13" s="332"/>
      <c r="J13" s="332"/>
      <c r="K13" s="333"/>
      <c r="L13" s="342"/>
      <c r="M13" s="343"/>
      <c r="N13" s="343"/>
      <c r="O13" s="344"/>
      <c r="P13" s="202"/>
      <c r="Q13" s="201"/>
      <c r="R13" s="201"/>
      <c r="S13" s="201"/>
      <c r="T13" s="201"/>
      <c r="U13" s="201"/>
      <c r="V13" s="200"/>
      <c r="W13" s="202"/>
      <c r="X13" s="201"/>
      <c r="Y13" s="201"/>
      <c r="Z13" s="201"/>
      <c r="AA13" s="201"/>
      <c r="AB13" s="201"/>
      <c r="AC13" s="200"/>
      <c r="AD13" s="202"/>
      <c r="AE13" s="201"/>
      <c r="AF13" s="201"/>
      <c r="AG13" s="201"/>
      <c r="AH13" s="201"/>
      <c r="AI13" s="201"/>
      <c r="AJ13" s="200"/>
      <c r="AK13" s="202"/>
      <c r="AL13" s="201"/>
      <c r="AM13" s="201"/>
      <c r="AN13" s="201"/>
      <c r="AO13" s="201"/>
      <c r="AP13" s="201"/>
      <c r="AQ13" s="200"/>
      <c r="AR13" s="202"/>
      <c r="AS13" s="201"/>
      <c r="AT13" s="200"/>
      <c r="AU13" s="295"/>
      <c r="AV13" s="296"/>
      <c r="AW13" s="293"/>
      <c r="AX13" s="294"/>
      <c r="AY13" s="355"/>
      <c r="AZ13" s="356"/>
      <c r="BA13" s="356"/>
      <c r="BB13" s="356"/>
      <c r="BC13" s="356"/>
      <c r="BD13" s="357"/>
    </row>
    <row r="14" spans="2:57" ht="39.9" customHeight="1" x14ac:dyDescent="0.2">
      <c r="B14" s="212">
        <f t="shared" si="1"/>
        <v>3</v>
      </c>
      <c r="C14" s="340"/>
      <c r="D14" s="341"/>
      <c r="E14" s="342"/>
      <c r="F14" s="345"/>
      <c r="G14" s="331"/>
      <c r="H14" s="332"/>
      <c r="I14" s="332"/>
      <c r="J14" s="332"/>
      <c r="K14" s="333"/>
      <c r="L14" s="342"/>
      <c r="M14" s="343"/>
      <c r="N14" s="343"/>
      <c r="O14" s="344"/>
      <c r="P14" s="202"/>
      <c r="Q14" s="201"/>
      <c r="R14" s="201"/>
      <c r="S14" s="201"/>
      <c r="T14" s="201"/>
      <c r="U14" s="201"/>
      <c r="V14" s="200"/>
      <c r="W14" s="202"/>
      <c r="X14" s="201"/>
      <c r="Y14" s="201"/>
      <c r="Z14" s="201"/>
      <c r="AA14" s="201"/>
      <c r="AB14" s="201"/>
      <c r="AC14" s="200"/>
      <c r="AD14" s="202"/>
      <c r="AE14" s="201"/>
      <c r="AF14" s="201"/>
      <c r="AG14" s="201"/>
      <c r="AH14" s="201"/>
      <c r="AI14" s="201"/>
      <c r="AJ14" s="200"/>
      <c r="AK14" s="202"/>
      <c r="AL14" s="201"/>
      <c r="AM14" s="201"/>
      <c r="AN14" s="201"/>
      <c r="AO14" s="201"/>
      <c r="AP14" s="201"/>
      <c r="AQ14" s="200"/>
      <c r="AR14" s="202"/>
      <c r="AS14" s="201"/>
      <c r="AT14" s="200"/>
      <c r="AU14" s="295"/>
      <c r="AV14" s="296"/>
      <c r="AW14" s="293"/>
      <c r="AX14" s="294"/>
      <c r="AY14" s="355"/>
      <c r="AZ14" s="356"/>
      <c r="BA14" s="356"/>
      <c r="BB14" s="356"/>
      <c r="BC14" s="356"/>
      <c r="BD14" s="357"/>
    </row>
    <row r="15" spans="2:57" ht="39.9" customHeight="1" x14ac:dyDescent="0.2">
      <c r="B15" s="212">
        <f t="shared" si="1"/>
        <v>4</v>
      </c>
      <c r="C15" s="340"/>
      <c r="D15" s="341"/>
      <c r="E15" s="342"/>
      <c r="F15" s="345"/>
      <c r="G15" s="331"/>
      <c r="H15" s="332"/>
      <c r="I15" s="332"/>
      <c r="J15" s="332"/>
      <c r="K15" s="333"/>
      <c r="L15" s="342"/>
      <c r="M15" s="343"/>
      <c r="N15" s="343"/>
      <c r="O15" s="344"/>
      <c r="P15" s="202"/>
      <c r="Q15" s="201"/>
      <c r="R15" s="201"/>
      <c r="S15" s="201"/>
      <c r="T15" s="201"/>
      <c r="U15" s="201"/>
      <c r="V15" s="200"/>
      <c r="W15" s="202"/>
      <c r="X15" s="201"/>
      <c r="Y15" s="201"/>
      <c r="Z15" s="201"/>
      <c r="AA15" s="201"/>
      <c r="AB15" s="201"/>
      <c r="AC15" s="200"/>
      <c r="AD15" s="202"/>
      <c r="AE15" s="201"/>
      <c r="AF15" s="201"/>
      <c r="AG15" s="201"/>
      <c r="AH15" s="201"/>
      <c r="AI15" s="201"/>
      <c r="AJ15" s="200"/>
      <c r="AK15" s="202"/>
      <c r="AL15" s="201"/>
      <c r="AM15" s="201"/>
      <c r="AN15" s="201"/>
      <c r="AO15" s="201"/>
      <c r="AP15" s="201"/>
      <c r="AQ15" s="200"/>
      <c r="AR15" s="202"/>
      <c r="AS15" s="201"/>
      <c r="AT15" s="200"/>
      <c r="AU15" s="295"/>
      <c r="AV15" s="296"/>
      <c r="AW15" s="293"/>
      <c r="AX15" s="294"/>
      <c r="AY15" s="355"/>
      <c r="AZ15" s="356"/>
      <c r="BA15" s="356"/>
      <c r="BB15" s="356"/>
      <c r="BC15" s="356"/>
      <c r="BD15" s="357"/>
    </row>
    <row r="16" spans="2:57" ht="39.9" customHeight="1" x14ac:dyDescent="0.2">
      <c r="B16" s="212">
        <f t="shared" si="1"/>
        <v>5</v>
      </c>
      <c r="C16" s="340"/>
      <c r="D16" s="341"/>
      <c r="E16" s="342"/>
      <c r="F16" s="345"/>
      <c r="G16" s="331"/>
      <c r="H16" s="332"/>
      <c r="I16" s="332"/>
      <c r="J16" s="332"/>
      <c r="K16" s="333"/>
      <c r="L16" s="342"/>
      <c r="M16" s="343"/>
      <c r="N16" s="343"/>
      <c r="O16" s="344"/>
      <c r="P16" s="202"/>
      <c r="Q16" s="201"/>
      <c r="R16" s="201"/>
      <c r="S16" s="201"/>
      <c r="T16" s="201"/>
      <c r="U16" s="201"/>
      <c r="V16" s="200"/>
      <c r="W16" s="202"/>
      <c r="X16" s="201"/>
      <c r="Y16" s="201"/>
      <c r="Z16" s="201"/>
      <c r="AA16" s="201"/>
      <c r="AB16" s="201"/>
      <c r="AC16" s="200"/>
      <c r="AD16" s="202"/>
      <c r="AE16" s="201"/>
      <c r="AF16" s="201"/>
      <c r="AG16" s="201"/>
      <c r="AH16" s="201"/>
      <c r="AI16" s="201"/>
      <c r="AJ16" s="200"/>
      <c r="AK16" s="202"/>
      <c r="AL16" s="201"/>
      <c r="AM16" s="201"/>
      <c r="AN16" s="201"/>
      <c r="AO16" s="201"/>
      <c r="AP16" s="201"/>
      <c r="AQ16" s="200"/>
      <c r="AR16" s="202"/>
      <c r="AS16" s="201"/>
      <c r="AT16" s="200"/>
      <c r="AU16" s="295"/>
      <c r="AV16" s="296"/>
      <c r="AW16" s="293"/>
      <c r="AX16" s="294"/>
      <c r="AY16" s="355"/>
      <c r="AZ16" s="356"/>
      <c r="BA16" s="356"/>
      <c r="BB16" s="356"/>
      <c r="BC16" s="356"/>
      <c r="BD16" s="357"/>
    </row>
    <row r="17" spans="2:56" ht="39.9" customHeight="1" x14ac:dyDescent="0.2">
      <c r="B17" s="212">
        <f t="shared" si="1"/>
        <v>6</v>
      </c>
      <c r="C17" s="340"/>
      <c r="D17" s="341"/>
      <c r="E17" s="342"/>
      <c r="F17" s="345"/>
      <c r="G17" s="331"/>
      <c r="H17" s="332"/>
      <c r="I17" s="332"/>
      <c r="J17" s="332"/>
      <c r="K17" s="333"/>
      <c r="L17" s="342"/>
      <c r="M17" s="343"/>
      <c r="N17" s="343"/>
      <c r="O17" s="344"/>
      <c r="P17" s="202"/>
      <c r="Q17" s="201"/>
      <c r="R17" s="201"/>
      <c r="S17" s="201"/>
      <c r="T17" s="201"/>
      <c r="U17" s="201"/>
      <c r="V17" s="200"/>
      <c r="W17" s="202"/>
      <c r="X17" s="201"/>
      <c r="Y17" s="201"/>
      <c r="Z17" s="201"/>
      <c r="AA17" s="201"/>
      <c r="AB17" s="201"/>
      <c r="AC17" s="200"/>
      <c r="AD17" s="202"/>
      <c r="AE17" s="201"/>
      <c r="AF17" s="201"/>
      <c r="AG17" s="201"/>
      <c r="AH17" s="201"/>
      <c r="AI17" s="201"/>
      <c r="AJ17" s="200"/>
      <c r="AK17" s="202"/>
      <c r="AL17" s="201"/>
      <c r="AM17" s="201"/>
      <c r="AN17" s="201"/>
      <c r="AO17" s="201"/>
      <c r="AP17" s="201"/>
      <c r="AQ17" s="200"/>
      <c r="AR17" s="202"/>
      <c r="AS17" s="201"/>
      <c r="AT17" s="200"/>
      <c r="AU17" s="295"/>
      <c r="AV17" s="296"/>
      <c r="AW17" s="293"/>
      <c r="AX17" s="294"/>
      <c r="AY17" s="355"/>
      <c r="AZ17" s="356"/>
      <c r="BA17" s="356"/>
      <c r="BB17" s="356"/>
      <c r="BC17" s="356"/>
      <c r="BD17" s="357"/>
    </row>
    <row r="18" spans="2:56" ht="39.9" customHeight="1" x14ac:dyDescent="0.2">
      <c r="B18" s="212">
        <f t="shared" si="1"/>
        <v>7</v>
      </c>
      <c r="C18" s="340"/>
      <c r="D18" s="341"/>
      <c r="E18" s="342"/>
      <c r="F18" s="345"/>
      <c r="G18" s="331"/>
      <c r="H18" s="332"/>
      <c r="I18" s="332"/>
      <c r="J18" s="332"/>
      <c r="K18" s="333"/>
      <c r="L18" s="342"/>
      <c r="M18" s="343"/>
      <c r="N18" s="343"/>
      <c r="O18" s="344"/>
      <c r="P18" s="202"/>
      <c r="Q18" s="201"/>
      <c r="R18" s="201"/>
      <c r="S18" s="201"/>
      <c r="T18" s="201"/>
      <c r="U18" s="201"/>
      <c r="V18" s="200"/>
      <c r="W18" s="202"/>
      <c r="X18" s="201"/>
      <c r="Y18" s="201"/>
      <c r="Z18" s="201"/>
      <c r="AA18" s="201"/>
      <c r="AB18" s="201"/>
      <c r="AC18" s="200"/>
      <c r="AD18" s="202"/>
      <c r="AE18" s="201"/>
      <c r="AF18" s="201"/>
      <c r="AG18" s="201"/>
      <c r="AH18" s="201"/>
      <c r="AI18" s="201"/>
      <c r="AJ18" s="200"/>
      <c r="AK18" s="202"/>
      <c r="AL18" s="201"/>
      <c r="AM18" s="201"/>
      <c r="AN18" s="201"/>
      <c r="AO18" s="201"/>
      <c r="AP18" s="201"/>
      <c r="AQ18" s="200"/>
      <c r="AR18" s="202"/>
      <c r="AS18" s="201"/>
      <c r="AT18" s="200"/>
      <c r="AU18" s="295"/>
      <c r="AV18" s="296"/>
      <c r="AW18" s="293"/>
      <c r="AX18" s="294"/>
      <c r="AY18" s="355"/>
      <c r="AZ18" s="356"/>
      <c r="BA18" s="356"/>
      <c r="BB18" s="356"/>
      <c r="BC18" s="356"/>
      <c r="BD18" s="357"/>
    </row>
    <row r="19" spans="2:56" ht="39.9" customHeight="1" x14ac:dyDescent="0.2">
      <c r="B19" s="212">
        <f t="shared" si="1"/>
        <v>8</v>
      </c>
      <c r="C19" s="340"/>
      <c r="D19" s="341"/>
      <c r="E19" s="342"/>
      <c r="F19" s="345"/>
      <c r="G19" s="331"/>
      <c r="H19" s="332"/>
      <c r="I19" s="332"/>
      <c r="J19" s="332"/>
      <c r="K19" s="333"/>
      <c r="L19" s="342"/>
      <c r="M19" s="343"/>
      <c r="N19" s="343"/>
      <c r="O19" s="344"/>
      <c r="P19" s="202"/>
      <c r="Q19" s="201"/>
      <c r="R19" s="201"/>
      <c r="S19" s="201"/>
      <c r="T19" s="201"/>
      <c r="U19" s="201"/>
      <c r="V19" s="200"/>
      <c r="W19" s="202"/>
      <c r="X19" s="201"/>
      <c r="Y19" s="201"/>
      <c r="Z19" s="201"/>
      <c r="AA19" s="201"/>
      <c r="AB19" s="201"/>
      <c r="AC19" s="200"/>
      <c r="AD19" s="202"/>
      <c r="AE19" s="201"/>
      <c r="AF19" s="201"/>
      <c r="AG19" s="201"/>
      <c r="AH19" s="201"/>
      <c r="AI19" s="201"/>
      <c r="AJ19" s="200"/>
      <c r="AK19" s="202"/>
      <c r="AL19" s="201"/>
      <c r="AM19" s="201"/>
      <c r="AN19" s="201"/>
      <c r="AO19" s="201"/>
      <c r="AP19" s="201"/>
      <c r="AQ19" s="200"/>
      <c r="AR19" s="202"/>
      <c r="AS19" s="201"/>
      <c r="AT19" s="200"/>
      <c r="AU19" s="295"/>
      <c r="AV19" s="296"/>
      <c r="AW19" s="293"/>
      <c r="AX19" s="294"/>
      <c r="AY19" s="355"/>
      <c r="AZ19" s="356"/>
      <c r="BA19" s="356"/>
      <c r="BB19" s="356"/>
      <c r="BC19" s="356"/>
      <c r="BD19" s="357"/>
    </row>
    <row r="20" spans="2:56" ht="39.9" customHeight="1" x14ac:dyDescent="0.2">
      <c r="B20" s="212">
        <f t="shared" si="1"/>
        <v>9</v>
      </c>
      <c r="C20" s="340"/>
      <c r="D20" s="341"/>
      <c r="E20" s="342"/>
      <c r="F20" s="345"/>
      <c r="G20" s="331"/>
      <c r="H20" s="332"/>
      <c r="I20" s="332"/>
      <c r="J20" s="332"/>
      <c r="K20" s="333"/>
      <c r="L20" s="342"/>
      <c r="M20" s="343"/>
      <c r="N20" s="343"/>
      <c r="O20" s="344"/>
      <c r="P20" s="202"/>
      <c r="Q20" s="201"/>
      <c r="R20" s="201"/>
      <c r="S20" s="201"/>
      <c r="T20" s="201"/>
      <c r="U20" s="201"/>
      <c r="V20" s="200"/>
      <c r="W20" s="202"/>
      <c r="X20" s="201"/>
      <c r="Y20" s="201"/>
      <c r="Z20" s="201"/>
      <c r="AA20" s="201"/>
      <c r="AB20" s="201"/>
      <c r="AC20" s="200"/>
      <c r="AD20" s="202"/>
      <c r="AE20" s="201"/>
      <c r="AF20" s="201"/>
      <c r="AG20" s="201"/>
      <c r="AH20" s="201"/>
      <c r="AI20" s="201"/>
      <c r="AJ20" s="200"/>
      <c r="AK20" s="202"/>
      <c r="AL20" s="201"/>
      <c r="AM20" s="201"/>
      <c r="AN20" s="201"/>
      <c r="AO20" s="201"/>
      <c r="AP20" s="201"/>
      <c r="AQ20" s="200"/>
      <c r="AR20" s="202"/>
      <c r="AS20" s="201"/>
      <c r="AT20" s="200"/>
      <c r="AU20" s="295"/>
      <c r="AV20" s="296"/>
      <c r="AW20" s="293"/>
      <c r="AX20" s="294"/>
      <c r="AY20" s="355"/>
      <c r="AZ20" s="356"/>
      <c r="BA20" s="356"/>
      <c r="BB20" s="356"/>
      <c r="BC20" s="356"/>
      <c r="BD20" s="357"/>
    </row>
    <row r="21" spans="2:56" ht="39.9" customHeight="1" x14ac:dyDescent="0.2">
      <c r="B21" s="212">
        <f t="shared" si="1"/>
        <v>10</v>
      </c>
      <c r="C21" s="340"/>
      <c r="D21" s="341"/>
      <c r="E21" s="342"/>
      <c r="F21" s="345"/>
      <c r="G21" s="331"/>
      <c r="H21" s="332"/>
      <c r="I21" s="332"/>
      <c r="J21" s="332"/>
      <c r="K21" s="333"/>
      <c r="L21" s="342"/>
      <c r="M21" s="343"/>
      <c r="N21" s="343"/>
      <c r="O21" s="344"/>
      <c r="P21" s="202"/>
      <c r="Q21" s="201"/>
      <c r="R21" s="201"/>
      <c r="S21" s="201"/>
      <c r="T21" s="201"/>
      <c r="U21" s="201"/>
      <c r="V21" s="200"/>
      <c r="W21" s="202"/>
      <c r="X21" s="201"/>
      <c r="Y21" s="201"/>
      <c r="Z21" s="201"/>
      <c r="AA21" s="201"/>
      <c r="AB21" s="201"/>
      <c r="AC21" s="200"/>
      <c r="AD21" s="202"/>
      <c r="AE21" s="201"/>
      <c r="AF21" s="201"/>
      <c r="AG21" s="201"/>
      <c r="AH21" s="201"/>
      <c r="AI21" s="201"/>
      <c r="AJ21" s="200"/>
      <c r="AK21" s="202"/>
      <c r="AL21" s="201"/>
      <c r="AM21" s="201"/>
      <c r="AN21" s="201"/>
      <c r="AO21" s="201"/>
      <c r="AP21" s="201"/>
      <c r="AQ21" s="200"/>
      <c r="AR21" s="202"/>
      <c r="AS21" s="201"/>
      <c r="AT21" s="200"/>
      <c r="AU21" s="295"/>
      <c r="AV21" s="296"/>
      <c r="AW21" s="293"/>
      <c r="AX21" s="294"/>
      <c r="AY21" s="355"/>
      <c r="AZ21" s="356"/>
      <c r="BA21" s="356"/>
      <c r="BB21" s="356"/>
      <c r="BC21" s="356"/>
      <c r="BD21" s="357"/>
    </row>
    <row r="22" spans="2:56" ht="39.9" customHeight="1" x14ac:dyDescent="0.2">
      <c r="B22" s="212">
        <f t="shared" si="1"/>
        <v>11</v>
      </c>
      <c r="C22" s="340"/>
      <c r="D22" s="341"/>
      <c r="E22" s="342"/>
      <c r="F22" s="345"/>
      <c r="G22" s="331"/>
      <c r="H22" s="332"/>
      <c r="I22" s="332"/>
      <c r="J22" s="332"/>
      <c r="K22" s="333"/>
      <c r="L22" s="342"/>
      <c r="M22" s="343"/>
      <c r="N22" s="343"/>
      <c r="O22" s="344"/>
      <c r="P22" s="202"/>
      <c r="Q22" s="201"/>
      <c r="R22" s="201"/>
      <c r="S22" s="201"/>
      <c r="T22" s="201"/>
      <c r="U22" s="201"/>
      <c r="V22" s="200"/>
      <c r="W22" s="202"/>
      <c r="X22" s="201"/>
      <c r="Y22" s="201"/>
      <c r="Z22" s="201"/>
      <c r="AA22" s="201"/>
      <c r="AB22" s="201"/>
      <c r="AC22" s="200"/>
      <c r="AD22" s="202"/>
      <c r="AE22" s="201"/>
      <c r="AF22" s="201"/>
      <c r="AG22" s="201"/>
      <c r="AH22" s="201"/>
      <c r="AI22" s="201"/>
      <c r="AJ22" s="200"/>
      <c r="AK22" s="202"/>
      <c r="AL22" s="201"/>
      <c r="AM22" s="201"/>
      <c r="AN22" s="201"/>
      <c r="AO22" s="201"/>
      <c r="AP22" s="201"/>
      <c r="AQ22" s="200"/>
      <c r="AR22" s="202"/>
      <c r="AS22" s="201"/>
      <c r="AT22" s="200"/>
      <c r="AU22" s="295"/>
      <c r="AV22" s="296"/>
      <c r="AW22" s="293"/>
      <c r="AX22" s="294"/>
      <c r="AY22" s="355"/>
      <c r="AZ22" s="356"/>
      <c r="BA22" s="356"/>
      <c r="BB22" s="356"/>
      <c r="BC22" s="356"/>
      <c r="BD22" s="357"/>
    </row>
    <row r="23" spans="2:56" ht="39.9" customHeight="1" x14ac:dyDescent="0.2">
      <c r="B23" s="212">
        <f t="shared" si="1"/>
        <v>12</v>
      </c>
      <c r="C23" s="340"/>
      <c r="D23" s="341"/>
      <c r="E23" s="342"/>
      <c r="F23" s="345"/>
      <c r="G23" s="331"/>
      <c r="H23" s="332"/>
      <c r="I23" s="332"/>
      <c r="J23" s="332"/>
      <c r="K23" s="333"/>
      <c r="L23" s="342"/>
      <c r="M23" s="343"/>
      <c r="N23" s="343"/>
      <c r="O23" s="344"/>
      <c r="P23" s="202"/>
      <c r="Q23" s="201"/>
      <c r="R23" s="201"/>
      <c r="S23" s="201"/>
      <c r="T23" s="201"/>
      <c r="U23" s="201"/>
      <c r="V23" s="200"/>
      <c r="W23" s="202"/>
      <c r="X23" s="201"/>
      <c r="Y23" s="201"/>
      <c r="Z23" s="201"/>
      <c r="AA23" s="201"/>
      <c r="AB23" s="201"/>
      <c r="AC23" s="200"/>
      <c r="AD23" s="202"/>
      <c r="AE23" s="201"/>
      <c r="AF23" s="201"/>
      <c r="AG23" s="201"/>
      <c r="AH23" s="201"/>
      <c r="AI23" s="201"/>
      <c r="AJ23" s="200"/>
      <c r="AK23" s="202"/>
      <c r="AL23" s="201"/>
      <c r="AM23" s="201"/>
      <c r="AN23" s="201"/>
      <c r="AO23" s="201"/>
      <c r="AP23" s="201"/>
      <c r="AQ23" s="200"/>
      <c r="AR23" s="202"/>
      <c r="AS23" s="201"/>
      <c r="AT23" s="200"/>
      <c r="AU23" s="295"/>
      <c r="AV23" s="296"/>
      <c r="AW23" s="293"/>
      <c r="AX23" s="294"/>
      <c r="AY23" s="355"/>
      <c r="AZ23" s="356"/>
      <c r="BA23" s="356"/>
      <c r="BB23" s="356"/>
      <c r="BC23" s="356"/>
      <c r="BD23" s="357"/>
    </row>
    <row r="24" spans="2:56" ht="39.9" customHeight="1" x14ac:dyDescent="0.2">
      <c r="B24" s="212">
        <f t="shared" si="1"/>
        <v>13</v>
      </c>
      <c r="C24" s="340"/>
      <c r="D24" s="341"/>
      <c r="E24" s="342"/>
      <c r="F24" s="345"/>
      <c r="G24" s="331"/>
      <c r="H24" s="332"/>
      <c r="I24" s="332"/>
      <c r="J24" s="332"/>
      <c r="K24" s="333"/>
      <c r="L24" s="342"/>
      <c r="M24" s="343"/>
      <c r="N24" s="343"/>
      <c r="O24" s="344"/>
      <c r="P24" s="202"/>
      <c r="Q24" s="201"/>
      <c r="R24" s="201"/>
      <c r="S24" s="201"/>
      <c r="T24" s="201"/>
      <c r="U24" s="201"/>
      <c r="V24" s="200"/>
      <c r="W24" s="202"/>
      <c r="X24" s="201"/>
      <c r="Y24" s="201"/>
      <c r="Z24" s="201"/>
      <c r="AA24" s="201"/>
      <c r="AB24" s="201"/>
      <c r="AC24" s="200"/>
      <c r="AD24" s="202"/>
      <c r="AE24" s="201"/>
      <c r="AF24" s="201"/>
      <c r="AG24" s="201"/>
      <c r="AH24" s="201"/>
      <c r="AI24" s="201"/>
      <c r="AJ24" s="200"/>
      <c r="AK24" s="202"/>
      <c r="AL24" s="201"/>
      <c r="AM24" s="201"/>
      <c r="AN24" s="201"/>
      <c r="AO24" s="201"/>
      <c r="AP24" s="201"/>
      <c r="AQ24" s="200"/>
      <c r="AR24" s="202"/>
      <c r="AS24" s="201"/>
      <c r="AT24" s="200"/>
      <c r="AU24" s="295"/>
      <c r="AV24" s="296"/>
      <c r="AW24" s="293"/>
      <c r="AX24" s="294"/>
      <c r="AY24" s="355"/>
      <c r="AZ24" s="356"/>
      <c r="BA24" s="356"/>
      <c r="BB24" s="356"/>
      <c r="BC24" s="356"/>
      <c r="BD24" s="357"/>
    </row>
    <row r="25" spans="2:56" ht="39.9" customHeight="1" x14ac:dyDescent="0.2">
      <c r="B25" s="212">
        <f t="shared" si="1"/>
        <v>14</v>
      </c>
      <c r="C25" s="340"/>
      <c r="D25" s="341"/>
      <c r="E25" s="342"/>
      <c r="F25" s="345"/>
      <c r="G25" s="331"/>
      <c r="H25" s="332"/>
      <c r="I25" s="332"/>
      <c r="J25" s="332"/>
      <c r="K25" s="333"/>
      <c r="L25" s="342"/>
      <c r="M25" s="343"/>
      <c r="N25" s="343"/>
      <c r="O25" s="344"/>
      <c r="P25" s="202"/>
      <c r="Q25" s="201"/>
      <c r="R25" s="201"/>
      <c r="S25" s="201"/>
      <c r="T25" s="201"/>
      <c r="U25" s="201"/>
      <c r="V25" s="200"/>
      <c r="W25" s="202"/>
      <c r="X25" s="201"/>
      <c r="Y25" s="201"/>
      <c r="Z25" s="201"/>
      <c r="AA25" s="201"/>
      <c r="AB25" s="201"/>
      <c r="AC25" s="200"/>
      <c r="AD25" s="202"/>
      <c r="AE25" s="201"/>
      <c r="AF25" s="201"/>
      <c r="AG25" s="201"/>
      <c r="AH25" s="201"/>
      <c r="AI25" s="201"/>
      <c r="AJ25" s="200"/>
      <c r="AK25" s="202"/>
      <c r="AL25" s="201"/>
      <c r="AM25" s="201"/>
      <c r="AN25" s="201"/>
      <c r="AO25" s="201"/>
      <c r="AP25" s="201"/>
      <c r="AQ25" s="200"/>
      <c r="AR25" s="202"/>
      <c r="AS25" s="201"/>
      <c r="AT25" s="200"/>
      <c r="AU25" s="295"/>
      <c r="AV25" s="296"/>
      <c r="AW25" s="293"/>
      <c r="AX25" s="294"/>
      <c r="AY25" s="355"/>
      <c r="AZ25" s="356"/>
      <c r="BA25" s="356"/>
      <c r="BB25" s="356"/>
      <c r="BC25" s="356"/>
      <c r="BD25" s="357"/>
    </row>
    <row r="26" spans="2:56" ht="39.9" customHeight="1" x14ac:dyDescent="0.2">
      <c r="B26" s="212">
        <f t="shared" si="1"/>
        <v>15</v>
      </c>
      <c r="C26" s="340"/>
      <c r="D26" s="341"/>
      <c r="E26" s="342"/>
      <c r="F26" s="345"/>
      <c r="G26" s="331"/>
      <c r="H26" s="332"/>
      <c r="I26" s="332"/>
      <c r="J26" s="332"/>
      <c r="K26" s="333"/>
      <c r="L26" s="342"/>
      <c r="M26" s="343"/>
      <c r="N26" s="343"/>
      <c r="O26" s="344"/>
      <c r="P26" s="202"/>
      <c r="Q26" s="201"/>
      <c r="R26" s="201"/>
      <c r="S26" s="201"/>
      <c r="T26" s="201"/>
      <c r="U26" s="201"/>
      <c r="V26" s="200"/>
      <c r="W26" s="202"/>
      <c r="X26" s="201"/>
      <c r="Y26" s="201"/>
      <c r="Z26" s="201"/>
      <c r="AA26" s="201"/>
      <c r="AB26" s="201"/>
      <c r="AC26" s="200"/>
      <c r="AD26" s="202"/>
      <c r="AE26" s="201"/>
      <c r="AF26" s="201"/>
      <c r="AG26" s="201"/>
      <c r="AH26" s="201"/>
      <c r="AI26" s="201"/>
      <c r="AJ26" s="200"/>
      <c r="AK26" s="202"/>
      <c r="AL26" s="201"/>
      <c r="AM26" s="201"/>
      <c r="AN26" s="201"/>
      <c r="AO26" s="201"/>
      <c r="AP26" s="201"/>
      <c r="AQ26" s="200"/>
      <c r="AR26" s="202"/>
      <c r="AS26" s="201"/>
      <c r="AT26" s="200"/>
      <c r="AU26" s="295"/>
      <c r="AV26" s="296"/>
      <c r="AW26" s="293"/>
      <c r="AX26" s="294"/>
      <c r="AY26" s="355"/>
      <c r="AZ26" s="356"/>
      <c r="BA26" s="356"/>
      <c r="BB26" s="356"/>
      <c r="BC26" s="356"/>
      <c r="BD26" s="357"/>
    </row>
    <row r="27" spans="2:56" ht="39.9" customHeight="1" x14ac:dyDescent="0.2">
      <c r="B27" s="212">
        <f t="shared" si="1"/>
        <v>16</v>
      </c>
      <c r="C27" s="211"/>
      <c r="D27" s="210"/>
      <c r="E27" s="205"/>
      <c r="F27" s="209"/>
      <c r="G27" s="208"/>
      <c r="H27" s="207"/>
      <c r="I27" s="207"/>
      <c r="J27" s="207"/>
      <c r="K27" s="206"/>
      <c r="L27" s="205"/>
      <c r="M27" s="204"/>
      <c r="N27" s="204"/>
      <c r="O27" s="203"/>
      <c r="P27" s="202"/>
      <c r="Q27" s="201"/>
      <c r="R27" s="201"/>
      <c r="S27" s="201"/>
      <c r="T27" s="201"/>
      <c r="U27" s="201"/>
      <c r="V27" s="200"/>
      <c r="W27" s="202"/>
      <c r="X27" s="201"/>
      <c r="Y27" s="201"/>
      <c r="Z27" s="201"/>
      <c r="AA27" s="201"/>
      <c r="AB27" s="201"/>
      <c r="AC27" s="200"/>
      <c r="AD27" s="202"/>
      <c r="AE27" s="201"/>
      <c r="AF27" s="201"/>
      <c r="AG27" s="201"/>
      <c r="AH27" s="201"/>
      <c r="AI27" s="201"/>
      <c r="AJ27" s="200"/>
      <c r="AK27" s="202"/>
      <c r="AL27" s="201"/>
      <c r="AM27" s="201"/>
      <c r="AN27" s="201"/>
      <c r="AO27" s="201"/>
      <c r="AP27" s="201"/>
      <c r="AQ27" s="200"/>
      <c r="AR27" s="202"/>
      <c r="AS27" s="201"/>
      <c r="AT27" s="200"/>
      <c r="AU27" s="199"/>
      <c r="AV27" s="198"/>
      <c r="AW27" s="197"/>
      <c r="AX27" s="196"/>
      <c r="AY27" s="195"/>
      <c r="AZ27" s="194"/>
      <c r="BA27" s="194"/>
      <c r="BB27" s="194"/>
      <c r="BC27" s="194"/>
      <c r="BD27" s="193"/>
    </row>
    <row r="28" spans="2:56" ht="39.9" customHeight="1" x14ac:dyDescent="0.2">
      <c r="B28" s="212">
        <f t="shared" si="1"/>
        <v>17</v>
      </c>
      <c r="C28" s="211"/>
      <c r="D28" s="210"/>
      <c r="E28" s="205"/>
      <c r="F28" s="209"/>
      <c r="G28" s="208"/>
      <c r="H28" s="207"/>
      <c r="I28" s="207"/>
      <c r="J28" s="207"/>
      <c r="K28" s="206"/>
      <c r="L28" s="205"/>
      <c r="M28" s="204"/>
      <c r="N28" s="204"/>
      <c r="O28" s="203"/>
      <c r="P28" s="202"/>
      <c r="Q28" s="201"/>
      <c r="R28" s="201"/>
      <c r="S28" s="201"/>
      <c r="T28" s="201"/>
      <c r="U28" s="201"/>
      <c r="V28" s="200"/>
      <c r="W28" s="202"/>
      <c r="X28" s="201"/>
      <c r="Y28" s="201"/>
      <c r="Z28" s="201"/>
      <c r="AA28" s="201"/>
      <c r="AB28" s="201"/>
      <c r="AC28" s="200"/>
      <c r="AD28" s="202"/>
      <c r="AE28" s="201"/>
      <c r="AF28" s="201"/>
      <c r="AG28" s="201"/>
      <c r="AH28" s="201"/>
      <c r="AI28" s="201"/>
      <c r="AJ28" s="200"/>
      <c r="AK28" s="202"/>
      <c r="AL28" s="201"/>
      <c r="AM28" s="201"/>
      <c r="AN28" s="201"/>
      <c r="AO28" s="201"/>
      <c r="AP28" s="201"/>
      <c r="AQ28" s="200"/>
      <c r="AR28" s="202"/>
      <c r="AS28" s="201"/>
      <c r="AT28" s="200"/>
      <c r="AU28" s="199"/>
      <c r="AV28" s="198"/>
      <c r="AW28" s="197"/>
      <c r="AX28" s="196"/>
      <c r="AY28" s="195"/>
      <c r="AZ28" s="194"/>
      <c r="BA28" s="194"/>
      <c r="BB28" s="194"/>
      <c r="BC28" s="194"/>
      <c r="BD28" s="193"/>
    </row>
    <row r="29" spans="2:56" ht="39.9" customHeight="1" x14ac:dyDescent="0.2">
      <c r="B29" s="212">
        <f t="shared" si="1"/>
        <v>18</v>
      </c>
      <c r="C29" s="211"/>
      <c r="D29" s="210"/>
      <c r="E29" s="205"/>
      <c r="F29" s="209"/>
      <c r="G29" s="208"/>
      <c r="H29" s="207"/>
      <c r="I29" s="207"/>
      <c r="J29" s="207"/>
      <c r="K29" s="206"/>
      <c r="L29" s="205"/>
      <c r="M29" s="204"/>
      <c r="N29" s="204"/>
      <c r="O29" s="203"/>
      <c r="P29" s="202"/>
      <c r="Q29" s="201"/>
      <c r="R29" s="201"/>
      <c r="S29" s="201"/>
      <c r="T29" s="201"/>
      <c r="U29" s="201"/>
      <c r="V29" s="200"/>
      <c r="W29" s="202"/>
      <c r="X29" s="201"/>
      <c r="Y29" s="201"/>
      <c r="Z29" s="201"/>
      <c r="AA29" s="201"/>
      <c r="AB29" s="201"/>
      <c r="AC29" s="200"/>
      <c r="AD29" s="202"/>
      <c r="AE29" s="201"/>
      <c r="AF29" s="201"/>
      <c r="AG29" s="201"/>
      <c r="AH29" s="201"/>
      <c r="AI29" s="201"/>
      <c r="AJ29" s="200"/>
      <c r="AK29" s="202"/>
      <c r="AL29" s="201"/>
      <c r="AM29" s="201"/>
      <c r="AN29" s="201"/>
      <c r="AO29" s="201"/>
      <c r="AP29" s="201"/>
      <c r="AQ29" s="200"/>
      <c r="AR29" s="202"/>
      <c r="AS29" s="201"/>
      <c r="AT29" s="200"/>
      <c r="AU29" s="199"/>
      <c r="AV29" s="198"/>
      <c r="AW29" s="197"/>
      <c r="AX29" s="196"/>
      <c r="AY29" s="195"/>
      <c r="AZ29" s="194"/>
      <c r="BA29" s="194"/>
      <c r="BB29" s="194"/>
      <c r="BC29" s="194"/>
      <c r="BD29" s="193"/>
    </row>
    <row r="30" spans="2:56" ht="39.9" customHeight="1" x14ac:dyDescent="0.2">
      <c r="B30" s="212">
        <f t="shared" si="1"/>
        <v>19</v>
      </c>
      <c r="C30" s="211"/>
      <c r="D30" s="210"/>
      <c r="E30" s="205"/>
      <c r="F30" s="209"/>
      <c r="G30" s="208"/>
      <c r="H30" s="207"/>
      <c r="I30" s="207"/>
      <c r="J30" s="207"/>
      <c r="K30" s="206"/>
      <c r="L30" s="205"/>
      <c r="M30" s="204"/>
      <c r="N30" s="204"/>
      <c r="O30" s="203"/>
      <c r="P30" s="202"/>
      <c r="Q30" s="201"/>
      <c r="R30" s="201"/>
      <c r="S30" s="201"/>
      <c r="T30" s="201"/>
      <c r="U30" s="201"/>
      <c r="V30" s="200"/>
      <c r="W30" s="202"/>
      <c r="X30" s="201"/>
      <c r="Y30" s="201"/>
      <c r="Z30" s="201"/>
      <c r="AA30" s="201"/>
      <c r="AB30" s="201"/>
      <c r="AC30" s="200"/>
      <c r="AD30" s="202"/>
      <c r="AE30" s="201"/>
      <c r="AF30" s="201"/>
      <c r="AG30" s="201"/>
      <c r="AH30" s="201"/>
      <c r="AI30" s="201"/>
      <c r="AJ30" s="200"/>
      <c r="AK30" s="202"/>
      <c r="AL30" s="201"/>
      <c r="AM30" s="201"/>
      <c r="AN30" s="201"/>
      <c r="AO30" s="201"/>
      <c r="AP30" s="201"/>
      <c r="AQ30" s="200"/>
      <c r="AR30" s="202"/>
      <c r="AS30" s="201"/>
      <c r="AT30" s="200"/>
      <c r="AU30" s="199"/>
      <c r="AV30" s="198"/>
      <c r="AW30" s="197"/>
      <c r="AX30" s="196"/>
      <c r="AY30" s="195"/>
      <c r="AZ30" s="194"/>
      <c r="BA30" s="194"/>
      <c r="BB30" s="194"/>
      <c r="BC30" s="194"/>
      <c r="BD30" s="193"/>
    </row>
    <row r="31" spans="2:56" ht="39.9" customHeight="1" x14ac:dyDescent="0.2">
      <c r="B31" s="212">
        <f t="shared" si="1"/>
        <v>20</v>
      </c>
      <c r="C31" s="211"/>
      <c r="D31" s="210"/>
      <c r="E31" s="205"/>
      <c r="F31" s="209"/>
      <c r="G31" s="208"/>
      <c r="H31" s="207"/>
      <c r="I31" s="207"/>
      <c r="J31" s="207"/>
      <c r="K31" s="206"/>
      <c r="L31" s="205"/>
      <c r="M31" s="204"/>
      <c r="N31" s="204"/>
      <c r="O31" s="203"/>
      <c r="P31" s="202"/>
      <c r="Q31" s="201"/>
      <c r="R31" s="201"/>
      <c r="S31" s="201"/>
      <c r="T31" s="201"/>
      <c r="U31" s="201"/>
      <c r="V31" s="200"/>
      <c r="W31" s="202"/>
      <c r="X31" s="201"/>
      <c r="Y31" s="201"/>
      <c r="Z31" s="201"/>
      <c r="AA31" s="201"/>
      <c r="AB31" s="201"/>
      <c r="AC31" s="200"/>
      <c r="AD31" s="202"/>
      <c r="AE31" s="201"/>
      <c r="AF31" s="201"/>
      <c r="AG31" s="201"/>
      <c r="AH31" s="201"/>
      <c r="AI31" s="201"/>
      <c r="AJ31" s="200"/>
      <c r="AK31" s="202"/>
      <c r="AL31" s="201"/>
      <c r="AM31" s="201"/>
      <c r="AN31" s="201"/>
      <c r="AO31" s="201"/>
      <c r="AP31" s="201"/>
      <c r="AQ31" s="200"/>
      <c r="AR31" s="202"/>
      <c r="AS31" s="201"/>
      <c r="AT31" s="200"/>
      <c r="AU31" s="199"/>
      <c r="AV31" s="198"/>
      <c r="AW31" s="197"/>
      <c r="AX31" s="196"/>
      <c r="AY31" s="195"/>
      <c r="AZ31" s="194"/>
      <c r="BA31" s="194"/>
      <c r="BB31" s="194"/>
      <c r="BC31" s="194"/>
      <c r="BD31" s="193"/>
    </row>
    <row r="32" spans="2:56" ht="39.9" customHeight="1" x14ac:dyDescent="0.2">
      <c r="B32" s="212">
        <f t="shared" si="1"/>
        <v>21</v>
      </c>
      <c r="C32" s="211"/>
      <c r="D32" s="210"/>
      <c r="E32" s="205"/>
      <c r="F32" s="209"/>
      <c r="G32" s="208"/>
      <c r="H32" s="207"/>
      <c r="I32" s="207"/>
      <c r="J32" s="207"/>
      <c r="K32" s="206"/>
      <c r="L32" s="205"/>
      <c r="M32" s="204"/>
      <c r="N32" s="204"/>
      <c r="O32" s="203"/>
      <c r="P32" s="202"/>
      <c r="Q32" s="201"/>
      <c r="R32" s="201"/>
      <c r="S32" s="201"/>
      <c r="T32" s="201"/>
      <c r="U32" s="201"/>
      <c r="V32" s="200"/>
      <c r="W32" s="202"/>
      <c r="X32" s="201"/>
      <c r="Y32" s="201"/>
      <c r="Z32" s="201"/>
      <c r="AA32" s="201"/>
      <c r="AB32" s="201"/>
      <c r="AC32" s="200"/>
      <c r="AD32" s="202"/>
      <c r="AE32" s="201"/>
      <c r="AF32" s="201"/>
      <c r="AG32" s="201"/>
      <c r="AH32" s="201"/>
      <c r="AI32" s="201"/>
      <c r="AJ32" s="200"/>
      <c r="AK32" s="202"/>
      <c r="AL32" s="201"/>
      <c r="AM32" s="201"/>
      <c r="AN32" s="201"/>
      <c r="AO32" s="201"/>
      <c r="AP32" s="201"/>
      <c r="AQ32" s="200"/>
      <c r="AR32" s="202"/>
      <c r="AS32" s="201"/>
      <c r="AT32" s="200"/>
      <c r="AU32" s="199"/>
      <c r="AV32" s="198"/>
      <c r="AW32" s="197"/>
      <c r="AX32" s="196"/>
      <c r="AY32" s="195"/>
      <c r="AZ32" s="194"/>
      <c r="BA32" s="194"/>
      <c r="BB32" s="194"/>
      <c r="BC32" s="194"/>
      <c r="BD32" s="193"/>
    </row>
    <row r="33" spans="2:58" ht="39.9" customHeight="1" x14ac:dyDescent="0.2">
      <c r="B33" s="212">
        <f t="shared" si="1"/>
        <v>22</v>
      </c>
      <c r="C33" s="211"/>
      <c r="D33" s="210"/>
      <c r="E33" s="205"/>
      <c r="F33" s="209"/>
      <c r="G33" s="208"/>
      <c r="H33" s="207"/>
      <c r="I33" s="207"/>
      <c r="J33" s="207"/>
      <c r="K33" s="206"/>
      <c r="L33" s="205"/>
      <c r="M33" s="204"/>
      <c r="N33" s="204"/>
      <c r="O33" s="203"/>
      <c r="P33" s="202"/>
      <c r="Q33" s="201"/>
      <c r="R33" s="201"/>
      <c r="S33" s="201"/>
      <c r="T33" s="201"/>
      <c r="U33" s="201"/>
      <c r="V33" s="200"/>
      <c r="W33" s="202"/>
      <c r="X33" s="201"/>
      <c r="Y33" s="201"/>
      <c r="Z33" s="201"/>
      <c r="AA33" s="201"/>
      <c r="AB33" s="201"/>
      <c r="AC33" s="200"/>
      <c r="AD33" s="202"/>
      <c r="AE33" s="201"/>
      <c r="AF33" s="201"/>
      <c r="AG33" s="201"/>
      <c r="AH33" s="201"/>
      <c r="AI33" s="201"/>
      <c r="AJ33" s="200"/>
      <c r="AK33" s="202"/>
      <c r="AL33" s="201"/>
      <c r="AM33" s="201"/>
      <c r="AN33" s="201"/>
      <c r="AO33" s="201"/>
      <c r="AP33" s="201"/>
      <c r="AQ33" s="200"/>
      <c r="AR33" s="202"/>
      <c r="AS33" s="201"/>
      <c r="AT33" s="200"/>
      <c r="AU33" s="199"/>
      <c r="AV33" s="198"/>
      <c r="AW33" s="197"/>
      <c r="AX33" s="196"/>
      <c r="AY33" s="195"/>
      <c r="AZ33" s="194"/>
      <c r="BA33" s="194"/>
      <c r="BB33" s="194"/>
      <c r="BC33" s="194"/>
      <c r="BD33" s="193"/>
    </row>
    <row r="34" spans="2:58" ht="39.9" customHeight="1" x14ac:dyDescent="0.2">
      <c r="B34" s="212">
        <f t="shared" si="1"/>
        <v>23</v>
      </c>
      <c r="C34" s="211"/>
      <c r="D34" s="210"/>
      <c r="E34" s="205"/>
      <c r="F34" s="209"/>
      <c r="G34" s="208"/>
      <c r="H34" s="207"/>
      <c r="I34" s="207"/>
      <c r="J34" s="207"/>
      <c r="K34" s="206"/>
      <c r="L34" s="205"/>
      <c r="M34" s="204"/>
      <c r="N34" s="204"/>
      <c r="O34" s="203"/>
      <c r="P34" s="202"/>
      <c r="Q34" s="201"/>
      <c r="R34" s="201"/>
      <c r="S34" s="201"/>
      <c r="T34" s="201"/>
      <c r="U34" s="201"/>
      <c r="V34" s="200"/>
      <c r="W34" s="202"/>
      <c r="X34" s="201"/>
      <c r="Y34" s="201"/>
      <c r="Z34" s="201"/>
      <c r="AA34" s="201"/>
      <c r="AB34" s="201"/>
      <c r="AC34" s="200"/>
      <c r="AD34" s="202"/>
      <c r="AE34" s="201"/>
      <c r="AF34" s="201"/>
      <c r="AG34" s="201"/>
      <c r="AH34" s="201"/>
      <c r="AI34" s="201"/>
      <c r="AJ34" s="200"/>
      <c r="AK34" s="202"/>
      <c r="AL34" s="201"/>
      <c r="AM34" s="201"/>
      <c r="AN34" s="201"/>
      <c r="AO34" s="201"/>
      <c r="AP34" s="201"/>
      <c r="AQ34" s="200"/>
      <c r="AR34" s="202"/>
      <c r="AS34" s="201"/>
      <c r="AT34" s="200"/>
      <c r="AU34" s="199"/>
      <c r="AV34" s="198"/>
      <c r="AW34" s="197"/>
      <c r="AX34" s="196"/>
      <c r="AY34" s="195"/>
      <c r="AZ34" s="194"/>
      <c r="BA34" s="194"/>
      <c r="BB34" s="194"/>
      <c r="BC34" s="194"/>
      <c r="BD34" s="193"/>
    </row>
    <row r="35" spans="2:58" ht="39.9" customHeight="1" x14ac:dyDescent="0.2">
      <c r="B35" s="212">
        <f t="shared" si="1"/>
        <v>24</v>
      </c>
      <c r="C35" s="211"/>
      <c r="D35" s="210"/>
      <c r="E35" s="205"/>
      <c r="F35" s="209"/>
      <c r="G35" s="208"/>
      <c r="H35" s="207"/>
      <c r="I35" s="207"/>
      <c r="J35" s="207"/>
      <c r="K35" s="206"/>
      <c r="L35" s="205"/>
      <c r="M35" s="204"/>
      <c r="N35" s="204"/>
      <c r="O35" s="203"/>
      <c r="P35" s="202"/>
      <c r="Q35" s="201"/>
      <c r="R35" s="201"/>
      <c r="S35" s="201"/>
      <c r="T35" s="201"/>
      <c r="U35" s="201"/>
      <c r="V35" s="200"/>
      <c r="W35" s="202"/>
      <c r="X35" s="201"/>
      <c r="Y35" s="201"/>
      <c r="Z35" s="201"/>
      <c r="AA35" s="201"/>
      <c r="AB35" s="201"/>
      <c r="AC35" s="200"/>
      <c r="AD35" s="202"/>
      <c r="AE35" s="201"/>
      <c r="AF35" s="201"/>
      <c r="AG35" s="201"/>
      <c r="AH35" s="201"/>
      <c r="AI35" s="201"/>
      <c r="AJ35" s="200"/>
      <c r="AK35" s="202"/>
      <c r="AL35" s="201"/>
      <c r="AM35" s="201"/>
      <c r="AN35" s="201"/>
      <c r="AO35" s="201"/>
      <c r="AP35" s="201"/>
      <c r="AQ35" s="200"/>
      <c r="AR35" s="202"/>
      <c r="AS35" s="201"/>
      <c r="AT35" s="200"/>
      <c r="AU35" s="199"/>
      <c r="AV35" s="198"/>
      <c r="AW35" s="197"/>
      <c r="AX35" s="196"/>
      <c r="AY35" s="195"/>
      <c r="AZ35" s="194"/>
      <c r="BA35" s="194"/>
      <c r="BB35" s="194"/>
      <c r="BC35" s="194"/>
      <c r="BD35" s="193"/>
    </row>
    <row r="36" spans="2:58" ht="39.9" customHeight="1" x14ac:dyDescent="0.2">
      <c r="B36" s="212">
        <f t="shared" si="1"/>
        <v>25</v>
      </c>
      <c r="C36" s="211"/>
      <c r="D36" s="210"/>
      <c r="E36" s="205"/>
      <c r="F36" s="209"/>
      <c r="G36" s="208"/>
      <c r="H36" s="207"/>
      <c r="I36" s="207"/>
      <c r="J36" s="207"/>
      <c r="K36" s="206"/>
      <c r="L36" s="205"/>
      <c r="M36" s="204"/>
      <c r="N36" s="204"/>
      <c r="O36" s="203"/>
      <c r="P36" s="202"/>
      <c r="Q36" s="201"/>
      <c r="R36" s="201"/>
      <c r="S36" s="201"/>
      <c r="T36" s="201"/>
      <c r="U36" s="201"/>
      <c r="V36" s="200"/>
      <c r="W36" s="202"/>
      <c r="X36" s="201"/>
      <c r="Y36" s="201"/>
      <c r="Z36" s="201"/>
      <c r="AA36" s="201"/>
      <c r="AB36" s="201"/>
      <c r="AC36" s="200"/>
      <c r="AD36" s="202"/>
      <c r="AE36" s="201"/>
      <c r="AF36" s="201"/>
      <c r="AG36" s="201"/>
      <c r="AH36" s="201"/>
      <c r="AI36" s="201"/>
      <c r="AJ36" s="200"/>
      <c r="AK36" s="202"/>
      <c r="AL36" s="201"/>
      <c r="AM36" s="201"/>
      <c r="AN36" s="201"/>
      <c r="AO36" s="201"/>
      <c r="AP36" s="201"/>
      <c r="AQ36" s="200"/>
      <c r="AR36" s="202"/>
      <c r="AS36" s="201"/>
      <c r="AT36" s="200"/>
      <c r="AU36" s="199"/>
      <c r="AV36" s="198"/>
      <c r="AW36" s="197"/>
      <c r="AX36" s="196"/>
      <c r="AY36" s="195"/>
      <c r="AZ36" s="194"/>
      <c r="BA36" s="194"/>
      <c r="BB36" s="194"/>
      <c r="BC36" s="194"/>
      <c r="BD36" s="193"/>
    </row>
    <row r="37" spans="2:58" ht="39.9" customHeight="1" x14ac:dyDescent="0.2">
      <c r="B37" s="212">
        <f t="shared" si="1"/>
        <v>26</v>
      </c>
      <c r="C37" s="340"/>
      <c r="D37" s="341"/>
      <c r="E37" s="342"/>
      <c r="F37" s="345"/>
      <c r="G37" s="331"/>
      <c r="H37" s="332"/>
      <c r="I37" s="332"/>
      <c r="J37" s="332"/>
      <c r="K37" s="333"/>
      <c r="L37" s="342"/>
      <c r="M37" s="343"/>
      <c r="N37" s="343"/>
      <c r="O37" s="344"/>
      <c r="P37" s="202"/>
      <c r="Q37" s="201"/>
      <c r="R37" s="201"/>
      <c r="S37" s="201"/>
      <c r="T37" s="201"/>
      <c r="U37" s="201"/>
      <c r="V37" s="200"/>
      <c r="W37" s="202"/>
      <c r="X37" s="201"/>
      <c r="Y37" s="201"/>
      <c r="Z37" s="201"/>
      <c r="AA37" s="201"/>
      <c r="AB37" s="201"/>
      <c r="AC37" s="200"/>
      <c r="AD37" s="202"/>
      <c r="AE37" s="201"/>
      <c r="AF37" s="201"/>
      <c r="AG37" s="201"/>
      <c r="AH37" s="201"/>
      <c r="AI37" s="201"/>
      <c r="AJ37" s="200"/>
      <c r="AK37" s="202"/>
      <c r="AL37" s="201"/>
      <c r="AM37" s="201"/>
      <c r="AN37" s="201"/>
      <c r="AO37" s="201"/>
      <c r="AP37" s="201"/>
      <c r="AQ37" s="200"/>
      <c r="AR37" s="202"/>
      <c r="AS37" s="201"/>
      <c r="AT37" s="200"/>
      <c r="AU37" s="295"/>
      <c r="AV37" s="296"/>
      <c r="AW37" s="293"/>
      <c r="AX37" s="294"/>
      <c r="AY37" s="355"/>
      <c r="AZ37" s="356"/>
      <c r="BA37" s="356"/>
      <c r="BB37" s="356"/>
      <c r="BC37" s="356"/>
      <c r="BD37" s="357"/>
    </row>
    <row r="38" spans="2:58" ht="39.9" customHeight="1" x14ac:dyDescent="0.2">
      <c r="B38" s="212">
        <f t="shared" si="1"/>
        <v>27</v>
      </c>
      <c r="C38" s="340"/>
      <c r="D38" s="341"/>
      <c r="E38" s="342"/>
      <c r="F38" s="345"/>
      <c r="G38" s="331"/>
      <c r="H38" s="332"/>
      <c r="I38" s="332"/>
      <c r="J38" s="332"/>
      <c r="K38" s="333"/>
      <c r="L38" s="342"/>
      <c r="M38" s="343"/>
      <c r="N38" s="343"/>
      <c r="O38" s="344"/>
      <c r="P38" s="202"/>
      <c r="Q38" s="201"/>
      <c r="R38" s="201"/>
      <c r="S38" s="201"/>
      <c r="T38" s="201"/>
      <c r="U38" s="201"/>
      <c r="V38" s="200"/>
      <c r="W38" s="202"/>
      <c r="X38" s="201"/>
      <c r="Y38" s="201"/>
      <c r="Z38" s="201"/>
      <c r="AA38" s="201"/>
      <c r="AB38" s="201"/>
      <c r="AC38" s="200"/>
      <c r="AD38" s="202"/>
      <c r="AE38" s="201"/>
      <c r="AF38" s="201"/>
      <c r="AG38" s="201"/>
      <c r="AH38" s="201"/>
      <c r="AI38" s="201"/>
      <c r="AJ38" s="200"/>
      <c r="AK38" s="202"/>
      <c r="AL38" s="201"/>
      <c r="AM38" s="201"/>
      <c r="AN38" s="201"/>
      <c r="AO38" s="201"/>
      <c r="AP38" s="201"/>
      <c r="AQ38" s="200"/>
      <c r="AR38" s="202"/>
      <c r="AS38" s="201"/>
      <c r="AT38" s="200"/>
      <c r="AU38" s="295"/>
      <c r="AV38" s="296"/>
      <c r="AW38" s="293"/>
      <c r="AX38" s="294"/>
      <c r="AY38" s="355"/>
      <c r="AZ38" s="356"/>
      <c r="BA38" s="356"/>
      <c r="BB38" s="356"/>
      <c r="BC38" s="356"/>
      <c r="BD38" s="357"/>
    </row>
    <row r="39" spans="2:58" ht="39.9" customHeight="1" thickBot="1" x14ac:dyDescent="0.25">
      <c r="B39" s="192">
        <f t="shared" si="1"/>
        <v>28</v>
      </c>
      <c r="C39" s="369"/>
      <c r="D39" s="370"/>
      <c r="E39" s="371"/>
      <c r="F39" s="372"/>
      <c r="G39" s="373"/>
      <c r="H39" s="374"/>
      <c r="I39" s="374"/>
      <c r="J39" s="374"/>
      <c r="K39" s="375"/>
      <c r="L39" s="371"/>
      <c r="M39" s="376"/>
      <c r="N39" s="376"/>
      <c r="O39" s="377"/>
      <c r="P39" s="191"/>
      <c r="Q39" s="190"/>
      <c r="R39" s="190"/>
      <c r="S39" s="190"/>
      <c r="T39" s="190"/>
      <c r="U39" s="190"/>
      <c r="V39" s="189"/>
      <c r="W39" s="191"/>
      <c r="X39" s="190"/>
      <c r="Y39" s="190"/>
      <c r="Z39" s="190"/>
      <c r="AA39" s="190"/>
      <c r="AB39" s="190"/>
      <c r="AC39" s="189"/>
      <c r="AD39" s="191"/>
      <c r="AE39" s="190"/>
      <c r="AF39" s="190"/>
      <c r="AG39" s="190"/>
      <c r="AH39" s="190"/>
      <c r="AI39" s="190"/>
      <c r="AJ39" s="189"/>
      <c r="AK39" s="191"/>
      <c r="AL39" s="190"/>
      <c r="AM39" s="190"/>
      <c r="AN39" s="190"/>
      <c r="AO39" s="190"/>
      <c r="AP39" s="190"/>
      <c r="AQ39" s="189"/>
      <c r="AR39" s="191"/>
      <c r="AS39" s="190"/>
      <c r="AT39" s="189"/>
      <c r="AU39" s="364"/>
      <c r="AV39" s="365"/>
      <c r="AW39" s="366"/>
      <c r="AX39" s="367"/>
      <c r="AY39" s="361"/>
      <c r="AZ39" s="362"/>
      <c r="BA39" s="362"/>
      <c r="BB39" s="362"/>
      <c r="BC39" s="362"/>
      <c r="BD39" s="363"/>
    </row>
    <row r="40" spans="2:58" ht="20.25" customHeight="1" x14ac:dyDescent="0.2">
      <c r="C40" s="188"/>
      <c r="D40" s="187"/>
      <c r="E40" s="186"/>
      <c r="AC40" s="185"/>
    </row>
    <row r="41" spans="2:58" ht="20.25" customHeight="1" x14ac:dyDescent="0.2">
      <c r="C41" s="188"/>
      <c r="D41" s="187"/>
      <c r="E41" s="186"/>
      <c r="AC41" s="185"/>
    </row>
    <row r="42" spans="2:58" s="178" customFormat="1" ht="24.9" customHeight="1" x14ac:dyDescent="0.2">
      <c r="B42" s="178" t="s">
        <v>178</v>
      </c>
      <c r="C42" s="184"/>
      <c r="D42" s="184"/>
      <c r="U42" s="184"/>
      <c r="AK42" s="183"/>
      <c r="AL42" s="182"/>
      <c r="AM42" s="182"/>
      <c r="BF42" s="182"/>
    </row>
    <row r="43" spans="2:58" s="178" customFormat="1" ht="24.9" customHeight="1" x14ac:dyDescent="0.2">
      <c r="B43" s="178" t="s">
        <v>177</v>
      </c>
      <c r="C43" s="184"/>
      <c r="D43" s="184"/>
      <c r="U43" s="184"/>
      <c r="AK43" s="183"/>
      <c r="AL43" s="182"/>
      <c r="AM43" s="182"/>
      <c r="BF43" s="182"/>
    </row>
    <row r="44" spans="2:58" s="178" customFormat="1" ht="24.9" customHeight="1" x14ac:dyDescent="0.2">
      <c r="B44" s="178" t="s">
        <v>176</v>
      </c>
      <c r="C44" s="183"/>
      <c r="D44" s="183"/>
      <c r="E44" s="183"/>
      <c r="F44" s="183"/>
      <c r="G44" s="183"/>
      <c r="H44" s="183"/>
      <c r="I44" s="183"/>
      <c r="J44" s="183"/>
      <c r="K44" s="183"/>
      <c r="L44" s="183"/>
      <c r="M44" s="183"/>
      <c r="N44" s="183"/>
      <c r="O44" s="183"/>
      <c r="P44" s="183"/>
      <c r="Q44" s="183"/>
      <c r="R44" s="183"/>
      <c r="S44" s="183"/>
      <c r="T44" s="183"/>
      <c r="U44" s="182"/>
      <c r="V44" s="182"/>
      <c r="W44" s="183"/>
      <c r="X44" s="183"/>
      <c r="Y44" s="183"/>
      <c r="Z44" s="183"/>
      <c r="AA44" s="183"/>
      <c r="AB44" s="183"/>
      <c r="AC44" s="183"/>
      <c r="AD44" s="183"/>
      <c r="AE44" s="183"/>
      <c r="AF44" s="183"/>
      <c r="AG44" s="183"/>
      <c r="AH44" s="183"/>
      <c r="AI44" s="183"/>
      <c r="AJ44" s="183"/>
      <c r="AK44" s="183"/>
      <c r="AL44" s="182"/>
      <c r="AM44" s="182"/>
      <c r="BF44" s="182"/>
    </row>
    <row r="45" spans="2:58" s="178" customFormat="1" ht="24.9" customHeight="1" x14ac:dyDescent="0.2">
      <c r="B45" s="178" t="s">
        <v>175</v>
      </c>
    </row>
    <row r="46" spans="2:58" s="178" customFormat="1" ht="24.9" customHeight="1" x14ac:dyDescent="0.2">
      <c r="B46" s="178" t="s">
        <v>174</v>
      </c>
    </row>
    <row r="47" spans="2:58" s="178" customFormat="1" ht="24.9" customHeight="1" x14ac:dyDescent="0.2">
      <c r="B47" s="178" t="s">
        <v>173</v>
      </c>
    </row>
    <row r="48" spans="2:58" s="178" customFormat="1" ht="24.9" customHeight="1" x14ac:dyDescent="0.2">
      <c r="B48" s="178" t="s">
        <v>172</v>
      </c>
    </row>
    <row r="49" spans="2:8" s="178" customFormat="1" ht="24.9" customHeight="1" x14ac:dyDescent="0.2"/>
    <row r="50" spans="2:8" s="178" customFormat="1" ht="24.9" customHeight="1" x14ac:dyDescent="0.2">
      <c r="C50" s="181" t="s">
        <v>171</v>
      </c>
      <c r="D50" s="368" t="s">
        <v>170</v>
      </c>
      <c r="E50" s="368"/>
      <c r="F50" s="368"/>
      <c r="G50" s="368"/>
      <c r="H50" s="368"/>
    </row>
    <row r="51" spans="2:8" s="178" customFormat="1" ht="24.9" customHeight="1" x14ac:dyDescent="0.2">
      <c r="C51" s="180" t="s">
        <v>169</v>
      </c>
      <c r="D51" s="368" t="s">
        <v>168</v>
      </c>
      <c r="E51" s="368"/>
      <c r="F51" s="368"/>
      <c r="G51" s="368"/>
      <c r="H51" s="368"/>
    </row>
    <row r="52" spans="2:8" s="178" customFormat="1" ht="24.9" customHeight="1" x14ac:dyDescent="0.2">
      <c r="C52" s="180" t="s">
        <v>167</v>
      </c>
      <c r="D52" s="368" t="s">
        <v>166</v>
      </c>
      <c r="E52" s="368"/>
      <c r="F52" s="368"/>
      <c r="G52" s="368"/>
      <c r="H52" s="368"/>
    </row>
    <row r="53" spans="2:8" s="178" customFormat="1" ht="24.9" customHeight="1" x14ac:dyDescent="0.2">
      <c r="C53" s="180" t="s">
        <v>165</v>
      </c>
      <c r="D53" s="368" t="s">
        <v>164</v>
      </c>
      <c r="E53" s="368"/>
      <c r="F53" s="368"/>
      <c r="G53" s="368"/>
      <c r="H53" s="368"/>
    </row>
    <row r="54" spans="2:8" s="178" customFormat="1" ht="24.9" customHeight="1" x14ac:dyDescent="0.2">
      <c r="C54" s="180" t="s">
        <v>163</v>
      </c>
      <c r="D54" s="368" t="s">
        <v>162</v>
      </c>
      <c r="E54" s="368"/>
      <c r="F54" s="368"/>
      <c r="G54" s="368"/>
      <c r="H54" s="368"/>
    </row>
    <row r="55" spans="2:8" s="178" customFormat="1" ht="24.9" customHeight="1" x14ac:dyDescent="0.2"/>
    <row r="56" spans="2:8" s="178" customFormat="1" ht="24.9" customHeight="1" x14ac:dyDescent="0.2">
      <c r="C56" s="178" t="s">
        <v>161</v>
      </c>
    </row>
    <row r="57" spans="2:8" s="178" customFormat="1" ht="24.9" customHeight="1" x14ac:dyDescent="0.2">
      <c r="C57" s="178" t="s">
        <v>160</v>
      </c>
    </row>
    <row r="58" spans="2:8" s="178" customFormat="1" ht="24.9" customHeight="1" x14ac:dyDescent="0.2">
      <c r="C58" s="178" t="s">
        <v>159</v>
      </c>
    </row>
    <row r="59" spans="2:8" s="178" customFormat="1" ht="24.9" customHeight="1" x14ac:dyDescent="0.2"/>
    <row r="60" spans="2:8" s="178" customFormat="1" ht="24.9" customHeight="1" x14ac:dyDescent="0.2">
      <c r="B60" s="178" t="s">
        <v>158</v>
      </c>
    </row>
    <row r="61" spans="2:8" s="178" customFormat="1" ht="24.9" customHeight="1" x14ac:dyDescent="0.2">
      <c r="B61" s="178" t="s">
        <v>157</v>
      </c>
    </row>
    <row r="62" spans="2:8" s="178" customFormat="1" ht="24.9" customHeight="1" x14ac:dyDescent="0.2">
      <c r="B62" s="178" t="s">
        <v>156</v>
      </c>
    </row>
    <row r="63" spans="2:8" s="178" customFormat="1" ht="24.9" customHeight="1" x14ac:dyDescent="0.2">
      <c r="B63" s="178" t="s">
        <v>155</v>
      </c>
    </row>
    <row r="64" spans="2:8" s="178" customFormat="1" ht="24.9" customHeight="1" x14ac:dyDescent="0.2">
      <c r="B64" s="178" t="s">
        <v>154</v>
      </c>
    </row>
    <row r="65" spans="2:2" s="178" customFormat="1" ht="24.9" customHeight="1" x14ac:dyDescent="0.2">
      <c r="B65" s="178" t="s">
        <v>153</v>
      </c>
    </row>
    <row r="66" spans="2:2" s="178" customFormat="1" ht="24.9" customHeight="1" x14ac:dyDescent="0.2">
      <c r="B66" s="178" t="s">
        <v>152</v>
      </c>
    </row>
    <row r="67" spans="2:2" s="178" customFormat="1" ht="24.9" customHeight="1" x14ac:dyDescent="0.2">
      <c r="B67" s="178" t="s">
        <v>151</v>
      </c>
    </row>
    <row r="68" spans="2:2" s="178" customFormat="1" ht="24.9" customHeight="1" x14ac:dyDescent="0.2">
      <c r="B68" s="178" t="s">
        <v>150</v>
      </c>
    </row>
    <row r="69" spans="2:2" s="178" customFormat="1" ht="24.9" customHeight="1" x14ac:dyDescent="0.2">
      <c r="B69" s="178" t="s">
        <v>149</v>
      </c>
    </row>
    <row r="70" spans="2:2" s="178" customFormat="1" ht="24.9" customHeight="1" x14ac:dyDescent="0.2">
      <c r="B70" s="178" t="s">
        <v>148</v>
      </c>
    </row>
    <row r="71" spans="2:2" s="178" customFormat="1" ht="24.9" customHeight="1" x14ac:dyDescent="0.2">
      <c r="B71" s="178" t="s">
        <v>147</v>
      </c>
    </row>
    <row r="72" spans="2:2" s="178" customFormat="1" ht="24.9" customHeight="1" x14ac:dyDescent="0.2">
      <c r="B72" s="179" t="s">
        <v>146</v>
      </c>
    </row>
    <row r="73" spans="2:2" s="178" customFormat="1" ht="24.9" customHeight="1" x14ac:dyDescent="0.2">
      <c r="B73" s="179" t="s">
        <v>145</v>
      </c>
    </row>
    <row r="74" spans="2:2" ht="24.9" customHeight="1" x14ac:dyDescent="0.2">
      <c r="B74" s="260" t="s">
        <v>144</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E24:F24"/>
    <mergeCell ref="G24:K24"/>
    <mergeCell ref="C19:D19"/>
    <mergeCell ref="E19:F19"/>
    <mergeCell ref="G19:K19"/>
    <mergeCell ref="L19:O19"/>
    <mergeCell ref="E22:F22"/>
    <mergeCell ref="G22:K22"/>
    <mergeCell ref="L22:O22"/>
    <mergeCell ref="E17:F17"/>
    <mergeCell ref="G17:K17"/>
    <mergeCell ref="E12:F12"/>
    <mergeCell ref="G12:K12"/>
    <mergeCell ref="C13:D13"/>
    <mergeCell ref="L12:O12"/>
    <mergeCell ref="L13:O13"/>
    <mergeCell ref="C18:D18"/>
    <mergeCell ref="E18:F18"/>
    <mergeCell ref="G18:K18"/>
    <mergeCell ref="L18:O18"/>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37:AX37"/>
    <mergeCell ref="AU23:AV23"/>
    <mergeCell ref="AW23:AX23"/>
    <mergeCell ref="AU24:AV24"/>
    <mergeCell ref="AW24:AX24"/>
    <mergeCell ref="AU25:AV25"/>
    <mergeCell ref="AW20:AX20"/>
    <mergeCell ref="AU21:AV21"/>
    <mergeCell ref="AW21:AX21"/>
    <mergeCell ref="AW25:AX25"/>
    <mergeCell ref="AU26:AV26"/>
    <mergeCell ref="AW26:AX26"/>
  </mergeCells>
  <phoneticPr fontId="27"/>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246" customWidth="1"/>
    <col min="2" max="2" width="6.08984375" style="247" customWidth="1"/>
    <col min="3" max="3" width="11.54296875" style="247" customWidth="1"/>
    <col min="4" max="4" width="3.7265625" style="247" bestFit="1" customWidth="1"/>
    <col min="5" max="5" width="17" style="246" customWidth="1"/>
    <col min="6" max="6" width="3.7265625" style="246" bestFit="1" customWidth="1"/>
    <col min="7" max="7" width="17" style="246" customWidth="1"/>
    <col min="8" max="8" width="3.7265625" style="246" bestFit="1" customWidth="1"/>
    <col min="9" max="9" width="17" style="247" customWidth="1"/>
    <col min="10" max="10" width="3.7265625" style="246" bestFit="1" customWidth="1"/>
    <col min="11" max="11" width="17" style="246" customWidth="1"/>
    <col min="12" max="12" width="3.7265625" style="246" customWidth="1"/>
    <col min="13" max="13" width="17" style="246" customWidth="1"/>
    <col min="14" max="14" width="3.7265625" style="246" customWidth="1"/>
    <col min="15" max="15" width="17" style="246" customWidth="1"/>
    <col min="16" max="16" width="3.7265625" style="246" customWidth="1"/>
    <col min="17" max="17" width="17" style="246" customWidth="1"/>
    <col min="18" max="18" width="3.7265625" style="246" customWidth="1"/>
    <col min="19" max="19" width="17" style="246" customWidth="1"/>
    <col min="20" max="20" width="3.7265625" style="246" customWidth="1"/>
    <col min="21" max="21" width="17" style="246" customWidth="1"/>
    <col min="22" max="22" width="3.7265625" style="246" customWidth="1"/>
    <col min="23" max="23" width="55.1796875" style="246" customWidth="1"/>
    <col min="24" max="16384" width="9.81640625" style="246"/>
  </cols>
  <sheetData>
    <row r="1" spans="2:23" x14ac:dyDescent="0.2">
      <c r="B1" s="259" t="s">
        <v>258</v>
      </c>
    </row>
    <row r="2" spans="2:23" x14ac:dyDescent="0.2">
      <c r="B2" s="248" t="s">
        <v>257</v>
      </c>
      <c r="E2" s="258"/>
      <c r="I2" s="257"/>
    </row>
    <row r="3" spans="2:23" x14ac:dyDescent="0.2">
      <c r="B3" s="257" t="s">
        <v>256</v>
      </c>
      <c r="E3" s="258" t="s">
        <v>255</v>
      </c>
      <c r="I3" s="257"/>
    </row>
    <row r="4" spans="2:23" x14ac:dyDescent="0.2">
      <c r="B4" s="248"/>
      <c r="E4" s="378" t="s">
        <v>246</v>
      </c>
      <c r="F4" s="378"/>
      <c r="G4" s="378"/>
      <c r="H4" s="378"/>
      <c r="I4" s="378"/>
      <c r="J4" s="378"/>
      <c r="K4" s="378"/>
      <c r="M4" s="378" t="s">
        <v>254</v>
      </c>
      <c r="N4" s="378"/>
      <c r="O4" s="378"/>
      <c r="Q4" s="378" t="s">
        <v>253</v>
      </c>
      <c r="R4" s="378"/>
      <c r="S4" s="378"/>
      <c r="T4" s="378"/>
      <c r="U4" s="378"/>
      <c r="W4" s="378" t="s">
        <v>252</v>
      </c>
    </row>
    <row r="5" spans="2:23" x14ac:dyDescent="0.2">
      <c r="B5" s="247" t="s">
        <v>191</v>
      </c>
      <c r="C5" s="247" t="s">
        <v>171</v>
      </c>
      <c r="E5" s="247" t="s">
        <v>251</v>
      </c>
      <c r="F5" s="247"/>
      <c r="G5" s="247" t="s">
        <v>250</v>
      </c>
      <c r="I5" s="247" t="s">
        <v>249</v>
      </c>
      <c r="K5" s="247" t="s">
        <v>246</v>
      </c>
      <c r="M5" s="247" t="s">
        <v>248</v>
      </c>
      <c r="O5" s="247" t="s">
        <v>247</v>
      </c>
      <c r="Q5" s="247" t="s">
        <v>248</v>
      </c>
      <c r="S5" s="247" t="s">
        <v>247</v>
      </c>
      <c r="U5" s="247" t="s">
        <v>246</v>
      </c>
      <c r="W5" s="378"/>
    </row>
    <row r="6" spans="2:23" x14ac:dyDescent="0.2">
      <c r="B6" s="247">
        <v>1</v>
      </c>
      <c r="C6" s="251" t="s">
        <v>245</v>
      </c>
      <c r="D6" s="247" t="s">
        <v>216</v>
      </c>
      <c r="E6" s="255"/>
      <c r="F6" s="247" t="s">
        <v>214</v>
      </c>
      <c r="G6" s="255"/>
      <c r="H6" s="246" t="s">
        <v>215</v>
      </c>
      <c r="I6" s="255">
        <v>0</v>
      </c>
      <c r="J6" s="246" t="s">
        <v>204</v>
      </c>
      <c r="K6" s="252">
        <f t="shared" ref="K6:K25" si="0">(G6-E6-I6)*24</f>
        <v>0</v>
      </c>
      <c r="M6" s="255"/>
      <c r="N6" s="247" t="s">
        <v>214</v>
      </c>
      <c r="O6" s="255"/>
      <c r="Q6" s="254">
        <f t="shared" ref="Q6:Q25" si="1">IF(E6&lt;M6,M6,E6)</f>
        <v>0</v>
      </c>
      <c r="R6" s="247" t="s">
        <v>214</v>
      </c>
      <c r="S6" s="254">
        <f t="shared" ref="S6:S25" si="2">IF(G6&gt;O6,O6,G6)</f>
        <v>0</v>
      </c>
      <c r="U6" s="252">
        <f t="shared" ref="U6:U25" si="3">(S6-Q6)*24</f>
        <v>0</v>
      </c>
      <c r="W6" s="250"/>
    </row>
    <row r="7" spans="2:23" x14ac:dyDescent="0.2">
      <c r="B7" s="247">
        <v>2</v>
      </c>
      <c r="C7" s="251" t="s">
        <v>244</v>
      </c>
      <c r="D7" s="247" t="s">
        <v>216</v>
      </c>
      <c r="E7" s="255"/>
      <c r="F7" s="247" t="s">
        <v>214</v>
      </c>
      <c r="G7" s="255"/>
      <c r="H7" s="246" t="s">
        <v>215</v>
      </c>
      <c r="I7" s="255">
        <v>0</v>
      </c>
      <c r="J7" s="246" t="s">
        <v>204</v>
      </c>
      <c r="K7" s="252">
        <f t="shared" si="0"/>
        <v>0</v>
      </c>
      <c r="M7" s="255"/>
      <c r="N7" s="247" t="s">
        <v>214</v>
      </c>
      <c r="O7" s="255"/>
      <c r="Q7" s="254">
        <f t="shared" si="1"/>
        <v>0</v>
      </c>
      <c r="R7" s="247" t="s">
        <v>214</v>
      </c>
      <c r="S7" s="254">
        <f t="shared" si="2"/>
        <v>0</v>
      </c>
      <c r="U7" s="252">
        <f t="shared" si="3"/>
        <v>0</v>
      </c>
      <c r="W7" s="250"/>
    </row>
    <row r="8" spans="2:23" x14ac:dyDescent="0.2">
      <c r="B8" s="247">
        <v>3</v>
      </c>
      <c r="C8" s="251" t="s">
        <v>243</v>
      </c>
      <c r="D8" s="247" t="s">
        <v>216</v>
      </c>
      <c r="E8" s="255"/>
      <c r="F8" s="247" t="s">
        <v>214</v>
      </c>
      <c r="G8" s="255"/>
      <c r="H8" s="246" t="s">
        <v>215</v>
      </c>
      <c r="I8" s="255">
        <v>0</v>
      </c>
      <c r="J8" s="246" t="s">
        <v>204</v>
      </c>
      <c r="K8" s="252">
        <f t="shared" si="0"/>
        <v>0</v>
      </c>
      <c r="M8" s="255"/>
      <c r="N8" s="247" t="s">
        <v>214</v>
      </c>
      <c r="O8" s="255"/>
      <c r="Q8" s="254">
        <f t="shared" si="1"/>
        <v>0</v>
      </c>
      <c r="R8" s="247" t="s">
        <v>214</v>
      </c>
      <c r="S8" s="254">
        <f t="shared" si="2"/>
        <v>0</v>
      </c>
      <c r="U8" s="252">
        <f t="shared" si="3"/>
        <v>0</v>
      </c>
      <c r="W8" s="250"/>
    </row>
    <row r="9" spans="2:23" x14ac:dyDescent="0.2">
      <c r="B9" s="247">
        <v>4</v>
      </c>
      <c r="C9" s="251" t="s">
        <v>242</v>
      </c>
      <c r="D9" s="247" t="s">
        <v>216</v>
      </c>
      <c r="E9" s="255"/>
      <c r="F9" s="247" t="s">
        <v>214</v>
      </c>
      <c r="G9" s="255"/>
      <c r="H9" s="246" t="s">
        <v>215</v>
      </c>
      <c r="I9" s="255">
        <v>0</v>
      </c>
      <c r="J9" s="246" t="s">
        <v>204</v>
      </c>
      <c r="K9" s="252">
        <f t="shared" si="0"/>
        <v>0</v>
      </c>
      <c r="M9" s="255"/>
      <c r="N9" s="247" t="s">
        <v>214</v>
      </c>
      <c r="O9" s="255"/>
      <c r="Q9" s="254">
        <f t="shared" si="1"/>
        <v>0</v>
      </c>
      <c r="R9" s="247" t="s">
        <v>214</v>
      </c>
      <c r="S9" s="254">
        <f t="shared" si="2"/>
        <v>0</v>
      </c>
      <c r="U9" s="252">
        <f t="shared" si="3"/>
        <v>0</v>
      </c>
      <c r="W9" s="250"/>
    </row>
    <row r="10" spans="2:23" x14ac:dyDescent="0.2">
      <c r="B10" s="247">
        <v>5</v>
      </c>
      <c r="C10" s="251" t="s">
        <v>241</v>
      </c>
      <c r="D10" s="247" t="s">
        <v>216</v>
      </c>
      <c r="E10" s="255"/>
      <c r="F10" s="247" t="s">
        <v>214</v>
      </c>
      <c r="G10" s="255"/>
      <c r="H10" s="246" t="s">
        <v>215</v>
      </c>
      <c r="I10" s="255">
        <v>0</v>
      </c>
      <c r="J10" s="246" t="s">
        <v>204</v>
      </c>
      <c r="K10" s="252">
        <f t="shared" si="0"/>
        <v>0</v>
      </c>
      <c r="M10" s="255"/>
      <c r="N10" s="247" t="s">
        <v>214</v>
      </c>
      <c r="O10" s="255"/>
      <c r="Q10" s="254">
        <f t="shared" si="1"/>
        <v>0</v>
      </c>
      <c r="R10" s="247" t="s">
        <v>214</v>
      </c>
      <c r="S10" s="254">
        <f t="shared" si="2"/>
        <v>0</v>
      </c>
      <c r="U10" s="252">
        <f t="shared" si="3"/>
        <v>0</v>
      </c>
      <c r="W10" s="250"/>
    </row>
    <row r="11" spans="2:23" x14ac:dyDescent="0.2">
      <c r="B11" s="247">
        <v>6</v>
      </c>
      <c r="C11" s="251" t="s">
        <v>240</v>
      </c>
      <c r="D11" s="247" t="s">
        <v>216</v>
      </c>
      <c r="E11" s="255"/>
      <c r="F11" s="247" t="s">
        <v>214</v>
      </c>
      <c r="G11" s="255"/>
      <c r="H11" s="246" t="s">
        <v>215</v>
      </c>
      <c r="I11" s="255">
        <v>0</v>
      </c>
      <c r="J11" s="246" t="s">
        <v>204</v>
      </c>
      <c r="K11" s="252">
        <f t="shared" si="0"/>
        <v>0</v>
      </c>
      <c r="M11" s="255"/>
      <c r="N11" s="247" t="s">
        <v>214</v>
      </c>
      <c r="O11" s="255"/>
      <c r="Q11" s="254">
        <f t="shared" si="1"/>
        <v>0</v>
      </c>
      <c r="R11" s="247" t="s">
        <v>214</v>
      </c>
      <c r="S11" s="254">
        <f t="shared" si="2"/>
        <v>0</v>
      </c>
      <c r="U11" s="252">
        <f t="shared" si="3"/>
        <v>0</v>
      </c>
      <c r="W11" s="250"/>
    </row>
    <row r="12" spans="2:23" x14ac:dyDescent="0.2">
      <c r="B12" s="247">
        <v>7</v>
      </c>
      <c r="C12" s="251" t="s">
        <v>239</v>
      </c>
      <c r="D12" s="247" t="s">
        <v>216</v>
      </c>
      <c r="E12" s="255"/>
      <c r="F12" s="247" t="s">
        <v>214</v>
      </c>
      <c r="G12" s="255"/>
      <c r="H12" s="246" t="s">
        <v>215</v>
      </c>
      <c r="I12" s="255">
        <v>0</v>
      </c>
      <c r="J12" s="246" t="s">
        <v>204</v>
      </c>
      <c r="K12" s="252">
        <f t="shared" si="0"/>
        <v>0</v>
      </c>
      <c r="M12" s="255"/>
      <c r="N12" s="247" t="s">
        <v>214</v>
      </c>
      <c r="O12" s="255"/>
      <c r="Q12" s="254">
        <f t="shared" si="1"/>
        <v>0</v>
      </c>
      <c r="R12" s="247" t="s">
        <v>214</v>
      </c>
      <c r="S12" s="254">
        <f t="shared" si="2"/>
        <v>0</v>
      </c>
      <c r="U12" s="252">
        <f t="shared" si="3"/>
        <v>0</v>
      </c>
      <c r="W12" s="250"/>
    </row>
    <row r="13" spans="2:23" x14ac:dyDescent="0.2">
      <c r="B13" s="247">
        <v>8</v>
      </c>
      <c r="C13" s="251" t="s">
        <v>238</v>
      </c>
      <c r="D13" s="247" t="s">
        <v>216</v>
      </c>
      <c r="E13" s="255"/>
      <c r="F13" s="247" t="s">
        <v>214</v>
      </c>
      <c r="G13" s="255"/>
      <c r="H13" s="246" t="s">
        <v>215</v>
      </c>
      <c r="I13" s="255">
        <v>0</v>
      </c>
      <c r="J13" s="246" t="s">
        <v>204</v>
      </c>
      <c r="K13" s="252">
        <f t="shared" si="0"/>
        <v>0</v>
      </c>
      <c r="M13" s="255"/>
      <c r="N13" s="247" t="s">
        <v>214</v>
      </c>
      <c r="O13" s="255"/>
      <c r="Q13" s="254">
        <f t="shared" si="1"/>
        <v>0</v>
      </c>
      <c r="R13" s="247" t="s">
        <v>214</v>
      </c>
      <c r="S13" s="254">
        <f t="shared" si="2"/>
        <v>0</v>
      </c>
      <c r="U13" s="252">
        <f t="shared" si="3"/>
        <v>0</v>
      </c>
      <c r="W13" s="250"/>
    </row>
    <row r="14" spans="2:23" x14ac:dyDescent="0.2">
      <c r="B14" s="247">
        <v>9</v>
      </c>
      <c r="C14" s="251" t="s">
        <v>237</v>
      </c>
      <c r="D14" s="247" t="s">
        <v>216</v>
      </c>
      <c r="E14" s="255"/>
      <c r="F14" s="247" t="s">
        <v>214</v>
      </c>
      <c r="G14" s="255"/>
      <c r="H14" s="246" t="s">
        <v>215</v>
      </c>
      <c r="I14" s="255">
        <v>0</v>
      </c>
      <c r="J14" s="246" t="s">
        <v>204</v>
      </c>
      <c r="K14" s="252">
        <f t="shared" si="0"/>
        <v>0</v>
      </c>
      <c r="M14" s="255"/>
      <c r="N14" s="247" t="s">
        <v>214</v>
      </c>
      <c r="O14" s="255"/>
      <c r="Q14" s="254">
        <f t="shared" si="1"/>
        <v>0</v>
      </c>
      <c r="R14" s="247" t="s">
        <v>214</v>
      </c>
      <c r="S14" s="254">
        <f t="shared" si="2"/>
        <v>0</v>
      </c>
      <c r="U14" s="252">
        <f t="shared" si="3"/>
        <v>0</v>
      </c>
      <c r="W14" s="250"/>
    </row>
    <row r="15" spans="2:23" x14ac:dyDescent="0.2">
      <c r="B15" s="247">
        <v>10</v>
      </c>
      <c r="C15" s="251" t="s">
        <v>236</v>
      </c>
      <c r="D15" s="247" t="s">
        <v>216</v>
      </c>
      <c r="E15" s="255"/>
      <c r="F15" s="247" t="s">
        <v>214</v>
      </c>
      <c r="G15" s="255"/>
      <c r="H15" s="246" t="s">
        <v>215</v>
      </c>
      <c r="I15" s="255">
        <v>0</v>
      </c>
      <c r="J15" s="246" t="s">
        <v>204</v>
      </c>
      <c r="K15" s="252">
        <f t="shared" si="0"/>
        <v>0</v>
      </c>
      <c r="M15" s="255"/>
      <c r="N15" s="247" t="s">
        <v>214</v>
      </c>
      <c r="O15" s="255"/>
      <c r="Q15" s="254">
        <f t="shared" si="1"/>
        <v>0</v>
      </c>
      <c r="R15" s="247" t="s">
        <v>214</v>
      </c>
      <c r="S15" s="254">
        <f t="shared" si="2"/>
        <v>0</v>
      </c>
      <c r="U15" s="252">
        <f t="shared" si="3"/>
        <v>0</v>
      </c>
      <c r="W15" s="250"/>
    </row>
    <row r="16" spans="2:23" x14ac:dyDescent="0.2">
      <c r="B16" s="247">
        <v>11</v>
      </c>
      <c r="C16" s="251" t="s">
        <v>235</v>
      </c>
      <c r="D16" s="247" t="s">
        <v>216</v>
      </c>
      <c r="E16" s="255"/>
      <c r="F16" s="247" t="s">
        <v>214</v>
      </c>
      <c r="G16" s="255"/>
      <c r="H16" s="246" t="s">
        <v>215</v>
      </c>
      <c r="I16" s="255">
        <v>0</v>
      </c>
      <c r="J16" s="246" t="s">
        <v>204</v>
      </c>
      <c r="K16" s="252">
        <f t="shared" si="0"/>
        <v>0</v>
      </c>
      <c r="M16" s="255"/>
      <c r="N16" s="247" t="s">
        <v>214</v>
      </c>
      <c r="O16" s="255"/>
      <c r="Q16" s="254">
        <f t="shared" si="1"/>
        <v>0</v>
      </c>
      <c r="R16" s="247" t="s">
        <v>214</v>
      </c>
      <c r="S16" s="254">
        <f t="shared" si="2"/>
        <v>0</v>
      </c>
      <c r="U16" s="252">
        <f t="shared" si="3"/>
        <v>0</v>
      </c>
      <c r="W16" s="250"/>
    </row>
    <row r="17" spans="2:23" x14ac:dyDescent="0.2">
      <c r="B17" s="247">
        <v>12</v>
      </c>
      <c r="C17" s="251" t="s">
        <v>234</v>
      </c>
      <c r="D17" s="247" t="s">
        <v>216</v>
      </c>
      <c r="E17" s="255"/>
      <c r="F17" s="247" t="s">
        <v>214</v>
      </c>
      <c r="G17" s="255"/>
      <c r="H17" s="246" t="s">
        <v>215</v>
      </c>
      <c r="I17" s="255">
        <v>0</v>
      </c>
      <c r="J17" s="246" t="s">
        <v>204</v>
      </c>
      <c r="K17" s="252">
        <f t="shared" si="0"/>
        <v>0</v>
      </c>
      <c r="M17" s="255"/>
      <c r="N17" s="247" t="s">
        <v>214</v>
      </c>
      <c r="O17" s="255"/>
      <c r="Q17" s="254">
        <f t="shared" si="1"/>
        <v>0</v>
      </c>
      <c r="R17" s="247" t="s">
        <v>214</v>
      </c>
      <c r="S17" s="254">
        <f t="shared" si="2"/>
        <v>0</v>
      </c>
      <c r="U17" s="252">
        <f t="shared" si="3"/>
        <v>0</v>
      </c>
      <c r="W17" s="250"/>
    </row>
    <row r="18" spans="2:23" x14ac:dyDescent="0.2">
      <c r="B18" s="247">
        <v>13</v>
      </c>
      <c r="C18" s="251" t="s">
        <v>233</v>
      </c>
      <c r="D18" s="247" t="s">
        <v>216</v>
      </c>
      <c r="E18" s="255"/>
      <c r="F18" s="247" t="s">
        <v>214</v>
      </c>
      <c r="G18" s="255"/>
      <c r="H18" s="246" t="s">
        <v>215</v>
      </c>
      <c r="I18" s="255">
        <v>0</v>
      </c>
      <c r="J18" s="246" t="s">
        <v>204</v>
      </c>
      <c r="K18" s="252">
        <f t="shared" si="0"/>
        <v>0</v>
      </c>
      <c r="M18" s="255"/>
      <c r="N18" s="247" t="s">
        <v>214</v>
      </c>
      <c r="O18" s="255"/>
      <c r="Q18" s="254">
        <f t="shared" si="1"/>
        <v>0</v>
      </c>
      <c r="R18" s="247" t="s">
        <v>214</v>
      </c>
      <c r="S18" s="254">
        <f t="shared" si="2"/>
        <v>0</v>
      </c>
      <c r="U18" s="252">
        <f t="shared" si="3"/>
        <v>0</v>
      </c>
      <c r="W18" s="250"/>
    </row>
    <row r="19" spans="2:23" x14ac:dyDescent="0.2">
      <c r="B19" s="247">
        <v>14</v>
      </c>
      <c r="C19" s="251" t="s">
        <v>232</v>
      </c>
      <c r="D19" s="247" t="s">
        <v>216</v>
      </c>
      <c r="E19" s="255"/>
      <c r="F19" s="247" t="s">
        <v>214</v>
      </c>
      <c r="G19" s="255"/>
      <c r="H19" s="246" t="s">
        <v>215</v>
      </c>
      <c r="I19" s="255">
        <v>0</v>
      </c>
      <c r="J19" s="246" t="s">
        <v>204</v>
      </c>
      <c r="K19" s="252">
        <f t="shared" si="0"/>
        <v>0</v>
      </c>
      <c r="M19" s="255"/>
      <c r="N19" s="247" t="s">
        <v>214</v>
      </c>
      <c r="O19" s="255"/>
      <c r="Q19" s="254">
        <f t="shared" si="1"/>
        <v>0</v>
      </c>
      <c r="R19" s="247" t="s">
        <v>214</v>
      </c>
      <c r="S19" s="254">
        <f t="shared" si="2"/>
        <v>0</v>
      </c>
      <c r="U19" s="252">
        <f t="shared" si="3"/>
        <v>0</v>
      </c>
      <c r="W19" s="250"/>
    </row>
    <row r="20" spans="2:23" x14ac:dyDescent="0.2">
      <c r="B20" s="247">
        <v>15</v>
      </c>
      <c r="C20" s="251" t="s">
        <v>231</v>
      </c>
      <c r="D20" s="247" t="s">
        <v>216</v>
      </c>
      <c r="E20" s="255"/>
      <c r="F20" s="247" t="s">
        <v>214</v>
      </c>
      <c r="G20" s="255"/>
      <c r="H20" s="246" t="s">
        <v>215</v>
      </c>
      <c r="I20" s="255">
        <v>0</v>
      </c>
      <c r="J20" s="246" t="s">
        <v>204</v>
      </c>
      <c r="K20" s="256">
        <f t="shared" si="0"/>
        <v>0</v>
      </c>
      <c r="M20" s="255"/>
      <c r="N20" s="247" t="s">
        <v>214</v>
      </c>
      <c r="O20" s="255"/>
      <c r="Q20" s="254">
        <f t="shared" si="1"/>
        <v>0</v>
      </c>
      <c r="R20" s="247" t="s">
        <v>214</v>
      </c>
      <c r="S20" s="254">
        <f t="shared" si="2"/>
        <v>0</v>
      </c>
      <c r="U20" s="252">
        <f t="shared" si="3"/>
        <v>0</v>
      </c>
      <c r="W20" s="250"/>
    </row>
    <row r="21" spans="2:23" x14ac:dyDescent="0.2">
      <c r="B21" s="247">
        <v>16</v>
      </c>
      <c r="C21" s="251" t="s">
        <v>230</v>
      </c>
      <c r="D21" s="247" t="s">
        <v>216</v>
      </c>
      <c r="E21" s="255"/>
      <c r="F21" s="247" t="s">
        <v>214</v>
      </c>
      <c r="G21" s="255"/>
      <c r="H21" s="246" t="s">
        <v>215</v>
      </c>
      <c r="I21" s="255">
        <v>0</v>
      </c>
      <c r="J21" s="246" t="s">
        <v>204</v>
      </c>
      <c r="K21" s="252">
        <f t="shared" si="0"/>
        <v>0</v>
      </c>
      <c r="M21" s="255"/>
      <c r="N21" s="247" t="s">
        <v>214</v>
      </c>
      <c r="O21" s="255"/>
      <c r="Q21" s="254">
        <f t="shared" si="1"/>
        <v>0</v>
      </c>
      <c r="R21" s="247" t="s">
        <v>214</v>
      </c>
      <c r="S21" s="254">
        <f t="shared" si="2"/>
        <v>0</v>
      </c>
      <c r="U21" s="252">
        <f t="shared" si="3"/>
        <v>0</v>
      </c>
      <c r="W21" s="250"/>
    </row>
    <row r="22" spans="2:23" x14ac:dyDescent="0.2">
      <c r="B22" s="247">
        <v>17</v>
      </c>
      <c r="C22" s="251" t="s">
        <v>229</v>
      </c>
      <c r="D22" s="247" t="s">
        <v>216</v>
      </c>
      <c r="E22" s="255"/>
      <c r="F22" s="247" t="s">
        <v>214</v>
      </c>
      <c r="G22" s="255"/>
      <c r="H22" s="246" t="s">
        <v>215</v>
      </c>
      <c r="I22" s="255">
        <v>0</v>
      </c>
      <c r="J22" s="246" t="s">
        <v>204</v>
      </c>
      <c r="K22" s="252">
        <f t="shared" si="0"/>
        <v>0</v>
      </c>
      <c r="M22" s="255"/>
      <c r="N22" s="247" t="s">
        <v>214</v>
      </c>
      <c r="O22" s="255"/>
      <c r="Q22" s="254">
        <f t="shared" si="1"/>
        <v>0</v>
      </c>
      <c r="R22" s="247" t="s">
        <v>214</v>
      </c>
      <c r="S22" s="254">
        <f t="shared" si="2"/>
        <v>0</v>
      </c>
      <c r="U22" s="252">
        <f t="shared" si="3"/>
        <v>0</v>
      </c>
      <c r="W22" s="250"/>
    </row>
    <row r="23" spans="2:23" x14ac:dyDescent="0.2">
      <c r="B23" s="247">
        <v>18</v>
      </c>
      <c r="C23" s="251" t="s">
        <v>228</v>
      </c>
      <c r="D23" s="247" t="s">
        <v>216</v>
      </c>
      <c r="E23" s="255"/>
      <c r="F23" s="247" t="s">
        <v>214</v>
      </c>
      <c r="G23" s="255"/>
      <c r="H23" s="246" t="s">
        <v>215</v>
      </c>
      <c r="I23" s="255">
        <v>0</v>
      </c>
      <c r="J23" s="246" t="s">
        <v>204</v>
      </c>
      <c r="K23" s="252">
        <f t="shared" si="0"/>
        <v>0</v>
      </c>
      <c r="M23" s="255"/>
      <c r="N23" s="247" t="s">
        <v>214</v>
      </c>
      <c r="O23" s="255"/>
      <c r="Q23" s="254">
        <f t="shared" si="1"/>
        <v>0</v>
      </c>
      <c r="R23" s="247" t="s">
        <v>214</v>
      </c>
      <c r="S23" s="254">
        <f t="shared" si="2"/>
        <v>0</v>
      </c>
      <c r="U23" s="252">
        <f t="shared" si="3"/>
        <v>0</v>
      </c>
      <c r="W23" s="250"/>
    </row>
    <row r="24" spans="2:23" x14ac:dyDescent="0.2">
      <c r="B24" s="247">
        <v>19</v>
      </c>
      <c r="C24" s="251" t="s">
        <v>227</v>
      </c>
      <c r="D24" s="247" t="s">
        <v>216</v>
      </c>
      <c r="E24" s="255"/>
      <c r="F24" s="247" t="s">
        <v>214</v>
      </c>
      <c r="G24" s="255"/>
      <c r="H24" s="246" t="s">
        <v>215</v>
      </c>
      <c r="I24" s="255">
        <v>0</v>
      </c>
      <c r="J24" s="246" t="s">
        <v>204</v>
      </c>
      <c r="K24" s="252">
        <f t="shared" si="0"/>
        <v>0</v>
      </c>
      <c r="M24" s="255"/>
      <c r="N24" s="247" t="s">
        <v>214</v>
      </c>
      <c r="O24" s="255"/>
      <c r="Q24" s="254">
        <f t="shared" si="1"/>
        <v>0</v>
      </c>
      <c r="R24" s="247" t="s">
        <v>214</v>
      </c>
      <c r="S24" s="254">
        <f t="shared" si="2"/>
        <v>0</v>
      </c>
      <c r="U24" s="252">
        <f t="shared" si="3"/>
        <v>0</v>
      </c>
      <c r="W24" s="250"/>
    </row>
    <row r="25" spans="2:23" x14ac:dyDescent="0.2">
      <c r="B25" s="247">
        <v>20</v>
      </c>
      <c r="C25" s="251" t="s">
        <v>226</v>
      </c>
      <c r="D25" s="247" t="s">
        <v>216</v>
      </c>
      <c r="E25" s="255"/>
      <c r="F25" s="247" t="s">
        <v>214</v>
      </c>
      <c r="G25" s="255"/>
      <c r="H25" s="246" t="s">
        <v>215</v>
      </c>
      <c r="I25" s="255">
        <v>0</v>
      </c>
      <c r="J25" s="246" t="s">
        <v>204</v>
      </c>
      <c r="K25" s="252">
        <f t="shared" si="0"/>
        <v>0</v>
      </c>
      <c r="M25" s="255"/>
      <c r="N25" s="247" t="s">
        <v>214</v>
      </c>
      <c r="O25" s="255"/>
      <c r="Q25" s="254">
        <f t="shared" si="1"/>
        <v>0</v>
      </c>
      <c r="R25" s="247" t="s">
        <v>214</v>
      </c>
      <c r="S25" s="254">
        <f t="shared" si="2"/>
        <v>0</v>
      </c>
      <c r="U25" s="252">
        <f t="shared" si="3"/>
        <v>0</v>
      </c>
      <c r="W25" s="250"/>
    </row>
    <row r="26" spans="2:23" x14ac:dyDescent="0.2">
      <c r="B26" s="247">
        <v>21</v>
      </c>
      <c r="C26" s="251" t="s">
        <v>225</v>
      </c>
      <c r="D26" s="247" t="s">
        <v>216</v>
      </c>
      <c r="E26" s="253"/>
      <c r="F26" s="247" t="s">
        <v>214</v>
      </c>
      <c r="G26" s="253"/>
      <c r="H26" s="246" t="s">
        <v>215</v>
      </c>
      <c r="I26" s="253"/>
      <c r="J26" s="246" t="s">
        <v>204</v>
      </c>
      <c r="K26" s="251">
        <v>1</v>
      </c>
      <c r="M26" s="252"/>
      <c r="N26" s="247" t="s">
        <v>214</v>
      </c>
      <c r="O26" s="252"/>
      <c r="Q26" s="252"/>
      <c r="R26" s="247" t="s">
        <v>214</v>
      </c>
      <c r="S26" s="252"/>
      <c r="U26" s="251">
        <v>1</v>
      </c>
      <c r="W26" s="250"/>
    </row>
    <row r="27" spans="2:23" x14ac:dyDescent="0.2">
      <c r="B27" s="247">
        <v>22</v>
      </c>
      <c r="C27" s="251" t="s">
        <v>224</v>
      </c>
      <c r="D27" s="247" t="s">
        <v>216</v>
      </c>
      <c r="E27" s="253"/>
      <c r="F27" s="247" t="s">
        <v>214</v>
      </c>
      <c r="G27" s="253"/>
      <c r="H27" s="246" t="s">
        <v>215</v>
      </c>
      <c r="I27" s="253"/>
      <c r="J27" s="246" t="s">
        <v>204</v>
      </c>
      <c r="K27" s="251">
        <v>2</v>
      </c>
      <c r="M27" s="252"/>
      <c r="N27" s="247" t="s">
        <v>214</v>
      </c>
      <c r="O27" s="252"/>
      <c r="Q27" s="252"/>
      <c r="R27" s="247" t="s">
        <v>214</v>
      </c>
      <c r="S27" s="252"/>
      <c r="U27" s="251">
        <v>2</v>
      </c>
      <c r="W27" s="250"/>
    </row>
    <row r="28" spans="2:23" x14ac:dyDescent="0.2">
      <c r="B28" s="247">
        <v>23</v>
      </c>
      <c r="C28" s="251" t="s">
        <v>223</v>
      </c>
      <c r="D28" s="247" t="s">
        <v>216</v>
      </c>
      <c r="E28" s="253"/>
      <c r="F28" s="247" t="s">
        <v>214</v>
      </c>
      <c r="G28" s="253"/>
      <c r="H28" s="246" t="s">
        <v>215</v>
      </c>
      <c r="I28" s="253"/>
      <c r="J28" s="246" t="s">
        <v>204</v>
      </c>
      <c r="K28" s="251">
        <v>3</v>
      </c>
      <c r="M28" s="252"/>
      <c r="N28" s="247" t="s">
        <v>214</v>
      </c>
      <c r="O28" s="252"/>
      <c r="Q28" s="252"/>
      <c r="R28" s="247" t="s">
        <v>214</v>
      </c>
      <c r="S28" s="252"/>
      <c r="U28" s="251">
        <v>3</v>
      </c>
      <c r="W28" s="250"/>
    </row>
    <row r="29" spans="2:23" x14ac:dyDescent="0.2">
      <c r="B29" s="247">
        <v>24</v>
      </c>
      <c r="C29" s="251" t="s">
        <v>222</v>
      </c>
      <c r="D29" s="247" t="s">
        <v>216</v>
      </c>
      <c r="E29" s="253"/>
      <c r="F29" s="247" t="s">
        <v>214</v>
      </c>
      <c r="G29" s="253"/>
      <c r="H29" s="246" t="s">
        <v>215</v>
      </c>
      <c r="I29" s="253"/>
      <c r="J29" s="246" t="s">
        <v>204</v>
      </c>
      <c r="K29" s="251">
        <v>4</v>
      </c>
      <c r="M29" s="252"/>
      <c r="N29" s="247" t="s">
        <v>214</v>
      </c>
      <c r="O29" s="252"/>
      <c r="Q29" s="252"/>
      <c r="R29" s="247" t="s">
        <v>214</v>
      </c>
      <c r="S29" s="252"/>
      <c r="U29" s="251">
        <v>4</v>
      </c>
      <c r="W29" s="250"/>
    </row>
    <row r="30" spans="2:23" x14ac:dyDescent="0.2">
      <c r="B30" s="247">
        <v>25</v>
      </c>
      <c r="C30" s="251" t="s">
        <v>221</v>
      </c>
      <c r="D30" s="247" t="s">
        <v>216</v>
      </c>
      <c r="E30" s="253"/>
      <c r="F30" s="247" t="s">
        <v>214</v>
      </c>
      <c r="G30" s="253"/>
      <c r="H30" s="246" t="s">
        <v>215</v>
      </c>
      <c r="I30" s="253"/>
      <c r="J30" s="246" t="s">
        <v>204</v>
      </c>
      <c r="K30" s="251">
        <v>4</v>
      </c>
      <c r="M30" s="252"/>
      <c r="N30" s="247" t="s">
        <v>214</v>
      </c>
      <c r="O30" s="252"/>
      <c r="Q30" s="252"/>
      <c r="R30" s="247" t="s">
        <v>214</v>
      </c>
      <c r="S30" s="252"/>
      <c r="U30" s="251">
        <v>3</v>
      </c>
      <c r="W30" s="250"/>
    </row>
    <row r="31" spans="2:23" x14ac:dyDescent="0.2">
      <c r="B31" s="247">
        <v>26</v>
      </c>
      <c r="C31" s="251" t="s">
        <v>220</v>
      </c>
      <c r="D31" s="247" t="s">
        <v>216</v>
      </c>
      <c r="E31" s="253"/>
      <c r="F31" s="247" t="s">
        <v>214</v>
      </c>
      <c r="G31" s="253"/>
      <c r="H31" s="246" t="s">
        <v>215</v>
      </c>
      <c r="I31" s="253"/>
      <c r="J31" s="246" t="s">
        <v>204</v>
      </c>
      <c r="K31" s="251">
        <v>5</v>
      </c>
      <c r="M31" s="252"/>
      <c r="N31" s="247" t="s">
        <v>214</v>
      </c>
      <c r="O31" s="252"/>
      <c r="Q31" s="252"/>
      <c r="R31" s="247" t="s">
        <v>214</v>
      </c>
      <c r="S31" s="252"/>
      <c r="U31" s="251">
        <v>5</v>
      </c>
      <c r="W31" s="250"/>
    </row>
    <row r="32" spans="2:23" x14ac:dyDescent="0.2">
      <c r="B32" s="247">
        <v>27</v>
      </c>
      <c r="C32" s="251" t="s">
        <v>219</v>
      </c>
      <c r="D32" s="247" t="s">
        <v>216</v>
      </c>
      <c r="E32" s="253"/>
      <c r="F32" s="247" t="s">
        <v>214</v>
      </c>
      <c r="G32" s="253"/>
      <c r="H32" s="246" t="s">
        <v>215</v>
      </c>
      <c r="I32" s="253"/>
      <c r="J32" s="246" t="s">
        <v>204</v>
      </c>
      <c r="K32" s="251">
        <v>0</v>
      </c>
      <c r="M32" s="252"/>
      <c r="N32" s="247" t="s">
        <v>214</v>
      </c>
      <c r="O32" s="252"/>
      <c r="Q32" s="252"/>
      <c r="R32" s="247" t="s">
        <v>214</v>
      </c>
      <c r="S32" s="252"/>
      <c r="U32" s="251">
        <v>0</v>
      </c>
      <c r="W32" s="250" t="s">
        <v>218</v>
      </c>
    </row>
    <row r="33" spans="2:23" x14ac:dyDescent="0.2">
      <c r="B33" s="247">
        <v>28</v>
      </c>
      <c r="C33" s="251" t="s">
        <v>217</v>
      </c>
      <c r="D33" s="247" t="s">
        <v>216</v>
      </c>
      <c r="E33" s="253"/>
      <c r="F33" s="247" t="s">
        <v>214</v>
      </c>
      <c r="G33" s="253"/>
      <c r="H33" s="246" t="s">
        <v>215</v>
      </c>
      <c r="I33" s="253"/>
      <c r="J33" s="246" t="s">
        <v>204</v>
      </c>
      <c r="K33" s="251"/>
      <c r="M33" s="252"/>
      <c r="N33" s="247" t="s">
        <v>214</v>
      </c>
      <c r="O33" s="252"/>
      <c r="Q33" s="252"/>
      <c r="R33" s="247" t="s">
        <v>214</v>
      </c>
      <c r="S33" s="252"/>
      <c r="U33" s="251"/>
      <c r="W33" s="250"/>
    </row>
    <row r="34" spans="2:23" x14ac:dyDescent="0.2">
      <c r="B34" s="247">
        <v>29</v>
      </c>
      <c r="C34" s="251" t="s">
        <v>217</v>
      </c>
      <c r="D34" s="247" t="s">
        <v>216</v>
      </c>
      <c r="E34" s="253"/>
      <c r="F34" s="247" t="s">
        <v>214</v>
      </c>
      <c r="G34" s="253"/>
      <c r="H34" s="246" t="s">
        <v>215</v>
      </c>
      <c r="I34" s="253"/>
      <c r="J34" s="246" t="s">
        <v>204</v>
      </c>
      <c r="K34" s="251"/>
      <c r="M34" s="252"/>
      <c r="N34" s="247" t="s">
        <v>214</v>
      </c>
      <c r="O34" s="252"/>
      <c r="Q34" s="252"/>
      <c r="R34" s="247" t="s">
        <v>214</v>
      </c>
      <c r="S34" s="252"/>
      <c r="U34" s="251"/>
      <c r="W34" s="250"/>
    </row>
    <row r="35" spans="2:23" x14ac:dyDescent="0.2">
      <c r="B35" s="247">
        <v>30</v>
      </c>
      <c r="C35" s="251" t="s">
        <v>217</v>
      </c>
      <c r="D35" s="247" t="s">
        <v>216</v>
      </c>
      <c r="E35" s="253"/>
      <c r="F35" s="247" t="s">
        <v>214</v>
      </c>
      <c r="G35" s="253"/>
      <c r="H35" s="246" t="s">
        <v>215</v>
      </c>
      <c r="I35" s="253"/>
      <c r="J35" s="246" t="s">
        <v>204</v>
      </c>
      <c r="K35" s="251"/>
      <c r="M35" s="252"/>
      <c r="N35" s="247" t="s">
        <v>214</v>
      </c>
      <c r="O35" s="252"/>
      <c r="Q35" s="252"/>
      <c r="R35" s="247" t="s">
        <v>214</v>
      </c>
      <c r="S35" s="252"/>
      <c r="U35" s="251"/>
      <c r="W35" s="250"/>
    </row>
    <row r="36" spans="2:23" x14ac:dyDescent="0.2">
      <c r="C36" s="249"/>
    </row>
    <row r="37" spans="2:23" x14ac:dyDescent="0.2">
      <c r="C37" s="246" t="s">
        <v>213</v>
      </c>
    </row>
    <row r="38" spans="2:23" x14ac:dyDescent="0.2">
      <c r="C38" s="246" t="s">
        <v>212</v>
      </c>
    </row>
    <row r="39" spans="2:23" x14ac:dyDescent="0.2">
      <c r="C39" s="246" t="s">
        <v>211</v>
      </c>
    </row>
    <row r="40" spans="2:23" x14ac:dyDescent="0.2">
      <c r="C40" s="246" t="s">
        <v>210</v>
      </c>
    </row>
    <row r="41" spans="2:23" x14ac:dyDescent="0.2">
      <c r="C41" s="248" t="s">
        <v>209</v>
      </c>
    </row>
    <row r="42" spans="2:23" x14ac:dyDescent="0.2">
      <c r="C42" s="248" t="s">
        <v>208</v>
      </c>
    </row>
  </sheetData>
  <sheetProtection insertRows="0" deleteRows="0"/>
  <mergeCells count="4">
    <mergeCell ref="E4:K4"/>
    <mergeCell ref="M4:O4"/>
    <mergeCell ref="Q4:U4"/>
    <mergeCell ref="W4:W5"/>
  </mergeCells>
  <phoneticPr fontId="27"/>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D0B41-4B69-40B5-AA91-72BAA455CB8F}">
  <sheetPr codeName="Sheet12">
    <tabColor rgb="FF0070C0"/>
  </sheetPr>
  <dimension ref="B1:AD121"/>
  <sheetViews>
    <sheetView view="pageBreakPreview" zoomScaleNormal="100" zoomScaleSheetLayoutView="100" workbookViewId="0"/>
  </sheetViews>
  <sheetFormatPr defaultColWidth="3.453125" defaultRowHeight="13" x14ac:dyDescent="0.2"/>
  <cols>
    <col min="1" max="1" width="1.26953125" style="107" customWidth="1"/>
    <col min="2" max="2" width="3.08984375" style="108" customWidth="1"/>
    <col min="3" max="30" width="3.08984375" style="107" customWidth="1"/>
    <col min="31" max="31" width="1.26953125" style="107" customWidth="1"/>
    <col min="32" max="16384" width="3.453125" style="107"/>
  </cols>
  <sheetData>
    <row r="1" spans="2:30" s="111" customFormat="1" x14ac:dyDescent="0.2"/>
    <row r="2" spans="2:30" s="111" customFormat="1" x14ac:dyDescent="0.2">
      <c r="B2" s="111" t="s">
        <v>121</v>
      </c>
    </row>
    <row r="3" spans="2:30" s="111" customFormat="1" x14ac:dyDescent="0.2">
      <c r="U3" s="149" t="s">
        <v>105</v>
      </c>
      <c r="V3" s="379"/>
      <c r="W3" s="379"/>
      <c r="X3" s="120" t="s">
        <v>104</v>
      </c>
      <c r="Y3" s="379"/>
      <c r="Z3" s="379"/>
      <c r="AA3" s="120" t="s">
        <v>103</v>
      </c>
      <c r="AB3" s="379"/>
      <c r="AC3" s="379"/>
      <c r="AD3" s="120" t="s">
        <v>102</v>
      </c>
    </row>
    <row r="4" spans="2:30" s="111" customFormat="1" x14ac:dyDescent="0.2">
      <c r="AD4" s="149"/>
    </row>
    <row r="5" spans="2:30" s="111" customFormat="1" ht="27.75" customHeight="1" x14ac:dyDescent="0.2">
      <c r="B5" s="380" t="s">
        <v>116</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row>
    <row r="6" spans="2:30" s="111" customFormat="1" x14ac:dyDescent="0.2"/>
    <row r="7" spans="2:30" s="111" customFormat="1" ht="23.25" customHeight="1" x14ac:dyDescent="0.2">
      <c r="B7" s="381" t="s">
        <v>101</v>
      </c>
      <c r="C7" s="381"/>
      <c r="D7" s="381"/>
      <c r="E7" s="381"/>
      <c r="F7" s="382"/>
      <c r="G7" s="382"/>
      <c r="H7" s="383"/>
      <c r="I7" s="383"/>
      <c r="J7" s="383"/>
      <c r="K7" s="383"/>
      <c r="L7" s="383"/>
      <c r="M7" s="383"/>
      <c r="N7" s="383"/>
      <c r="O7" s="383"/>
      <c r="P7" s="383"/>
      <c r="Q7" s="383"/>
      <c r="R7" s="383"/>
      <c r="S7" s="383"/>
      <c r="T7" s="383"/>
      <c r="U7" s="383"/>
      <c r="V7" s="383"/>
      <c r="W7" s="383"/>
      <c r="X7" s="383"/>
      <c r="Y7" s="383"/>
      <c r="Z7" s="383"/>
      <c r="AA7" s="383"/>
      <c r="AB7" s="383"/>
      <c r="AC7" s="383"/>
      <c r="AD7" s="384"/>
    </row>
    <row r="8" spans="2:30" ht="23.25" customHeight="1" x14ac:dyDescent="0.2">
      <c r="B8" s="382" t="s">
        <v>100</v>
      </c>
      <c r="C8" s="383"/>
      <c r="D8" s="383"/>
      <c r="E8" s="383"/>
      <c r="F8" s="384"/>
      <c r="G8" s="124" t="s">
        <v>36</v>
      </c>
      <c r="H8" s="148" t="s">
        <v>99</v>
      </c>
      <c r="I8" s="148"/>
      <c r="J8" s="148"/>
      <c r="K8" s="148"/>
      <c r="L8" s="120" t="s">
        <v>36</v>
      </c>
      <c r="M8" s="148" t="s">
        <v>98</v>
      </c>
      <c r="N8" s="148"/>
      <c r="O8" s="148"/>
      <c r="P8" s="148"/>
      <c r="Q8" s="120" t="s">
        <v>36</v>
      </c>
      <c r="R8" s="148" t="s">
        <v>97</v>
      </c>
      <c r="S8" s="147"/>
      <c r="T8" s="147"/>
      <c r="U8" s="147"/>
      <c r="V8" s="147"/>
      <c r="W8" s="147"/>
      <c r="X8" s="147"/>
      <c r="Y8" s="147"/>
      <c r="Z8" s="147"/>
      <c r="AA8" s="147"/>
      <c r="AB8" s="147"/>
      <c r="AC8" s="147"/>
      <c r="AD8" s="146"/>
    </row>
    <row r="9" spans="2:30" ht="23.25" customHeight="1" x14ac:dyDescent="0.2">
      <c r="B9" s="385" t="s">
        <v>115</v>
      </c>
      <c r="C9" s="386"/>
      <c r="D9" s="386"/>
      <c r="E9" s="386"/>
      <c r="F9" s="387"/>
      <c r="G9" s="120" t="s">
        <v>36</v>
      </c>
      <c r="H9" s="133" t="s">
        <v>114</v>
      </c>
      <c r="I9" s="133"/>
      <c r="J9" s="133"/>
      <c r="K9" s="133"/>
      <c r="L9" s="133"/>
      <c r="M9" s="133"/>
      <c r="N9" s="133"/>
      <c r="O9" s="133"/>
      <c r="P9" s="133"/>
      <c r="Q9" s="133"/>
      <c r="R9" s="133"/>
      <c r="S9" s="145"/>
      <c r="T9" s="145"/>
      <c r="U9" s="145"/>
      <c r="V9" s="145"/>
      <c r="W9" s="145"/>
      <c r="X9" s="145"/>
      <c r="Y9" s="145"/>
      <c r="Z9" s="145"/>
      <c r="AA9" s="145"/>
      <c r="AB9" s="145"/>
      <c r="AC9" s="145"/>
      <c r="AD9" s="144"/>
    </row>
    <row r="10" spans="2:30" ht="23.25" customHeight="1" x14ac:dyDescent="0.2">
      <c r="B10" s="388"/>
      <c r="C10" s="389"/>
      <c r="D10" s="389"/>
      <c r="E10" s="389"/>
      <c r="F10" s="390"/>
      <c r="G10" s="120" t="s">
        <v>36</v>
      </c>
      <c r="H10" s="127" t="s">
        <v>113</v>
      </c>
      <c r="I10" s="127"/>
      <c r="J10" s="127"/>
      <c r="K10" s="127"/>
      <c r="L10" s="127"/>
      <c r="M10" s="127"/>
      <c r="N10" s="127"/>
      <c r="O10" s="127"/>
      <c r="P10" s="127"/>
      <c r="Q10" s="127"/>
      <c r="R10" s="127"/>
      <c r="S10" s="154"/>
      <c r="T10" s="154"/>
      <c r="U10" s="154"/>
      <c r="V10" s="154"/>
      <c r="W10" s="154"/>
      <c r="X10" s="154"/>
      <c r="Y10" s="154"/>
      <c r="Z10" s="154"/>
      <c r="AA10" s="154"/>
      <c r="AB10" s="154"/>
      <c r="AC10" s="154"/>
      <c r="AD10" s="153"/>
    </row>
    <row r="11" spans="2:30" ht="23.25" customHeight="1" x14ac:dyDescent="0.2">
      <c r="B11" s="391"/>
      <c r="C11" s="392"/>
      <c r="D11" s="392"/>
      <c r="E11" s="392"/>
      <c r="F11" s="393"/>
      <c r="G11" s="136" t="s">
        <v>36</v>
      </c>
      <c r="H11" s="115" t="s">
        <v>112</v>
      </c>
      <c r="I11" s="143"/>
      <c r="J11" s="143"/>
      <c r="K11" s="143"/>
      <c r="L11" s="143"/>
      <c r="M11" s="143"/>
      <c r="N11" s="143"/>
      <c r="O11" s="143"/>
      <c r="P11" s="143"/>
      <c r="Q11" s="143"/>
      <c r="R11" s="143"/>
      <c r="S11" s="143"/>
      <c r="T11" s="143"/>
      <c r="U11" s="143"/>
      <c r="V11" s="143"/>
      <c r="W11" s="143"/>
      <c r="X11" s="143"/>
      <c r="Y11" s="143"/>
      <c r="Z11" s="143"/>
      <c r="AA11" s="143"/>
      <c r="AB11" s="143"/>
      <c r="AC11" s="143"/>
      <c r="AD11" s="142"/>
    </row>
    <row r="12" spans="2:30" s="111" customFormat="1" x14ac:dyDescent="0.2"/>
    <row r="13" spans="2:30" s="111" customFormat="1" x14ac:dyDescent="0.2">
      <c r="B13" s="111" t="s">
        <v>111</v>
      </c>
    </row>
    <row r="14" spans="2:30" s="111" customFormat="1" x14ac:dyDescent="0.2">
      <c r="B14" s="111" t="s">
        <v>96</v>
      </c>
      <c r="AC14" s="127"/>
      <c r="AD14" s="127"/>
    </row>
    <row r="15" spans="2:30" s="111" customFormat="1" ht="6" customHeight="1" x14ac:dyDescent="0.2"/>
    <row r="16" spans="2:30" s="111" customFormat="1" ht="4.5" customHeight="1" x14ac:dyDescent="0.2">
      <c r="B16" s="394" t="s">
        <v>91</v>
      </c>
      <c r="C16" s="395"/>
      <c r="D16" s="395"/>
      <c r="E16" s="395"/>
      <c r="F16" s="396"/>
      <c r="G16" s="135"/>
      <c r="H16" s="134"/>
      <c r="I16" s="134"/>
      <c r="J16" s="134"/>
      <c r="K16" s="134"/>
      <c r="L16" s="134"/>
      <c r="M16" s="134"/>
      <c r="N16" s="134"/>
      <c r="O16" s="134"/>
      <c r="P16" s="134"/>
      <c r="Q16" s="134"/>
      <c r="R16" s="134"/>
      <c r="S16" s="134"/>
      <c r="T16" s="134"/>
      <c r="U16" s="134"/>
      <c r="V16" s="134"/>
      <c r="W16" s="134"/>
      <c r="X16" s="134"/>
      <c r="Y16" s="134"/>
      <c r="Z16" s="135"/>
      <c r="AA16" s="134"/>
      <c r="AB16" s="134"/>
      <c r="AC16" s="402"/>
      <c r="AD16" s="403"/>
    </row>
    <row r="17" spans="2:30" s="111" customFormat="1" ht="15.75" customHeight="1" x14ac:dyDescent="0.2">
      <c r="B17" s="397"/>
      <c r="C17" s="380"/>
      <c r="D17" s="380"/>
      <c r="E17" s="380"/>
      <c r="F17" s="398"/>
      <c r="G17" s="126"/>
      <c r="H17" s="111" t="s">
        <v>110</v>
      </c>
      <c r="Z17" s="137"/>
      <c r="AA17" s="131" t="s">
        <v>84</v>
      </c>
      <c r="AB17" s="131" t="s">
        <v>79</v>
      </c>
      <c r="AC17" s="131" t="s">
        <v>83</v>
      </c>
      <c r="AD17" s="119"/>
    </row>
    <row r="18" spans="2:30" s="111" customFormat="1" ht="18.75" customHeight="1" x14ac:dyDescent="0.2">
      <c r="B18" s="397"/>
      <c r="C18" s="380"/>
      <c r="D18" s="380"/>
      <c r="E18" s="380"/>
      <c r="F18" s="398"/>
      <c r="G18" s="126"/>
      <c r="I18" s="129" t="s">
        <v>82</v>
      </c>
      <c r="J18" s="404" t="s">
        <v>90</v>
      </c>
      <c r="K18" s="405"/>
      <c r="L18" s="405"/>
      <c r="M18" s="405"/>
      <c r="N18" s="405"/>
      <c r="O18" s="405"/>
      <c r="P18" s="405"/>
      <c r="Q18" s="405"/>
      <c r="R18" s="405"/>
      <c r="S18" s="405"/>
      <c r="T18" s="405"/>
      <c r="U18" s="138"/>
      <c r="V18" s="406"/>
      <c r="W18" s="407"/>
      <c r="X18" s="128" t="s">
        <v>80</v>
      </c>
      <c r="Z18" s="121"/>
      <c r="AA18" s="131"/>
      <c r="AB18" s="131"/>
      <c r="AC18" s="131"/>
      <c r="AD18" s="119"/>
    </row>
    <row r="19" spans="2:30" s="111" customFormat="1" ht="18.75" customHeight="1" x14ac:dyDescent="0.2">
      <c r="B19" s="397"/>
      <c r="C19" s="380"/>
      <c r="D19" s="380"/>
      <c r="E19" s="380"/>
      <c r="F19" s="398"/>
      <c r="G19" s="126"/>
      <c r="I19" s="129" t="s">
        <v>81</v>
      </c>
      <c r="J19" s="139" t="s">
        <v>89</v>
      </c>
      <c r="K19" s="138"/>
      <c r="L19" s="138"/>
      <c r="M19" s="138"/>
      <c r="N19" s="138"/>
      <c r="O19" s="138"/>
      <c r="P19" s="138"/>
      <c r="Q19" s="138"/>
      <c r="R19" s="138"/>
      <c r="S19" s="138"/>
      <c r="T19" s="138"/>
      <c r="U19" s="128"/>
      <c r="V19" s="408"/>
      <c r="W19" s="409"/>
      <c r="X19" s="122" t="s">
        <v>80</v>
      </c>
      <c r="Y19" s="112"/>
      <c r="Z19" s="121"/>
      <c r="AA19" s="120" t="s">
        <v>36</v>
      </c>
      <c r="AB19" s="120" t="s">
        <v>79</v>
      </c>
      <c r="AC19" s="120" t="s">
        <v>36</v>
      </c>
      <c r="AD19" s="119"/>
    </row>
    <row r="20" spans="2:30" s="111" customFormat="1" x14ac:dyDescent="0.2">
      <c r="B20" s="397"/>
      <c r="C20" s="380"/>
      <c r="D20" s="380"/>
      <c r="E20" s="380"/>
      <c r="F20" s="398"/>
      <c r="G20" s="126"/>
      <c r="H20" s="111" t="s">
        <v>88</v>
      </c>
      <c r="Z20" s="126"/>
      <c r="AA20" s="127"/>
      <c r="AB20" s="120"/>
      <c r="AC20" s="127"/>
      <c r="AD20" s="119"/>
    </row>
    <row r="21" spans="2:30" s="111" customFormat="1" ht="15.75" customHeight="1" x14ac:dyDescent="0.2">
      <c r="B21" s="397"/>
      <c r="C21" s="380"/>
      <c r="D21" s="380"/>
      <c r="E21" s="380"/>
      <c r="F21" s="398"/>
      <c r="G21" s="126"/>
      <c r="H21" s="111" t="s">
        <v>95</v>
      </c>
      <c r="T21" s="112"/>
      <c r="V21" s="112"/>
      <c r="Z21" s="121"/>
      <c r="AA21" s="127"/>
      <c r="AB21" s="127"/>
      <c r="AC21" s="127"/>
      <c r="AD21" s="119"/>
    </row>
    <row r="22" spans="2:30" s="111" customFormat="1" ht="30" customHeight="1" x14ac:dyDescent="0.2">
      <c r="B22" s="397"/>
      <c r="C22" s="380"/>
      <c r="D22" s="380"/>
      <c r="E22" s="380"/>
      <c r="F22" s="398"/>
      <c r="G22" s="126"/>
      <c r="I22" s="129" t="s">
        <v>87</v>
      </c>
      <c r="J22" s="404" t="s">
        <v>94</v>
      </c>
      <c r="K22" s="405"/>
      <c r="L22" s="405"/>
      <c r="M22" s="405"/>
      <c r="N22" s="405"/>
      <c r="O22" s="405"/>
      <c r="P22" s="405"/>
      <c r="Q22" s="405"/>
      <c r="R22" s="405"/>
      <c r="S22" s="405"/>
      <c r="T22" s="405"/>
      <c r="U22" s="410"/>
      <c r="V22" s="406"/>
      <c r="W22" s="407"/>
      <c r="X22" s="128" t="s">
        <v>80</v>
      </c>
      <c r="Y22" s="112"/>
      <c r="Z22" s="121"/>
      <c r="AA22" s="120" t="s">
        <v>36</v>
      </c>
      <c r="AB22" s="120" t="s">
        <v>79</v>
      </c>
      <c r="AC22" s="120" t="s">
        <v>36</v>
      </c>
      <c r="AD22" s="119"/>
    </row>
    <row r="23" spans="2:30" s="111" customFormat="1" ht="6" customHeight="1" x14ac:dyDescent="0.2">
      <c r="B23" s="399"/>
      <c r="C23" s="400"/>
      <c r="D23" s="400"/>
      <c r="E23" s="400"/>
      <c r="F23" s="401"/>
      <c r="G23" s="117"/>
      <c r="H23" s="116"/>
      <c r="I23" s="116"/>
      <c r="J23" s="116"/>
      <c r="K23" s="116"/>
      <c r="L23" s="116"/>
      <c r="M23" s="116"/>
      <c r="N23" s="116"/>
      <c r="O23" s="116"/>
      <c r="P23" s="116"/>
      <c r="Q23" s="116"/>
      <c r="R23" s="116"/>
      <c r="S23" s="116"/>
      <c r="T23" s="118"/>
      <c r="U23" s="118"/>
      <c r="V23" s="116"/>
      <c r="W23" s="116"/>
      <c r="X23" s="116"/>
      <c r="Y23" s="116"/>
      <c r="Z23" s="117"/>
      <c r="AA23" s="116"/>
      <c r="AB23" s="116"/>
      <c r="AC23" s="115"/>
      <c r="AD23" s="114"/>
    </row>
    <row r="24" spans="2:30" s="111" customFormat="1" ht="9.75" customHeight="1" x14ac:dyDescent="0.2">
      <c r="B24" s="113"/>
      <c r="C24" s="113"/>
      <c r="D24" s="113"/>
      <c r="E24" s="113"/>
      <c r="F24" s="113"/>
      <c r="T24" s="112"/>
      <c r="U24" s="112"/>
    </row>
    <row r="25" spans="2:30" s="111" customFormat="1" x14ac:dyDescent="0.2">
      <c r="B25" s="111" t="s">
        <v>93</v>
      </c>
      <c r="C25" s="113"/>
      <c r="D25" s="113"/>
      <c r="E25" s="113"/>
      <c r="F25" s="113"/>
      <c r="T25" s="112"/>
      <c r="U25" s="112"/>
    </row>
    <row r="26" spans="2:30" s="111" customFormat="1" ht="6.75" customHeight="1" x14ac:dyDescent="0.2">
      <c r="B26" s="113"/>
      <c r="C26" s="113"/>
      <c r="D26" s="113"/>
      <c r="E26" s="113"/>
      <c r="F26" s="113"/>
      <c r="T26" s="112"/>
      <c r="U26" s="112"/>
    </row>
    <row r="27" spans="2:30" s="111" customFormat="1" ht="4.5" customHeight="1" x14ac:dyDescent="0.2">
      <c r="B27" s="394" t="s">
        <v>91</v>
      </c>
      <c r="C27" s="395"/>
      <c r="D27" s="395"/>
      <c r="E27" s="395"/>
      <c r="F27" s="396"/>
      <c r="G27" s="135"/>
      <c r="H27" s="134"/>
      <c r="I27" s="134"/>
      <c r="J27" s="134"/>
      <c r="K27" s="134"/>
      <c r="L27" s="134"/>
      <c r="M27" s="134"/>
      <c r="N27" s="134"/>
      <c r="O27" s="134"/>
      <c r="P27" s="134"/>
      <c r="Q27" s="134"/>
      <c r="R27" s="134"/>
      <c r="S27" s="134"/>
      <c r="T27" s="134"/>
      <c r="U27" s="134"/>
      <c r="V27" s="134"/>
      <c r="W27" s="134"/>
      <c r="X27" s="134"/>
      <c r="Y27" s="134"/>
      <c r="Z27" s="135"/>
      <c r="AA27" s="134"/>
      <c r="AB27" s="134"/>
      <c r="AC27" s="133"/>
      <c r="AD27" s="132"/>
    </row>
    <row r="28" spans="2:30" s="111" customFormat="1" ht="15.75" customHeight="1" x14ac:dyDescent="0.2">
      <c r="B28" s="397"/>
      <c r="C28" s="380"/>
      <c r="D28" s="380"/>
      <c r="E28" s="380"/>
      <c r="F28" s="398"/>
      <c r="G28" s="126"/>
      <c r="H28" s="111" t="s">
        <v>109</v>
      </c>
      <c r="Z28" s="126"/>
      <c r="AA28" s="131" t="s">
        <v>84</v>
      </c>
      <c r="AB28" s="131" t="s">
        <v>79</v>
      </c>
      <c r="AC28" s="131" t="s">
        <v>83</v>
      </c>
      <c r="AD28" s="130"/>
    </row>
    <row r="29" spans="2:30" s="111" customFormat="1" ht="18.75" customHeight="1" x14ac:dyDescent="0.2">
      <c r="B29" s="397"/>
      <c r="C29" s="380"/>
      <c r="D29" s="380"/>
      <c r="E29" s="380"/>
      <c r="F29" s="398"/>
      <c r="G29" s="126"/>
      <c r="I29" s="129" t="s">
        <v>82</v>
      </c>
      <c r="J29" s="404" t="s">
        <v>90</v>
      </c>
      <c r="K29" s="405"/>
      <c r="L29" s="405"/>
      <c r="M29" s="405"/>
      <c r="N29" s="405"/>
      <c r="O29" s="405"/>
      <c r="P29" s="405"/>
      <c r="Q29" s="405"/>
      <c r="R29" s="405"/>
      <c r="S29" s="405"/>
      <c r="T29" s="405"/>
      <c r="U29" s="128"/>
      <c r="V29" s="406"/>
      <c r="W29" s="407"/>
      <c r="X29" s="128" t="s">
        <v>80</v>
      </c>
      <c r="Z29" s="126"/>
      <c r="AA29" s="131"/>
      <c r="AB29" s="131"/>
      <c r="AC29" s="131"/>
      <c r="AD29" s="119"/>
    </row>
    <row r="30" spans="2:30" s="111" customFormat="1" ht="18.75" customHeight="1" x14ac:dyDescent="0.2">
      <c r="B30" s="397"/>
      <c r="C30" s="380"/>
      <c r="D30" s="380"/>
      <c r="E30" s="380"/>
      <c r="F30" s="398"/>
      <c r="G30" s="126"/>
      <c r="I30" s="125" t="s">
        <v>81</v>
      </c>
      <c r="J30" s="150" t="s">
        <v>89</v>
      </c>
      <c r="K30" s="116"/>
      <c r="L30" s="116"/>
      <c r="M30" s="116"/>
      <c r="N30" s="116"/>
      <c r="O30" s="116"/>
      <c r="P30" s="116"/>
      <c r="Q30" s="116"/>
      <c r="R30" s="116"/>
      <c r="S30" s="116"/>
      <c r="T30" s="116"/>
      <c r="U30" s="122"/>
      <c r="V30" s="408"/>
      <c r="W30" s="409"/>
      <c r="X30" s="122" t="s">
        <v>80</v>
      </c>
      <c r="Y30" s="112"/>
      <c r="Z30" s="121"/>
      <c r="AA30" s="120" t="s">
        <v>36</v>
      </c>
      <c r="AB30" s="120" t="s">
        <v>79</v>
      </c>
      <c r="AC30" s="120" t="s">
        <v>36</v>
      </c>
      <c r="AD30" s="119"/>
    </row>
    <row r="31" spans="2:30" s="111" customFormat="1" ht="6" customHeight="1" x14ac:dyDescent="0.2">
      <c r="B31" s="399"/>
      <c r="C31" s="400"/>
      <c r="D31" s="400"/>
      <c r="E31" s="400"/>
      <c r="F31" s="401"/>
      <c r="G31" s="117"/>
      <c r="H31" s="116"/>
      <c r="I31" s="116"/>
      <c r="J31" s="116"/>
      <c r="K31" s="116"/>
      <c r="L31" s="116"/>
      <c r="M31" s="116"/>
      <c r="N31" s="116"/>
      <c r="O31" s="116"/>
      <c r="P31" s="116"/>
      <c r="Q31" s="116"/>
      <c r="R31" s="116"/>
      <c r="S31" s="116"/>
      <c r="T31" s="118"/>
      <c r="U31" s="118"/>
      <c r="V31" s="116"/>
      <c r="W31" s="116"/>
      <c r="X31" s="116"/>
      <c r="Y31" s="116"/>
      <c r="Z31" s="117"/>
      <c r="AA31" s="116"/>
      <c r="AB31" s="116"/>
      <c r="AC31" s="115"/>
      <c r="AD31" s="114"/>
    </row>
    <row r="32" spans="2:30" s="111" customFormat="1" ht="9.75" customHeight="1" x14ac:dyDescent="0.2">
      <c r="B32" s="113"/>
      <c r="C32" s="113"/>
      <c r="D32" s="113"/>
      <c r="E32" s="113"/>
      <c r="F32" s="113"/>
      <c r="T32" s="112"/>
      <c r="U32" s="112"/>
    </row>
    <row r="33" spans="2:30" s="111" customFormat="1" ht="13.5" customHeight="1" x14ac:dyDescent="0.2">
      <c r="B33" s="111" t="s">
        <v>108</v>
      </c>
      <c r="C33" s="113"/>
      <c r="D33" s="113"/>
      <c r="E33" s="113"/>
      <c r="F33" s="113"/>
      <c r="T33" s="112"/>
      <c r="U33" s="112"/>
    </row>
    <row r="34" spans="2:30" s="111" customFormat="1" ht="6.75" customHeight="1" x14ac:dyDescent="0.2">
      <c r="B34" s="113"/>
      <c r="C34" s="113"/>
      <c r="D34" s="113"/>
      <c r="E34" s="113"/>
      <c r="F34" s="113"/>
      <c r="T34" s="112"/>
      <c r="U34" s="112"/>
    </row>
    <row r="35" spans="2:30" s="111" customFormat="1" ht="4.5" customHeight="1" x14ac:dyDescent="0.2">
      <c r="B35" s="394" t="s">
        <v>91</v>
      </c>
      <c r="C35" s="395"/>
      <c r="D35" s="395"/>
      <c r="E35" s="395"/>
      <c r="F35" s="396"/>
      <c r="G35" s="135"/>
      <c r="H35" s="134"/>
      <c r="I35" s="134"/>
      <c r="J35" s="134"/>
      <c r="K35" s="134"/>
      <c r="L35" s="134"/>
      <c r="M35" s="134"/>
      <c r="N35" s="134"/>
      <c r="O35" s="134"/>
      <c r="P35" s="134"/>
      <c r="Q35" s="134"/>
      <c r="R35" s="134"/>
      <c r="S35" s="134"/>
      <c r="T35" s="134"/>
      <c r="U35" s="134"/>
      <c r="V35" s="134"/>
      <c r="W35" s="134"/>
      <c r="X35" s="134"/>
      <c r="Y35" s="134"/>
      <c r="Z35" s="135"/>
      <c r="AA35" s="134"/>
      <c r="AB35" s="134"/>
      <c r="AC35" s="133"/>
      <c r="AD35" s="132"/>
    </row>
    <row r="36" spans="2:30" s="111" customFormat="1" ht="15.75" customHeight="1" x14ac:dyDescent="0.2">
      <c r="B36" s="397"/>
      <c r="C36" s="380"/>
      <c r="D36" s="380"/>
      <c r="E36" s="380"/>
      <c r="F36" s="398"/>
      <c r="G36" s="126"/>
      <c r="H36" s="111" t="s">
        <v>92</v>
      </c>
      <c r="Z36" s="126"/>
      <c r="AA36" s="131" t="s">
        <v>84</v>
      </c>
      <c r="AB36" s="131" t="s">
        <v>79</v>
      </c>
      <c r="AC36" s="131" t="s">
        <v>83</v>
      </c>
      <c r="AD36" s="130"/>
    </row>
    <row r="37" spans="2:30" s="111" customFormat="1" ht="18.75" customHeight="1" x14ac:dyDescent="0.2">
      <c r="B37" s="397"/>
      <c r="C37" s="380"/>
      <c r="D37" s="380"/>
      <c r="E37" s="380"/>
      <c r="F37" s="398"/>
      <c r="G37" s="126"/>
      <c r="I37" s="129" t="s">
        <v>82</v>
      </c>
      <c r="J37" s="404" t="s">
        <v>90</v>
      </c>
      <c r="K37" s="405"/>
      <c r="L37" s="405"/>
      <c r="M37" s="405"/>
      <c r="N37" s="405"/>
      <c r="O37" s="405"/>
      <c r="P37" s="405"/>
      <c r="Q37" s="405"/>
      <c r="R37" s="405"/>
      <c r="S37" s="405"/>
      <c r="T37" s="405"/>
      <c r="U37" s="128"/>
      <c r="V37" s="412"/>
      <c r="W37" s="406"/>
      <c r="X37" s="128" t="s">
        <v>80</v>
      </c>
      <c r="Z37" s="126"/>
      <c r="AA37" s="131"/>
      <c r="AB37" s="131"/>
      <c r="AC37" s="131"/>
      <c r="AD37" s="119"/>
    </row>
    <row r="38" spans="2:30" s="111" customFormat="1" ht="18.75" customHeight="1" x14ac:dyDescent="0.2">
      <c r="B38" s="399"/>
      <c r="C38" s="400"/>
      <c r="D38" s="400"/>
      <c r="E38" s="400"/>
      <c r="F38" s="401"/>
      <c r="G38" s="126"/>
      <c r="I38" s="129" t="s">
        <v>81</v>
      </c>
      <c r="J38" s="140" t="s">
        <v>89</v>
      </c>
      <c r="K38" s="138"/>
      <c r="L38" s="138"/>
      <c r="M38" s="138"/>
      <c r="N38" s="138"/>
      <c r="O38" s="138"/>
      <c r="P38" s="138"/>
      <c r="Q38" s="138"/>
      <c r="R38" s="138"/>
      <c r="S38" s="138"/>
      <c r="T38" s="138"/>
      <c r="U38" s="128"/>
      <c r="V38" s="412"/>
      <c r="W38" s="406"/>
      <c r="X38" s="128" t="s">
        <v>80</v>
      </c>
      <c r="Y38" s="112"/>
      <c r="Z38" s="121"/>
      <c r="AA38" s="120" t="s">
        <v>36</v>
      </c>
      <c r="AB38" s="120" t="s">
        <v>79</v>
      </c>
      <c r="AC38" s="120" t="s">
        <v>36</v>
      </c>
      <c r="AD38" s="119"/>
    </row>
    <row r="39" spans="2:30" s="111" customFormat="1" ht="6" customHeight="1" x14ac:dyDescent="0.2">
      <c r="B39" s="399"/>
      <c r="C39" s="411"/>
      <c r="D39" s="400"/>
      <c r="E39" s="400"/>
      <c r="F39" s="401"/>
      <c r="G39" s="117"/>
      <c r="H39" s="116"/>
      <c r="I39" s="116"/>
      <c r="J39" s="116"/>
      <c r="K39" s="116"/>
      <c r="L39" s="116"/>
      <c r="M39" s="116"/>
      <c r="N39" s="116"/>
      <c r="O39" s="116"/>
      <c r="P39" s="116"/>
      <c r="Q39" s="116"/>
      <c r="R39" s="116"/>
      <c r="S39" s="116"/>
      <c r="T39" s="118"/>
      <c r="U39" s="118"/>
      <c r="V39" s="116"/>
      <c r="W39" s="116"/>
      <c r="X39" s="116"/>
      <c r="Y39" s="116"/>
      <c r="Z39" s="117"/>
      <c r="AA39" s="116"/>
      <c r="AB39" s="116"/>
      <c r="AC39" s="115"/>
      <c r="AD39" s="114"/>
    </row>
    <row r="40" spans="2:30" s="111" customFormat="1" ht="4.5" customHeight="1" x14ac:dyDescent="0.2">
      <c r="B40" s="394" t="s">
        <v>86</v>
      </c>
      <c r="C40" s="395"/>
      <c r="D40" s="395"/>
      <c r="E40" s="395"/>
      <c r="F40" s="396"/>
      <c r="G40" s="135"/>
      <c r="H40" s="134"/>
      <c r="I40" s="134"/>
      <c r="J40" s="134"/>
      <c r="K40" s="134"/>
      <c r="L40" s="134"/>
      <c r="M40" s="134"/>
      <c r="N40" s="134"/>
      <c r="O40" s="134"/>
      <c r="P40" s="134"/>
      <c r="Q40" s="134"/>
      <c r="R40" s="134"/>
      <c r="S40" s="134"/>
      <c r="T40" s="134"/>
      <c r="U40" s="134"/>
      <c r="V40" s="134"/>
      <c r="W40" s="134"/>
      <c r="X40" s="134"/>
      <c r="Y40" s="134"/>
      <c r="Z40" s="135"/>
      <c r="AA40" s="134"/>
      <c r="AB40" s="134"/>
      <c r="AC40" s="133"/>
      <c r="AD40" s="132"/>
    </row>
    <row r="41" spans="2:30" s="111" customFormat="1" ht="15.75" customHeight="1" x14ac:dyDescent="0.2">
      <c r="B41" s="397"/>
      <c r="C41" s="380"/>
      <c r="D41" s="380"/>
      <c r="E41" s="380"/>
      <c r="F41" s="398"/>
      <c r="G41" s="126"/>
      <c r="H41" s="111" t="s">
        <v>85</v>
      </c>
      <c r="Z41" s="126"/>
      <c r="AA41" s="131" t="s">
        <v>84</v>
      </c>
      <c r="AB41" s="131" t="s">
        <v>79</v>
      </c>
      <c r="AC41" s="131" t="s">
        <v>83</v>
      </c>
      <c r="AD41" s="130"/>
    </row>
    <row r="42" spans="2:30" s="111" customFormat="1" ht="30" customHeight="1" x14ac:dyDescent="0.2">
      <c r="B42" s="397"/>
      <c r="C42" s="380"/>
      <c r="D42" s="380"/>
      <c r="E42" s="380"/>
      <c r="F42" s="398"/>
      <c r="G42" s="126"/>
      <c r="I42" s="129" t="s">
        <v>82</v>
      </c>
      <c r="J42" s="413" t="s">
        <v>107</v>
      </c>
      <c r="K42" s="414"/>
      <c r="L42" s="414"/>
      <c r="M42" s="414"/>
      <c r="N42" s="414"/>
      <c r="O42" s="414"/>
      <c r="P42" s="414"/>
      <c r="Q42" s="414"/>
      <c r="R42" s="414"/>
      <c r="S42" s="414"/>
      <c r="T42" s="414"/>
      <c r="U42" s="415"/>
      <c r="V42" s="412"/>
      <c r="W42" s="406"/>
      <c r="X42" s="128" t="s">
        <v>80</v>
      </c>
      <c r="Z42" s="126"/>
      <c r="AC42" s="127"/>
      <c r="AD42" s="119"/>
    </row>
    <row r="43" spans="2:30" s="111" customFormat="1" ht="33" customHeight="1" x14ac:dyDescent="0.2">
      <c r="B43" s="397"/>
      <c r="C43" s="380"/>
      <c r="D43" s="380"/>
      <c r="E43" s="380"/>
      <c r="F43" s="398"/>
      <c r="G43" s="126"/>
      <c r="I43" s="129" t="s">
        <v>81</v>
      </c>
      <c r="J43" s="413" t="s">
        <v>106</v>
      </c>
      <c r="K43" s="414"/>
      <c r="L43" s="414"/>
      <c r="M43" s="414"/>
      <c r="N43" s="414"/>
      <c r="O43" s="414"/>
      <c r="P43" s="414"/>
      <c r="Q43" s="414"/>
      <c r="R43" s="414"/>
      <c r="S43" s="414"/>
      <c r="T43" s="414"/>
      <c r="U43" s="415"/>
      <c r="V43" s="412"/>
      <c r="W43" s="406"/>
      <c r="X43" s="122" t="s">
        <v>80</v>
      </c>
      <c r="Y43" s="112"/>
      <c r="Z43" s="121"/>
      <c r="AA43" s="120" t="s">
        <v>36</v>
      </c>
      <c r="AB43" s="120" t="s">
        <v>79</v>
      </c>
      <c r="AC43" s="120" t="s">
        <v>36</v>
      </c>
      <c r="AD43" s="119"/>
    </row>
    <row r="44" spans="2:30" s="111" customFormat="1" ht="6" customHeight="1" x14ac:dyDescent="0.2">
      <c r="B44" s="399"/>
      <c r="C44" s="400"/>
      <c r="D44" s="400"/>
      <c r="E44" s="400"/>
      <c r="F44" s="401"/>
      <c r="G44" s="117"/>
      <c r="H44" s="116"/>
      <c r="I44" s="116"/>
      <c r="J44" s="116"/>
      <c r="K44" s="116"/>
      <c r="L44" s="116"/>
      <c r="M44" s="116"/>
      <c r="N44" s="116"/>
      <c r="O44" s="116"/>
      <c r="P44" s="116"/>
      <c r="Q44" s="116"/>
      <c r="R44" s="116"/>
      <c r="S44" s="116"/>
      <c r="T44" s="118"/>
      <c r="U44" s="118"/>
      <c r="V44" s="116"/>
      <c r="W44" s="116"/>
      <c r="X44" s="116"/>
      <c r="Y44" s="116"/>
      <c r="Z44" s="117"/>
      <c r="AA44" s="116"/>
      <c r="AB44" s="116"/>
      <c r="AC44" s="115"/>
      <c r="AD44" s="114"/>
    </row>
    <row r="45" spans="2:30" s="111" customFormat="1" ht="6" customHeight="1" x14ac:dyDescent="0.2">
      <c r="B45" s="113"/>
      <c r="C45" s="113"/>
      <c r="D45" s="113"/>
      <c r="E45" s="113"/>
      <c r="F45" s="113"/>
      <c r="T45" s="112"/>
      <c r="U45" s="112"/>
    </row>
    <row r="120" spans="3:7" x14ac:dyDescent="0.2">
      <c r="C120" s="110"/>
      <c r="D120" s="110"/>
      <c r="E120" s="110"/>
      <c r="F120" s="110"/>
      <c r="G120" s="110"/>
    </row>
    <row r="121" spans="3:7" x14ac:dyDescent="0.2">
      <c r="C121" s="109"/>
    </row>
  </sheetData>
  <mergeCells count="28">
    <mergeCell ref="B27:F31"/>
    <mergeCell ref="J29:T29"/>
    <mergeCell ref="V29:W29"/>
    <mergeCell ref="V30:W30"/>
    <mergeCell ref="B35:F39"/>
    <mergeCell ref="J37:T37"/>
    <mergeCell ref="V37:W37"/>
    <mergeCell ref="V38:W38"/>
    <mergeCell ref="B40:F44"/>
    <mergeCell ref="J42:U42"/>
    <mergeCell ref="V42:W42"/>
    <mergeCell ref="J43:U43"/>
    <mergeCell ref="V43:W43"/>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27"/>
  <dataValidations count="1">
    <dataValidation type="list" allowBlank="1" showInputMessage="1" showErrorMessage="1" sqref="G8:G11 L8 Q8 AA19 AC19 AA22 AC22 AA30 AC30 AA38 AC38 AA43 AC43" xr:uid="{9F2ED2DD-2D70-47B0-9E6E-2B1ECBD435E7}">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election activeCell="P16" sqref="P16"/>
    </sheetView>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4" t="s">
        <v>44</v>
      </c>
      <c r="B1" s="17"/>
      <c r="C1" s="27"/>
      <c r="D1" s="31"/>
      <c r="E1" s="31"/>
      <c r="F1" s="37"/>
      <c r="G1" s="43"/>
    </row>
    <row r="2" spans="1:18" ht="50.25" customHeight="1" x14ac:dyDescent="0.2">
      <c r="A2" s="416" t="s">
        <v>76</v>
      </c>
      <c r="B2" s="416"/>
      <c r="C2" s="416"/>
      <c r="D2" s="416"/>
      <c r="E2" s="416"/>
      <c r="F2" s="416"/>
      <c r="G2" s="416"/>
      <c r="H2" s="416"/>
      <c r="I2" s="416"/>
      <c r="J2" s="416"/>
      <c r="K2" s="416"/>
      <c r="L2" s="416"/>
      <c r="M2" s="416"/>
      <c r="N2" s="416"/>
      <c r="O2" s="416"/>
      <c r="P2" s="92"/>
      <c r="Q2" s="92"/>
      <c r="R2" s="92"/>
    </row>
    <row r="3" spans="1:18" ht="20.25" customHeight="1" x14ac:dyDescent="0.2">
      <c r="A3" s="15"/>
      <c r="B3" s="417" t="s">
        <v>19</v>
      </c>
      <c r="C3" s="418"/>
      <c r="D3" s="419"/>
      <c r="E3" s="15"/>
      <c r="F3" s="38"/>
      <c r="G3" s="15"/>
      <c r="H3" s="15"/>
      <c r="I3" s="15"/>
      <c r="J3" s="15"/>
      <c r="K3" s="15"/>
      <c r="L3" s="15"/>
      <c r="M3" s="15"/>
      <c r="N3" s="15"/>
      <c r="O3" s="15"/>
      <c r="P3" s="92"/>
      <c r="Q3" s="92"/>
      <c r="R3" s="92"/>
    </row>
    <row r="4" spans="1:18" ht="27" customHeight="1" x14ac:dyDescent="0.15">
      <c r="A4" s="420" t="s">
        <v>46</v>
      </c>
      <c r="B4" s="420"/>
      <c r="C4" s="420"/>
      <c r="D4" s="420"/>
      <c r="E4" s="420"/>
      <c r="F4" s="420"/>
      <c r="G4" s="420"/>
      <c r="H4" s="49"/>
      <c r="J4" s="54"/>
      <c r="K4" s="54"/>
      <c r="L4" s="70"/>
      <c r="M4" s="54"/>
      <c r="N4" s="70"/>
      <c r="O4" s="5"/>
      <c r="P4" s="5"/>
      <c r="Q4" s="5"/>
    </row>
    <row r="5" spans="1:18" ht="16.5" customHeight="1" x14ac:dyDescent="0.2">
      <c r="A5" s="16"/>
      <c r="B5" s="18" t="s">
        <v>6</v>
      </c>
      <c r="C5" s="28"/>
      <c r="D5" s="32" t="s">
        <v>3</v>
      </c>
      <c r="E5" s="16"/>
      <c r="F5" s="39"/>
      <c r="G5" s="44" t="s">
        <v>12</v>
      </c>
      <c r="H5" s="49"/>
      <c r="J5" s="54"/>
      <c r="K5" s="54"/>
      <c r="L5" s="70"/>
      <c r="M5" s="54"/>
      <c r="N5" s="70"/>
      <c r="O5" s="5"/>
      <c r="P5" s="5"/>
      <c r="Q5" s="5"/>
    </row>
    <row r="6" spans="1:18" ht="36" customHeight="1" x14ac:dyDescent="0.15">
      <c r="A6" s="421" t="s">
        <v>47</v>
      </c>
      <c r="B6" s="421"/>
      <c r="C6" s="421"/>
      <c r="D6" s="421"/>
      <c r="E6" s="421"/>
      <c r="F6" s="421"/>
      <c r="G6" s="421"/>
      <c r="I6" s="420" t="s">
        <v>10</v>
      </c>
      <c r="J6" s="420"/>
      <c r="K6" s="420"/>
      <c r="L6" s="420"/>
      <c r="M6" s="420"/>
      <c r="N6" s="420"/>
      <c r="R6" s="13"/>
    </row>
    <row r="7" spans="1:18" ht="16.5" customHeight="1" x14ac:dyDescent="0.2">
      <c r="A7" s="426" t="s">
        <v>27</v>
      </c>
      <c r="B7" s="19" t="s">
        <v>77</v>
      </c>
      <c r="C7" s="29" t="s">
        <v>16</v>
      </c>
      <c r="D7" s="33" t="s">
        <v>50</v>
      </c>
      <c r="E7" s="33"/>
      <c r="F7" s="40"/>
      <c r="G7" s="45" t="s">
        <v>12</v>
      </c>
      <c r="I7" s="7"/>
      <c r="J7" s="429"/>
      <c r="K7" s="65"/>
      <c r="L7" s="423" t="s">
        <v>23</v>
      </c>
      <c r="M7" s="424"/>
      <c r="N7" s="425"/>
    </row>
    <row r="8" spans="1:18" ht="16.5" customHeight="1" x14ac:dyDescent="0.2">
      <c r="A8" s="427"/>
      <c r="B8" s="20" t="s">
        <v>37</v>
      </c>
      <c r="D8" s="34" t="s">
        <v>51</v>
      </c>
      <c r="E8" s="34" t="s">
        <v>2</v>
      </c>
      <c r="F8" s="41">
        <f>IFERROR(ROUNDDOWN(F7/F5,1),)</f>
        <v>0</v>
      </c>
      <c r="G8" s="46" t="s">
        <v>8</v>
      </c>
      <c r="I8" s="50"/>
      <c r="J8" s="430"/>
      <c r="K8" s="66"/>
      <c r="L8" s="71" t="s">
        <v>40</v>
      </c>
      <c r="M8" s="83"/>
      <c r="N8" s="85" t="s">
        <v>66</v>
      </c>
    </row>
    <row r="9" spans="1:18" ht="16.5" customHeight="1" x14ac:dyDescent="0.2">
      <c r="A9" s="427"/>
      <c r="B9" s="21" t="s">
        <v>78</v>
      </c>
      <c r="C9" s="7" t="s">
        <v>16</v>
      </c>
      <c r="D9" s="34" t="s">
        <v>52</v>
      </c>
      <c r="E9" s="34"/>
      <c r="F9" s="40"/>
      <c r="G9" s="47" t="s">
        <v>12</v>
      </c>
      <c r="J9" s="55" t="s">
        <v>27</v>
      </c>
      <c r="K9" s="67" t="s">
        <v>2</v>
      </c>
      <c r="L9" s="72">
        <f>F8</f>
        <v>0</v>
      </c>
      <c r="M9" s="67" t="s">
        <v>53</v>
      </c>
      <c r="N9" s="72">
        <f>F10</f>
        <v>0</v>
      </c>
    </row>
    <row r="10" spans="1:18" ht="16.5" customHeight="1" x14ac:dyDescent="0.2">
      <c r="A10" s="428"/>
      <c r="B10" s="22" t="s">
        <v>37</v>
      </c>
      <c r="C10" s="30"/>
      <c r="D10" s="35" t="s">
        <v>0</v>
      </c>
      <c r="E10" s="34" t="s">
        <v>53</v>
      </c>
      <c r="F10" s="41">
        <f>IFERROR(ROUNDDOWN(F9/F5,1),)</f>
        <v>0</v>
      </c>
      <c r="G10" s="48" t="s">
        <v>8</v>
      </c>
      <c r="J10" s="55" t="s">
        <v>9</v>
      </c>
      <c r="K10" s="67" t="s">
        <v>25</v>
      </c>
      <c r="L10" s="72">
        <f>F12</f>
        <v>0</v>
      </c>
      <c r="M10" s="67" t="s">
        <v>18</v>
      </c>
      <c r="N10" s="72">
        <f>F14</f>
        <v>0</v>
      </c>
    </row>
    <row r="11" spans="1:18" ht="16.5" customHeight="1" x14ac:dyDescent="0.2">
      <c r="A11" s="426" t="s">
        <v>9</v>
      </c>
      <c r="B11" s="23" t="s">
        <v>48</v>
      </c>
      <c r="C11" s="29" t="s">
        <v>16</v>
      </c>
      <c r="D11" s="33" t="s">
        <v>39</v>
      </c>
      <c r="E11" s="33"/>
      <c r="F11" s="40"/>
      <c r="G11" s="45" t="s">
        <v>12</v>
      </c>
      <c r="I11" s="51"/>
      <c r="J11" s="55" t="s">
        <v>24</v>
      </c>
      <c r="K11" s="67" t="s">
        <v>14</v>
      </c>
      <c r="L11" s="72">
        <f>F16</f>
        <v>0</v>
      </c>
      <c r="M11" s="67" t="s">
        <v>42</v>
      </c>
      <c r="N11" s="72">
        <f>F18</f>
        <v>0</v>
      </c>
      <c r="O11" s="51"/>
      <c r="P11" s="51"/>
      <c r="Q11" s="51"/>
      <c r="R11" s="51"/>
    </row>
    <row r="12" spans="1:18" ht="16.5" customHeight="1" x14ac:dyDescent="0.2">
      <c r="A12" s="427"/>
      <c r="B12" s="24" t="s">
        <v>37</v>
      </c>
      <c r="D12" s="34" t="s">
        <v>38</v>
      </c>
      <c r="E12" s="34" t="s">
        <v>25</v>
      </c>
      <c r="F12" s="41">
        <f>IFERROR(ROUNDDOWN(F11/F5,1),)</f>
        <v>0</v>
      </c>
      <c r="G12" s="46" t="s">
        <v>8</v>
      </c>
      <c r="I12" s="51"/>
      <c r="J12" s="55" t="s">
        <v>21</v>
      </c>
      <c r="K12" s="67" t="s">
        <v>54</v>
      </c>
      <c r="L12" s="72">
        <f>F20</f>
        <v>0</v>
      </c>
      <c r="M12" s="67" t="s">
        <v>1</v>
      </c>
      <c r="N12" s="72">
        <f>F22</f>
        <v>0</v>
      </c>
      <c r="O12" s="51"/>
      <c r="P12" s="51"/>
      <c r="Q12" s="51"/>
      <c r="R12" s="51"/>
    </row>
    <row r="13" spans="1:18" ht="16.5" customHeight="1" x14ac:dyDescent="0.2">
      <c r="A13" s="427"/>
      <c r="B13" s="25" t="s">
        <v>49</v>
      </c>
      <c r="C13" s="7" t="s">
        <v>16</v>
      </c>
      <c r="D13" s="34" t="s">
        <v>52</v>
      </c>
      <c r="E13" s="34"/>
      <c r="F13" s="40"/>
      <c r="G13" s="47" t="s">
        <v>12</v>
      </c>
      <c r="I13" s="51"/>
      <c r="J13" s="55" t="s">
        <v>5</v>
      </c>
      <c r="K13" s="67" t="s">
        <v>28</v>
      </c>
      <c r="L13" s="72">
        <f>F24</f>
        <v>0</v>
      </c>
      <c r="M13" s="67" t="s">
        <v>29</v>
      </c>
      <c r="N13" s="72">
        <f>F26</f>
        <v>0</v>
      </c>
      <c r="O13" s="51"/>
      <c r="P13" s="51"/>
      <c r="Q13" s="51"/>
      <c r="R13" s="51"/>
    </row>
    <row r="14" spans="1:18" ht="16.5" customHeight="1" x14ac:dyDescent="0.2">
      <c r="A14" s="428"/>
      <c r="B14" s="26" t="s">
        <v>37</v>
      </c>
      <c r="C14" s="30"/>
      <c r="D14" s="35" t="s">
        <v>45</v>
      </c>
      <c r="E14" s="34" t="s">
        <v>18</v>
      </c>
      <c r="F14" s="41">
        <f>IFERROR(ROUNDDOWN(F13/F5,1),)</f>
        <v>0</v>
      </c>
      <c r="G14" s="48" t="s">
        <v>8</v>
      </c>
      <c r="I14" s="51"/>
      <c r="J14" s="55" t="s">
        <v>22</v>
      </c>
      <c r="K14" s="67" t="s">
        <v>55</v>
      </c>
      <c r="L14" s="72">
        <f>F28</f>
        <v>0</v>
      </c>
      <c r="M14" s="67" t="s">
        <v>56</v>
      </c>
      <c r="N14" s="72">
        <f>F30</f>
        <v>0</v>
      </c>
      <c r="O14" s="51"/>
      <c r="P14" s="51"/>
      <c r="Q14" s="51"/>
      <c r="R14" s="51"/>
    </row>
    <row r="15" spans="1:18" ht="16.5" customHeight="1" x14ac:dyDescent="0.2">
      <c r="A15" s="426" t="s">
        <v>24</v>
      </c>
      <c r="B15" s="23" t="s">
        <v>48</v>
      </c>
      <c r="C15" s="29" t="s">
        <v>16</v>
      </c>
      <c r="D15" s="33" t="s">
        <v>39</v>
      </c>
      <c r="E15" s="33"/>
      <c r="F15" s="40"/>
      <c r="G15" s="45" t="s">
        <v>12</v>
      </c>
      <c r="I15" s="51"/>
      <c r="J15" s="55" t="s">
        <v>30</v>
      </c>
      <c r="K15" s="67" t="s">
        <v>31</v>
      </c>
      <c r="L15" s="72">
        <f>F32</f>
        <v>0</v>
      </c>
      <c r="M15" s="67" t="s">
        <v>17</v>
      </c>
      <c r="N15" s="72">
        <f>F34</f>
        <v>0</v>
      </c>
      <c r="O15" s="51"/>
      <c r="P15" s="51"/>
      <c r="Q15" s="51"/>
      <c r="R15" s="51"/>
    </row>
    <row r="16" spans="1:18" ht="16.5" customHeight="1" x14ac:dyDescent="0.2">
      <c r="A16" s="427"/>
      <c r="B16" s="24" t="s">
        <v>37</v>
      </c>
      <c r="D16" s="34" t="s">
        <v>38</v>
      </c>
      <c r="E16" s="34" t="s">
        <v>14</v>
      </c>
      <c r="F16" s="41">
        <f>IFERROR(ROUNDDOWN(F15/F5,1),)</f>
        <v>0</v>
      </c>
      <c r="G16" s="46" t="s">
        <v>8</v>
      </c>
      <c r="I16" s="51"/>
      <c r="J16" s="55" t="s">
        <v>26</v>
      </c>
      <c r="K16" s="67" t="s">
        <v>57</v>
      </c>
      <c r="L16" s="72">
        <f>F36</f>
        <v>0</v>
      </c>
      <c r="M16" s="67" t="s">
        <v>58</v>
      </c>
      <c r="N16" s="72">
        <f>F38</f>
        <v>0</v>
      </c>
      <c r="O16" s="51"/>
      <c r="P16" s="51"/>
      <c r="Q16" s="51"/>
      <c r="R16" s="51"/>
    </row>
    <row r="17" spans="1:18" ht="16.5" customHeight="1" x14ac:dyDescent="0.2">
      <c r="A17" s="427"/>
      <c r="B17" s="25" t="s">
        <v>49</v>
      </c>
      <c r="C17" s="7" t="s">
        <v>16</v>
      </c>
      <c r="D17" s="34" t="s">
        <v>52</v>
      </c>
      <c r="E17" s="34"/>
      <c r="F17" s="40"/>
      <c r="G17" s="47" t="s">
        <v>12</v>
      </c>
      <c r="I17" s="51"/>
      <c r="J17" s="55" t="s">
        <v>32</v>
      </c>
      <c r="K17" s="67" t="s">
        <v>59</v>
      </c>
      <c r="L17" s="72">
        <f>F40</f>
        <v>0</v>
      </c>
      <c r="M17" s="67" t="s">
        <v>60</v>
      </c>
      <c r="N17" s="72">
        <f>F42</f>
        <v>0</v>
      </c>
      <c r="O17" s="51"/>
      <c r="P17" s="51"/>
      <c r="Q17" s="51"/>
      <c r="R17" s="51"/>
    </row>
    <row r="18" spans="1:18" ht="16.5" customHeight="1" x14ac:dyDescent="0.2">
      <c r="A18" s="428"/>
      <c r="B18" s="26" t="s">
        <v>37</v>
      </c>
      <c r="C18" s="30"/>
      <c r="D18" s="35" t="s">
        <v>45</v>
      </c>
      <c r="E18" s="34" t="s">
        <v>42</v>
      </c>
      <c r="F18" s="41">
        <f>IFERROR(ROUNDDOWN(F17/F5,1),)</f>
        <v>0</v>
      </c>
      <c r="G18" s="48" t="s">
        <v>8</v>
      </c>
      <c r="I18" s="51"/>
      <c r="J18" s="55" t="s">
        <v>20</v>
      </c>
      <c r="K18" s="67" t="s">
        <v>62</v>
      </c>
      <c r="L18" s="72">
        <f>F44</f>
        <v>0</v>
      </c>
      <c r="M18" s="67" t="s">
        <v>63</v>
      </c>
      <c r="N18" s="72">
        <f>F46</f>
        <v>0</v>
      </c>
      <c r="O18" s="51"/>
      <c r="P18" s="51"/>
      <c r="Q18" s="51"/>
      <c r="R18" s="51"/>
    </row>
    <row r="19" spans="1:18" ht="16.5" customHeight="1" x14ac:dyDescent="0.2">
      <c r="A19" s="426" t="s">
        <v>21</v>
      </c>
      <c r="B19" s="23" t="s">
        <v>48</v>
      </c>
      <c r="C19" s="29" t="s">
        <v>16</v>
      </c>
      <c r="D19" s="33" t="s">
        <v>39</v>
      </c>
      <c r="E19" s="33"/>
      <c r="F19" s="40"/>
      <c r="G19" s="45" t="s">
        <v>12</v>
      </c>
      <c r="I19" s="51"/>
      <c r="J19" s="56" t="s">
        <v>15</v>
      </c>
      <c r="K19" s="68" t="s">
        <v>33</v>
      </c>
      <c r="L19" s="73">
        <f>F48</f>
        <v>0</v>
      </c>
      <c r="M19" s="68" t="s">
        <v>61</v>
      </c>
      <c r="N19" s="73">
        <f>F50</f>
        <v>0</v>
      </c>
      <c r="O19" s="51"/>
      <c r="P19" s="51"/>
      <c r="Q19" s="51"/>
      <c r="R19" s="51"/>
    </row>
    <row r="20" spans="1:18" ht="16.5" customHeight="1" x14ac:dyDescent="0.2">
      <c r="A20" s="427"/>
      <c r="B20" s="24" t="s">
        <v>37</v>
      </c>
      <c r="D20" s="34" t="s">
        <v>38</v>
      </c>
      <c r="E20" s="34" t="s">
        <v>54</v>
      </c>
      <c r="F20" s="41">
        <f>IFERROR(ROUNDDOWN(F19/F5,1),)</f>
        <v>0</v>
      </c>
      <c r="G20" s="46" t="s">
        <v>8</v>
      </c>
      <c r="I20" s="51"/>
      <c r="J20" s="57" t="s">
        <v>11</v>
      </c>
      <c r="K20" s="57"/>
      <c r="L20" s="74">
        <f>SUM(L9:L19)</f>
        <v>0</v>
      </c>
      <c r="M20" s="57"/>
      <c r="N20" s="74">
        <f>SUM(N9:N19)</f>
        <v>0</v>
      </c>
      <c r="O20" s="51"/>
      <c r="P20" s="51"/>
      <c r="Q20" s="51"/>
      <c r="R20" s="51"/>
    </row>
    <row r="21" spans="1:18" ht="16.5" customHeight="1" x14ac:dyDescent="0.2">
      <c r="A21" s="427"/>
      <c r="B21" s="25" t="s">
        <v>49</v>
      </c>
      <c r="C21" s="7" t="s">
        <v>16</v>
      </c>
      <c r="D21" s="34" t="s">
        <v>52</v>
      </c>
      <c r="E21" s="34"/>
      <c r="F21" s="40"/>
      <c r="G21" s="47" t="s">
        <v>12</v>
      </c>
      <c r="I21" s="51"/>
      <c r="J21" s="58"/>
      <c r="K21" s="58"/>
      <c r="L21" s="75"/>
      <c r="M21" s="58"/>
      <c r="N21" s="75"/>
      <c r="O21" s="51"/>
      <c r="P21" s="51"/>
      <c r="Q21" s="51"/>
      <c r="R21" s="51"/>
    </row>
    <row r="22" spans="1:18" ht="16.5" customHeight="1" x14ac:dyDescent="0.2">
      <c r="A22" s="428"/>
      <c r="B22" s="26" t="s">
        <v>37</v>
      </c>
      <c r="C22" s="30"/>
      <c r="D22" s="35" t="s">
        <v>45</v>
      </c>
      <c r="E22" s="34" t="s">
        <v>1</v>
      </c>
      <c r="F22" s="41">
        <f>IFERROR(ROUNDDOWN(F21/F5,1),)</f>
        <v>0</v>
      </c>
      <c r="G22" s="48" t="s">
        <v>8</v>
      </c>
      <c r="I22" s="51"/>
      <c r="J22" s="6"/>
      <c r="K22" s="6"/>
      <c r="L22" s="76"/>
      <c r="M22" s="6"/>
      <c r="N22" s="76"/>
      <c r="O22" s="6"/>
      <c r="P22" s="6"/>
      <c r="Q22" s="6"/>
      <c r="R22" s="51"/>
    </row>
    <row r="23" spans="1:18" ht="16.5" customHeight="1" x14ac:dyDescent="0.2">
      <c r="A23" s="426" t="s">
        <v>5</v>
      </c>
      <c r="B23" s="23" t="s">
        <v>48</v>
      </c>
      <c r="C23" s="29" t="s">
        <v>16</v>
      </c>
      <c r="D23" s="33" t="s">
        <v>39</v>
      </c>
      <c r="E23" s="33"/>
      <c r="F23" s="42"/>
      <c r="G23" s="45" t="s">
        <v>12</v>
      </c>
      <c r="I23" s="51"/>
      <c r="J23" s="6"/>
      <c r="K23" s="6"/>
      <c r="M23" s="6"/>
      <c r="O23" s="6"/>
      <c r="P23" s="6"/>
      <c r="Q23" s="6"/>
      <c r="R23" s="51"/>
    </row>
    <row r="24" spans="1:18" ht="16.5" customHeight="1" x14ac:dyDescent="0.2">
      <c r="A24" s="427"/>
      <c r="B24" s="24" t="s">
        <v>37</v>
      </c>
      <c r="D24" s="34" t="s">
        <v>38</v>
      </c>
      <c r="E24" s="34" t="s">
        <v>28</v>
      </c>
      <c r="F24" s="41">
        <f>IFERROR(ROUNDDOWN(F23/F5,1),)</f>
        <v>0</v>
      </c>
      <c r="G24" s="46" t="s">
        <v>8</v>
      </c>
      <c r="J24" s="59" t="s">
        <v>34</v>
      </c>
      <c r="K24" s="58"/>
      <c r="L24" s="77"/>
      <c r="M24" s="58"/>
      <c r="N24" s="77"/>
      <c r="O24" s="6"/>
      <c r="P24" s="51"/>
      <c r="Q24" s="51"/>
      <c r="R24" s="51"/>
    </row>
    <row r="25" spans="1:18" ht="16.5" customHeight="1" x14ac:dyDescent="0.2">
      <c r="A25" s="427"/>
      <c r="B25" s="25" t="s">
        <v>49</v>
      </c>
      <c r="C25" s="7" t="s">
        <v>16</v>
      </c>
      <c r="D25" s="34" t="s">
        <v>52</v>
      </c>
      <c r="E25" s="34"/>
      <c r="F25" s="40"/>
      <c r="G25" s="47" t="s">
        <v>12</v>
      </c>
      <c r="J25" s="7"/>
      <c r="K25" s="7"/>
      <c r="M25" s="7"/>
      <c r="O25" s="6"/>
      <c r="R25" s="51"/>
    </row>
    <row r="26" spans="1:18" ht="16.5" customHeight="1" x14ac:dyDescent="0.2">
      <c r="A26" s="428"/>
      <c r="B26" s="26" t="s">
        <v>37</v>
      </c>
      <c r="C26" s="30"/>
      <c r="D26" s="35" t="s">
        <v>45</v>
      </c>
      <c r="E26" s="34" t="s">
        <v>29</v>
      </c>
      <c r="F26" s="41">
        <f>IFERROR(ROUNDDOWN(F25/F5,1),)</f>
        <v>0</v>
      </c>
      <c r="G26" s="48" t="s">
        <v>8</v>
      </c>
      <c r="J26" s="58"/>
      <c r="K26" s="58"/>
      <c r="L26" s="75"/>
      <c r="M26" s="58"/>
      <c r="N26" s="75"/>
      <c r="O26" s="51"/>
      <c r="R26" s="51"/>
    </row>
    <row r="27" spans="1:18" ht="16.5" customHeight="1" x14ac:dyDescent="0.2">
      <c r="A27" s="426" t="s">
        <v>22</v>
      </c>
      <c r="B27" s="23" t="s">
        <v>48</v>
      </c>
      <c r="C27" s="29" t="s">
        <v>16</v>
      </c>
      <c r="D27" s="33" t="s">
        <v>39</v>
      </c>
      <c r="E27" s="33"/>
      <c r="F27" s="40"/>
      <c r="G27" s="45" t="s">
        <v>12</v>
      </c>
      <c r="I27" s="52" t="s">
        <v>35</v>
      </c>
      <c r="J27" s="60">
        <f>ROUNDDOWN(N24,1)</f>
        <v>0</v>
      </c>
      <c r="K27" s="12"/>
      <c r="L27" s="9" t="s">
        <v>8</v>
      </c>
      <c r="M27" s="12"/>
      <c r="O27" s="13"/>
      <c r="R27" s="51"/>
    </row>
    <row r="28" spans="1:18" ht="16.5" customHeight="1" x14ac:dyDescent="0.2">
      <c r="A28" s="427"/>
      <c r="B28" s="24" t="s">
        <v>37</v>
      </c>
      <c r="D28" s="34" t="s">
        <v>38</v>
      </c>
      <c r="E28" s="34" t="s">
        <v>55</v>
      </c>
      <c r="F28" s="41">
        <f>IFERROR(ROUNDDOWN(F27/F5,1),)</f>
        <v>0</v>
      </c>
      <c r="G28" s="46" t="s">
        <v>8</v>
      </c>
      <c r="I28" s="52"/>
      <c r="J28" s="61"/>
      <c r="K28" s="61"/>
      <c r="L28" s="78" t="s">
        <v>13</v>
      </c>
      <c r="M28" s="61"/>
      <c r="N28" s="86">
        <f>IFERROR(J27/J29*100,)</f>
        <v>0</v>
      </c>
      <c r="O28" s="88" t="s">
        <v>67</v>
      </c>
      <c r="Q28" s="51"/>
      <c r="R28" s="51"/>
    </row>
    <row r="29" spans="1:18" ht="16.5" customHeight="1" x14ac:dyDescent="0.2">
      <c r="A29" s="427"/>
      <c r="B29" s="25" t="s">
        <v>49</v>
      </c>
      <c r="C29" s="7" t="s">
        <v>16</v>
      </c>
      <c r="D29" s="34" t="s">
        <v>52</v>
      </c>
      <c r="E29" s="34"/>
      <c r="F29" s="40"/>
      <c r="G29" s="47" t="s">
        <v>12</v>
      </c>
      <c r="I29" s="53" t="s">
        <v>64</v>
      </c>
      <c r="J29" s="41">
        <f>ROUNDDOWN(L24,1)</f>
        <v>0</v>
      </c>
      <c r="K29" s="69"/>
      <c r="L29" s="79" t="s">
        <v>8</v>
      </c>
      <c r="M29" s="69"/>
      <c r="N29" s="79"/>
      <c r="O29" s="89"/>
      <c r="P29" s="51"/>
      <c r="Q29" s="51"/>
      <c r="R29" s="51"/>
    </row>
    <row r="30" spans="1:18" ht="16.5" customHeight="1" x14ac:dyDescent="0.2">
      <c r="A30" s="428"/>
      <c r="B30" s="26" t="s">
        <v>37</v>
      </c>
      <c r="C30" s="30"/>
      <c r="D30" s="35" t="s">
        <v>45</v>
      </c>
      <c r="E30" s="34" t="s">
        <v>56</v>
      </c>
      <c r="F30" s="41">
        <f>IFERROR(ROUNDDOWN(F29/F5,1),)</f>
        <v>0</v>
      </c>
      <c r="G30" s="48" t="s">
        <v>8</v>
      </c>
      <c r="I30" s="51"/>
      <c r="J30" s="51"/>
      <c r="K30" s="51"/>
      <c r="L30" s="75"/>
      <c r="M30" s="51"/>
      <c r="O30" s="51"/>
      <c r="P30" s="51"/>
      <c r="Q30" s="51"/>
      <c r="R30" s="51"/>
    </row>
    <row r="31" spans="1:18" ht="16.5" customHeight="1" x14ac:dyDescent="0.2">
      <c r="A31" s="426" t="s">
        <v>30</v>
      </c>
      <c r="B31" s="23" t="s">
        <v>48</v>
      </c>
      <c r="C31" s="29" t="s">
        <v>16</v>
      </c>
      <c r="D31" s="33" t="s">
        <v>39</v>
      </c>
      <c r="E31" s="33"/>
      <c r="F31" s="40"/>
      <c r="G31" s="45" t="s">
        <v>12</v>
      </c>
      <c r="J31" s="422" t="s">
        <v>65</v>
      </c>
      <c r="K31" s="422"/>
      <c r="L31" s="422"/>
      <c r="M31" s="422"/>
      <c r="N31" s="422"/>
      <c r="O31" s="422"/>
      <c r="P31" s="51"/>
      <c r="Q31" s="51"/>
      <c r="R31" s="51"/>
    </row>
    <row r="32" spans="1:18" ht="16.5" customHeight="1" x14ac:dyDescent="0.2">
      <c r="A32" s="427"/>
      <c r="B32" s="24" t="s">
        <v>37</v>
      </c>
      <c r="D32" s="34" t="s">
        <v>38</v>
      </c>
      <c r="E32" s="34" t="s">
        <v>31</v>
      </c>
      <c r="F32" s="41">
        <f>IFERROR(ROUNDDOWN(F31/F5,1),)</f>
        <v>0</v>
      </c>
      <c r="G32" s="46" t="s">
        <v>8</v>
      </c>
      <c r="I32" s="51"/>
      <c r="J32" s="422"/>
      <c r="K32" s="422"/>
      <c r="L32" s="422"/>
      <c r="M32" s="422"/>
      <c r="N32" s="422"/>
      <c r="O32" s="422"/>
      <c r="P32" s="51"/>
      <c r="Q32" s="51"/>
      <c r="R32" s="51"/>
    </row>
    <row r="33" spans="1:18" ht="16.5" customHeight="1" x14ac:dyDescent="0.2">
      <c r="A33" s="427"/>
      <c r="B33" s="25" t="s">
        <v>49</v>
      </c>
      <c r="C33" s="7" t="s">
        <v>16</v>
      </c>
      <c r="D33" s="34" t="s">
        <v>52</v>
      </c>
      <c r="E33" s="34"/>
      <c r="F33" s="40"/>
      <c r="G33" s="47" t="s">
        <v>12</v>
      </c>
      <c r="I33" s="51"/>
      <c r="J33" s="62"/>
      <c r="K33" s="62"/>
      <c r="L33" s="80"/>
      <c r="M33" s="84"/>
      <c r="N33" s="81"/>
      <c r="O33" s="90"/>
      <c r="P33" s="51"/>
      <c r="Q33" s="51"/>
      <c r="R33" s="51"/>
    </row>
    <row r="34" spans="1:18" ht="16.5" customHeight="1" x14ac:dyDescent="0.2">
      <c r="A34" s="428"/>
      <c r="B34" s="26" t="s">
        <v>37</v>
      </c>
      <c r="C34" s="30"/>
      <c r="D34" s="35" t="s">
        <v>45</v>
      </c>
      <c r="E34" s="34" t="s">
        <v>17</v>
      </c>
      <c r="F34" s="41">
        <f>IFERROR(ROUNDDOWN(F33/F5,1),)</f>
        <v>0</v>
      </c>
      <c r="G34" s="48" t="s">
        <v>8</v>
      </c>
      <c r="I34" s="51"/>
      <c r="J34" s="62"/>
      <c r="K34" s="62"/>
      <c r="L34" s="80"/>
      <c r="M34" s="84"/>
      <c r="N34" s="81"/>
      <c r="O34" s="90"/>
      <c r="P34" s="51"/>
      <c r="Q34" s="51"/>
      <c r="R34" s="51"/>
    </row>
    <row r="35" spans="1:18" ht="16.5" customHeight="1" x14ac:dyDescent="0.2">
      <c r="A35" s="426" t="s">
        <v>26</v>
      </c>
      <c r="B35" s="23" t="s">
        <v>48</v>
      </c>
      <c r="C35" s="29" t="s">
        <v>16</v>
      </c>
      <c r="D35" s="33" t="s">
        <v>39</v>
      </c>
      <c r="E35" s="33"/>
      <c r="F35" s="40"/>
      <c r="G35" s="45" t="s">
        <v>12</v>
      </c>
      <c r="I35" s="51"/>
      <c r="J35" s="63"/>
      <c r="K35" s="63"/>
      <c r="L35" s="81"/>
      <c r="M35" s="63"/>
      <c r="N35" s="87"/>
      <c r="O35" s="91"/>
      <c r="P35" s="51"/>
      <c r="Q35" s="51"/>
      <c r="R35" s="51"/>
    </row>
    <row r="36" spans="1:18" ht="16.5" customHeight="1" x14ac:dyDescent="0.2">
      <c r="A36" s="427"/>
      <c r="B36" s="24" t="s">
        <v>37</v>
      </c>
      <c r="D36" s="34" t="s">
        <v>38</v>
      </c>
      <c r="E36" s="34" t="s">
        <v>57</v>
      </c>
      <c r="F36" s="41">
        <f>IFERROR(ROUNDDOWN(F35/F5,1),)</f>
        <v>0</v>
      </c>
      <c r="G36" s="46" t="s">
        <v>8</v>
      </c>
      <c r="I36" s="51"/>
      <c r="J36" s="63"/>
      <c r="K36" s="63"/>
      <c r="L36" s="81"/>
      <c r="M36" s="63"/>
      <c r="N36" s="87"/>
      <c r="O36" s="91"/>
      <c r="P36" s="51"/>
      <c r="Q36" s="51"/>
      <c r="R36" s="51"/>
    </row>
    <row r="37" spans="1:18" ht="16.5" customHeight="1" x14ac:dyDescent="0.2">
      <c r="A37" s="427"/>
      <c r="B37" s="25" t="s">
        <v>49</v>
      </c>
      <c r="C37" s="7" t="s">
        <v>16</v>
      </c>
      <c r="D37" s="34" t="s">
        <v>52</v>
      </c>
      <c r="E37" s="34"/>
      <c r="F37" s="40"/>
      <c r="G37" s="47" t="s">
        <v>12</v>
      </c>
      <c r="I37" s="51"/>
      <c r="J37" s="62"/>
      <c r="K37" s="62"/>
      <c r="L37" s="80"/>
      <c r="M37" s="84"/>
      <c r="N37" s="81"/>
      <c r="O37" s="90"/>
      <c r="P37" s="51"/>
      <c r="Q37" s="51"/>
      <c r="R37" s="51"/>
    </row>
    <row r="38" spans="1:18" ht="16.5" customHeight="1" x14ac:dyDescent="0.2">
      <c r="A38" s="428"/>
      <c r="B38" s="26" t="s">
        <v>37</v>
      </c>
      <c r="C38" s="30"/>
      <c r="D38" s="35" t="s">
        <v>45</v>
      </c>
      <c r="E38" s="34" t="s">
        <v>58</v>
      </c>
      <c r="F38" s="41">
        <f>IFERROR(ROUNDDOWN(F37/F5,1),)</f>
        <v>0</v>
      </c>
      <c r="G38" s="48" t="s">
        <v>8</v>
      </c>
      <c r="I38" s="51"/>
      <c r="J38" s="62"/>
      <c r="K38" s="62"/>
      <c r="L38" s="80"/>
      <c r="M38" s="84"/>
      <c r="N38" s="81"/>
      <c r="O38" s="90"/>
      <c r="P38" s="51"/>
      <c r="Q38" s="51"/>
      <c r="R38" s="51"/>
    </row>
    <row r="39" spans="1:18" ht="16.5" customHeight="1" x14ac:dyDescent="0.2">
      <c r="A39" s="426" t="s">
        <v>32</v>
      </c>
      <c r="B39" s="23" t="s">
        <v>48</v>
      </c>
      <c r="C39" s="29" t="s">
        <v>16</v>
      </c>
      <c r="D39" s="33" t="s">
        <v>39</v>
      </c>
      <c r="E39" s="33"/>
      <c r="F39" s="40"/>
      <c r="G39" s="45" t="s">
        <v>12</v>
      </c>
      <c r="I39" s="51"/>
      <c r="J39" s="64"/>
      <c r="K39" s="64"/>
      <c r="L39" s="82"/>
      <c r="M39" s="64"/>
      <c r="N39" s="82"/>
      <c r="O39" s="90"/>
      <c r="P39" s="51"/>
      <c r="Q39" s="51"/>
      <c r="R39" s="51"/>
    </row>
    <row r="40" spans="1:18" ht="16.5" customHeight="1" x14ac:dyDescent="0.2">
      <c r="A40" s="427"/>
      <c r="B40" s="24" t="s">
        <v>37</v>
      </c>
      <c r="D40" s="34" t="s">
        <v>38</v>
      </c>
      <c r="E40" s="34" t="s">
        <v>59</v>
      </c>
      <c r="F40" s="41">
        <f>IFERROR(ROUNDDOWN(F39/F5,1),)</f>
        <v>0</v>
      </c>
      <c r="G40" s="46" t="s">
        <v>8</v>
      </c>
      <c r="I40" s="51"/>
      <c r="J40" s="58"/>
      <c r="K40" s="58"/>
      <c r="L40" s="75"/>
      <c r="M40" s="58"/>
      <c r="N40" s="75"/>
      <c r="O40" s="51"/>
      <c r="P40" s="51"/>
      <c r="Q40" s="51"/>
      <c r="R40" s="51"/>
    </row>
    <row r="41" spans="1:18" ht="16.5" customHeight="1" x14ac:dyDescent="0.2">
      <c r="A41" s="427"/>
      <c r="B41" s="25" t="s">
        <v>49</v>
      </c>
      <c r="C41" s="7" t="s">
        <v>16</v>
      </c>
      <c r="D41" s="34" t="s">
        <v>52</v>
      </c>
      <c r="E41" s="34"/>
      <c r="F41" s="40"/>
      <c r="G41" s="47" t="s">
        <v>12</v>
      </c>
      <c r="I41" s="51"/>
      <c r="J41" s="58"/>
      <c r="K41" s="58"/>
      <c r="L41" s="75"/>
      <c r="M41" s="58"/>
      <c r="N41" s="75"/>
      <c r="O41" s="51"/>
      <c r="P41" s="51"/>
      <c r="Q41" s="51"/>
      <c r="R41" s="51"/>
    </row>
    <row r="42" spans="1:18" ht="16.5" customHeight="1" x14ac:dyDescent="0.2">
      <c r="A42" s="428"/>
      <c r="B42" s="26" t="s">
        <v>37</v>
      </c>
      <c r="C42" s="30"/>
      <c r="D42" s="35" t="s">
        <v>45</v>
      </c>
      <c r="E42" s="34" t="s">
        <v>60</v>
      </c>
      <c r="F42" s="41">
        <f>IFERROR(ROUNDDOWN(F41/F5,1),)</f>
        <v>0</v>
      </c>
      <c r="G42" s="48" t="s">
        <v>8</v>
      </c>
      <c r="I42" s="51"/>
      <c r="J42" s="58"/>
      <c r="K42" s="58"/>
      <c r="L42" s="75"/>
      <c r="M42" s="58"/>
      <c r="N42" s="75"/>
      <c r="O42" s="51"/>
      <c r="P42" s="51"/>
      <c r="Q42" s="51"/>
      <c r="R42" s="51"/>
    </row>
    <row r="43" spans="1:18" ht="16.5" customHeight="1" x14ac:dyDescent="0.2">
      <c r="A43" s="426" t="s">
        <v>20</v>
      </c>
      <c r="B43" s="23" t="s">
        <v>48</v>
      </c>
      <c r="C43" s="29" t="s">
        <v>16</v>
      </c>
      <c r="D43" s="33" t="s">
        <v>39</v>
      </c>
      <c r="E43" s="33"/>
      <c r="F43" s="40"/>
      <c r="G43" s="45" t="s">
        <v>12</v>
      </c>
      <c r="I43" s="51"/>
      <c r="J43" s="58"/>
      <c r="K43" s="58"/>
      <c r="L43" s="75"/>
      <c r="M43" s="58"/>
      <c r="N43" s="75"/>
      <c r="O43" s="51"/>
      <c r="P43" s="51"/>
      <c r="Q43" s="51"/>
      <c r="R43" s="51"/>
    </row>
    <row r="44" spans="1:18" ht="16.5" customHeight="1" x14ac:dyDescent="0.2">
      <c r="A44" s="427"/>
      <c r="B44" s="24" t="s">
        <v>37</v>
      </c>
      <c r="D44" s="34" t="s">
        <v>38</v>
      </c>
      <c r="E44" s="34" t="s">
        <v>62</v>
      </c>
      <c r="F44" s="41">
        <f>IFERROR(ROUNDDOWN(F43/F5,1),)</f>
        <v>0</v>
      </c>
      <c r="G44" s="46" t="s">
        <v>8</v>
      </c>
      <c r="I44" s="51"/>
      <c r="J44" s="58"/>
      <c r="K44" s="58"/>
      <c r="L44" s="75"/>
      <c r="M44" s="58"/>
      <c r="N44" s="75"/>
      <c r="O44" s="51"/>
      <c r="P44" s="51"/>
      <c r="Q44" s="51"/>
      <c r="R44" s="51"/>
    </row>
    <row r="45" spans="1:18" ht="16.5" customHeight="1" x14ac:dyDescent="0.2">
      <c r="A45" s="427"/>
      <c r="B45" s="25" t="s">
        <v>49</v>
      </c>
      <c r="C45" s="7" t="s">
        <v>16</v>
      </c>
      <c r="D45" s="34" t="s">
        <v>52</v>
      </c>
      <c r="E45" s="34"/>
      <c r="F45" s="40"/>
      <c r="G45" s="47" t="s">
        <v>12</v>
      </c>
      <c r="I45" s="51"/>
      <c r="J45" s="58"/>
      <c r="K45" s="58"/>
      <c r="L45" s="75"/>
      <c r="M45" s="58"/>
      <c r="N45" s="75"/>
      <c r="O45" s="51"/>
      <c r="P45" s="51"/>
      <c r="Q45" s="51"/>
      <c r="R45" s="51"/>
    </row>
    <row r="46" spans="1:18" ht="16.5" customHeight="1" x14ac:dyDescent="0.2">
      <c r="A46" s="428"/>
      <c r="B46" s="26" t="s">
        <v>37</v>
      </c>
      <c r="C46" s="30"/>
      <c r="D46" s="35" t="s">
        <v>45</v>
      </c>
      <c r="E46" s="34" t="s">
        <v>63</v>
      </c>
      <c r="F46" s="41">
        <f>IFERROR(ROUNDDOWN(F45/F5,1),)</f>
        <v>0</v>
      </c>
      <c r="G46" s="48" t="s">
        <v>8</v>
      </c>
      <c r="I46" s="51"/>
      <c r="J46" s="58"/>
      <c r="K46" s="58"/>
      <c r="L46" s="75"/>
      <c r="M46" s="58"/>
      <c r="N46" s="75"/>
      <c r="O46" s="51"/>
      <c r="P46" s="51"/>
      <c r="Q46" s="51"/>
      <c r="R46" s="51"/>
    </row>
    <row r="47" spans="1:18" ht="16.5" customHeight="1" x14ac:dyDescent="0.2">
      <c r="A47" s="426" t="s">
        <v>15</v>
      </c>
      <c r="B47" s="23" t="s">
        <v>48</v>
      </c>
      <c r="C47" s="29" t="s">
        <v>16</v>
      </c>
      <c r="D47" s="33" t="s">
        <v>39</v>
      </c>
      <c r="E47" s="33"/>
      <c r="F47" s="40"/>
      <c r="G47" s="45" t="s">
        <v>12</v>
      </c>
      <c r="I47" s="51"/>
      <c r="J47" s="58"/>
      <c r="K47" s="58"/>
      <c r="L47" s="75"/>
      <c r="M47" s="58"/>
      <c r="N47" s="75"/>
      <c r="O47" s="51"/>
      <c r="P47" s="51"/>
      <c r="Q47" s="51"/>
      <c r="R47" s="51"/>
    </row>
    <row r="48" spans="1:18" ht="16.5" customHeight="1" x14ac:dyDescent="0.2">
      <c r="A48" s="427"/>
      <c r="B48" s="24" t="s">
        <v>37</v>
      </c>
      <c r="D48" s="34" t="s">
        <v>38</v>
      </c>
      <c r="E48" s="34" t="s">
        <v>33</v>
      </c>
      <c r="F48" s="41">
        <f>IFERROR(ROUNDDOWN(F47/F5,1),)</f>
        <v>0</v>
      </c>
      <c r="G48" s="46" t="s">
        <v>8</v>
      </c>
      <c r="I48" s="51"/>
      <c r="J48" s="58"/>
      <c r="K48" s="58"/>
      <c r="L48" s="75"/>
      <c r="M48" s="58"/>
      <c r="N48" s="75"/>
      <c r="O48" s="51"/>
      <c r="P48" s="51"/>
      <c r="Q48" s="51"/>
      <c r="R48" s="51"/>
    </row>
    <row r="49" spans="1:18" ht="16.5" customHeight="1" x14ac:dyDescent="0.2">
      <c r="A49" s="427"/>
      <c r="B49" s="25" t="s">
        <v>49</v>
      </c>
      <c r="C49" s="7" t="s">
        <v>16</v>
      </c>
      <c r="D49" s="34" t="s">
        <v>52</v>
      </c>
      <c r="E49" s="34"/>
      <c r="F49" s="40"/>
      <c r="G49" s="47" t="s">
        <v>12</v>
      </c>
      <c r="I49" s="51"/>
      <c r="J49" s="58"/>
      <c r="K49" s="58"/>
      <c r="L49" s="75"/>
      <c r="M49" s="58"/>
      <c r="N49" s="75"/>
      <c r="O49" s="51"/>
      <c r="P49" s="51"/>
      <c r="Q49" s="51"/>
      <c r="R49" s="51"/>
    </row>
    <row r="50" spans="1:18" ht="16.5" customHeight="1" x14ac:dyDescent="0.2">
      <c r="A50" s="428"/>
      <c r="B50" s="26" t="s">
        <v>37</v>
      </c>
      <c r="C50" s="30"/>
      <c r="D50" s="35" t="s">
        <v>45</v>
      </c>
      <c r="E50" s="36" t="s">
        <v>61</v>
      </c>
      <c r="F50" s="41">
        <f>IFERROR(ROUNDDOWN(F49/F5,1),)</f>
        <v>0</v>
      </c>
      <c r="G50" s="48" t="s">
        <v>8</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25.453125" style="6" bestFit="1"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25.453125" style="6" bestFit="1"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25.453125" style="6" bestFit="1"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25.453125" style="6" bestFit="1"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25.453125" style="6" bestFit="1"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25.453125" style="6" bestFit="1"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25.453125" style="6" bestFit="1"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25.453125" style="6" bestFit="1"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25.453125" style="6" bestFit="1"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25.453125" style="6" bestFit="1"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25.453125" style="6" bestFit="1"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25.453125" style="6" bestFit="1"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25.453125" style="6" bestFit="1"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25.453125" style="6" bestFit="1"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25.453125" style="6" bestFit="1"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25.453125" style="6" bestFit="1"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25.453125" style="6" bestFit="1"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25.453125" style="6" bestFit="1"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25.453125" style="6" bestFit="1"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25.453125" style="6" bestFit="1"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25.453125" style="6" bestFit="1"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25.453125" style="6" bestFit="1"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25.453125" style="6" bestFit="1"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25.453125" style="6" bestFit="1"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25.453125" style="6" bestFit="1"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25.453125" style="6" bestFit="1"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25.453125" style="6" bestFit="1"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25.453125" style="6" bestFit="1"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25.453125" style="6" bestFit="1"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25.453125" style="6" bestFit="1"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25.453125" style="6" bestFit="1"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25.453125" style="6" bestFit="1"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25.453125" style="6" bestFit="1"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25.453125" style="6" bestFit="1"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25.453125" style="6" bestFit="1"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25.453125" style="6" bestFit="1"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25.453125" style="6" bestFit="1"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25.453125" style="6" bestFit="1"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25.453125" style="6" bestFit="1"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25.453125" style="6" bestFit="1"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25.453125" style="6" bestFit="1"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25.453125" style="6" bestFit="1"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25.453125" style="6" bestFit="1"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25.453125" style="6" bestFit="1"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25.453125" style="6" bestFit="1"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25.453125" style="6" bestFit="1"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25.453125" style="6" bestFit="1"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25.453125" style="6" bestFit="1"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25.453125" style="6" bestFit="1"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25.453125" style="6" bestFit="1"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25.453125" style="6" bestFit="1"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25.453125" style="6" bestFit="1"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25.453125" style="6" bestFit="1"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25.453125" style="6" bestFit="1"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25.453125" style="6" bestFit="1"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25.453125" style="6" bestFit="1"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25.453125" style="6" bestFit="1"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25.453125" style="6" bestFit="1"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25.453125" style="6" bestFit="1"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25.453125" style="6" bestFit="1"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25.453125" style="6" bestFit="1"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25.453125" style="6" bestFit="1"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25.453125" style="6" bestFit="1"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25.453125" style="6" bestFit="1"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93" t="s">
        <v>68</v>
      </c>
      <c r="B1" s="94"/>
      <c r="C1" s="95"/>
      <c r="D1" s="96"/>
      <c r="E1" s="96"/>
      <c r="F1" s="97"/>
      <c r="G1" s="98"/>
      <c r="H1" s="94"/>
    </row>
    <row r="2" spans="1:18" ht="48.75" customHeight="1" x14ac:dyDescent="0.2">
      <c r="A2" s="416" t="s">
        <v>7</v>
      </c>
      <c r="B2" s="416"/>
      <c r="C2" s="416"/>
      <c r="D2" s="416"/>
      <c r="E2" s="416"/>
      <c r="F2" s="416"/>
      <c r="G2" s="416"/>
      <c r="H2" s="416"/>
      <c r="I2" s="416"/>
      <c r="J2" s="416"/>
      <c r="K2" s="416"/>
      <c r="L2" s="416"/>
      <c r="M2" s="416"/>
      <c r="N2" s="416"/>
      <c r="O2" s="416"/>
      <c r="P2" s="92"/>
      <c r="Q2" s="92"/>
      <c r="R2" s="92"/>
    </row>
    <row r="3" spans="1:18" ht="20.25" customHeight="1" x14ac:dyDescent="0.2">
      <c r="A3" s="15"/>
      <c r="B3" s="417" t="s">
        <v>19</v>
      </c>
      <c r="C3" s="418"/>
      <c r="D3" s="419"/>
      <c r="E3" s="15"/>
      <c r="F3" s="38"/>
      <c r="G3" s="15"/>
      <c r="H3" s="15"/>
      <c r="I3" s="15"/>
      <c r="J3" s="15"/>
      <c r="K3" s="15"/>
      <c r="L3" s="15"/>
      <c r="M3" s="15"/>
      <c r="N3" s="15"/>
      <c r="O3" s="15"/>
      <c r="P3" s="92"/>
      <c r="Q3" s="92"/>
      <c r="R3" s="92"/>
    </row>
    <row r="4" spans="1:18" ht="27" customHeight="1" x14ac:dyDescent="0.15">
      <c r="A4" s="420" t="s">
        <v>46</v>
      </c>
      <c r="B4" s="420"/>
      <c r="C4" s="420"/>
      <c r="D4" s="420"/>
      <c r="E4" s="420"/>
      <c r="F4" s="420"/>
      <c r="G4" s="420"/>
      <c r="H4" s="49"/>
      <c r="J4" s="54"/>
      <c r="K4" s="54"/>
      <c r="L4" s="70"/>
      <c r="M4" s="54"/>
      <c r="N4" s="70"/>
      <c r="O4" s="5"/>
      <c r="P4" s="5"/>
      <c r="Q4" s="5"/>
    </row>
    <row r="5" spans="1:18" ht="16.5" customHeight="1" x14ac:dyDescent="0.2">
      <c r="A5" s="16"/>
      <c r="B5" s="18" t="s">
        <v>6</v>
      </c>
      <c r="C5" s="28"/>
      <c r="D5" s="32" t="s">
        <v>3</v>
      </c>
      <c r="E5" s="16"/>
      <c r="F5" s="39"/>
      <c r="G5" s="44" t="s">
        <v>12</v>
      </c>
      <c r="H5" s="49"/>
      <c r="J5" s="54"/>
      <c r="K5" s="54"/>
      <c r="L5" s="70"/>
      <c r="M5" s="54"/>
      <c r="N5" s="70"/>
      <c r="O5" s="5"/>
      <c r="P5" s="5"/>
      <c r="Q5" s="5"/>
    </row>
    <row r="6" spans="1:18" ht="34.5" customHeight="1" x14ac:dyDescent="0.15">
      <c r="A6" s="421" t="s">
        <v>47</v>
      </c>
      <c r="B6" s="421"/>
      <c r="C6" s="421"/>
      <c r="D6" s="421"/>
      <c r="E6" s="421"/>
      <c r="F6" s="421"/>
      <c r="G6" s="421"/>
      <c r="I6" s="420" t="s">
        <v>70</v>
      </c>
      <c r="J6" s="420"/>
      <c r="K6" s="420"/>
      <c r="L6" s="420"/>
      <c r="M6" s="420"/>
      <c r="N6" s="420"/>
      <c r="R6" s="13"/>
    </row>
    <row r="7" spans="1:18" ht="16.5" customHeight="1" x14ac:dyDescent="0.2">
      <c r="A7" s="426" t="s">
        <v>27</v>
      </c>
      <c r="B7" s="23" t="s">
        <v>74</v>
      </c>
      <c r="C7" s="29" t="s">
        <v>16</v>
      </c>
      <c r="D7" s="33" t="s">
        <v>50</v>
      </c>
      <c r="E7" s="33"/>
      <c r="F7" s="40"/>
      <c r="G7" s="45" t="s">
        <v>12</v>
      </c>
      <c r="I7" s="7"/>
      <c r="J7" s="429"/>
      <c r="K7" s="100"/>
      <c r="L7" s="423" t="s">
        <v>23</v>
      </c>
      <c r="M7" s="424"/>
      <c r="N7" s="425"/>
    </row>
    <row r="8" spans="1:18" ht="16.5" customHeight="1" x14ac:dyDescent="0.2">
      <c r="A8" s="427"/>
      <c r="B8" s="20" t="s">
        <v>37</v>
      </c>
      <c r="D8" s="34" t="s">
        <v>4</v>
      </c>
      <c r="E8" s="34" t="s">
        <v>2</v>
      </c>
      <c r="F8" s="41">
        <f>IFERROR(ROUNDDOWN(F7/F5,1),)</f>
        <v>0</v>
      </c>
      <c r="G8" s="46" t="s">
        <v>8</v>
      </c>
      <c r="I8" s="50"/>
      <c r="J8" s="430"/>
      <c r="K8" s="83"/>
      <c r="L8" s="101" t="s">
        <v>71</v>
      </c>
      <c r="M8" s="83"/>
      <c r="N8" s="105" t="s">
        <v>41</v>
      </c>
    </row>
    <row r="9" spans="1:18" ht="16.5" customHeight="1" x14ac:dyDescent="0.2">
      <c r="A9" s="427"/>
      <c r="B9" s="21" t="s">
        <v>75</v>
      </c>
      <c r="C9" s="7" t="s">
        <v>16</v>
      </c>
      <c r="D9" s="34" t="s">
        <v>52</v>
      </c>
      <c r="E9" s="34"/>
      <c r="F9" s="40"/>
      <c r="G9" s="47" t="s">
        <v>12</v>
      </c>
      <c r="J9" s="55" t="s">
        <v>27</v>
      </c>
      <c r="K9" s="67" t="s">
        <v>2</v>
      </c>
      <c r="L9" s="72">
        <f>F8</f>
        <v>0</v>
      </c>
      <c r="M9" s="67" t="s">
        <v>53</v>
      </c>
      <c r="N9" s="72">
        <f>F10</f>
        <v>0</v>
      </c>
    </row>
    <row r="10" spans="1:18" ht="16.5" customHeight="1" x14ac:dyDescent="0.2">
      <c r="A10" s="428"/>
      <c r="B10" s="22" t="s">
        <v>37</v>
      </c>
      <c r="C10" s="30"/>
      <c r="D10" s="35" t="s">
        <v>45</v>
      </c>
      <c r="E10" s="34" t="s">
        <v>53</v>
      </c>
      <c r="F10" s="41">
        <f>IFERROR(ROUNDDOWN(F9/F5,1),)</f>
        <v>0</v>
      </c>
      <c r="G10" s="48" t="s">
        <v>8</v>
      </c>
      <c r="J10" s="55" t="s">
        <v>9</v>
      </c>
      <c r="K10" s="67" t="s">
        <v>25</v>
      </c>
      <c r="L10" s="72">
        <f>F12</f>
        <v>0</v>
      </c>
      <c r="M10" s="67" t="s">
        <v>18</v>
      </c>
      <c r="N10" s="72">
        <f>F14</f>
        <v>0</v>
      </c>
    </row>
    <row r="11" spans="1:18" ht="16.5" customHeight="1" x14ac:dyDescent="0.2">
      <c r="A11" s="426" t="s">
        <v>9</v>
      </c>
      <c r="B11" s="23" t="s">
        <v>69</v>
      </c>
      <c r="C11" s="29" t="s">
        <v>16</v>
      </c>
      <c r="D11" s="33" t="s">
        <v>39</v>
      </c>
      <c r="E11" s="33"/>
      <c r="F11" s="40"/>
      <c r="G11" s="45" t="s">
        <v>12</v>
      </c>
      <c r="I11" s="51"/>
      <c r="J11" s="55" t="s">
        <v>24</v>
      </c>
      <c r="K11" s="67" t="s">
        <v>14</v>
      </c>
      <c r="L11" s="72">
        <f>F16</f>
        <v>0</v>
      </c>
      <c r="M11" s="67" t="s">
        <v>42</v>
      </c>
      <c r="N11" s="72">
        <f>F18</f>
        <v>0</v>
      </c>
      <c r="O11" s="51"/>
      <c r="P11" s="51"/>
      <c r="Q11" s="51"/>
      <c r="R11" s="51"/>
    </row>
    <row r="12" spans="1:18" ht="16.5" customHeight="1" x14ac:dyDescent="0.2">
      <c r="A12" s="427"/>
      <c r="B12" s="24" t="s">
        <v>37</v>
      </c>
      <c r="D12" s="34" t="s">
        <v>38</v>
      </c>
      <c r="E12" s="34" t="s">
        <v>25</v>
      </c>
      <c r="F12" s="41">
        <f>IFERROR(ROUNDDOWN(F11/F5,1),)</f>
        <v>0</v>
      </c>
      <c r="G12" s="46" t="s">
        <v>8</v>
      </c>
      <c r="I12" s="51"/>
      <c r="J12" s="55" t="s">
        <v>21</v>
      </c>
      <c r="K12" s="67" t="s">
        <v>54</v>
      </c>
      <c r="L12" s="72">
        <f>F20</f>
        <v>0</v>
      </c>
      <c r="M12" s="67" t="s">
        <v>1</v>
      </c>
      <c r="N12" s="72">
        <f>F22</f>
        <v>0</v>
      </c>
      <c r="O12" s="51"/>
      <c r="P12" s="51"/>
      <c r="Q12" s="51"/>
      <c r="R12" s="51"/>
    </row>
    <row r="13" spans="1:18" ht="16.5" customHeight="1" x14ac:dyDescent="0.2">
      <c r="A13" s="427"/>
      <c r="B13" s="25" t="s">
        <v>43</v>
      </c>
      <c r="C13" s="7" t="s">
        <v>16</v>
      </c>
      <c r="D13" s="34" t="s">
        <v>52</v>
      </c>
      <c r="E13" s="34"/>
      <c r="F13" s="40"/>
      <c r="G13" s="47" t="s">
        <v>12</v>
      </c>
      <c r="I13" s="51"/>
      <c r="J13" s="55" t="s">
        <v>5</v>
      </c>
      <c r="K13" s="67" t="s">
        <v>28</v>
      </c>
      <c r="L13" s="72">
        <f>F24</f>
        <v>0</v>
      </c>
      <c r="M13" s="67" t="s">
        <v>29</v>
      </c>
      <c r="N13" s="72">
        <f>F26</f>
        <v>0</v>
      </c>
      <c r="O13" s="51"/>
      <c r="P13" s="51"/>
      <c r="Q13" s="51"/>
      <c r="R13" s="51"/>
    </row>
    <row r="14" spans="1:18" ht="16.5" customHeight="1" x14ac:dyDescent="0.2">
      <c r="A14" s="428"/>
      <c r="B14" s="26" t="s">
        <v>37</v>
      </c>
      <c r="C14" s="30"/>
      <c r="D14" s="35" t="s">
        <v>45</v>
      </c>
      <c r="E14" s="34" t="s">
        <v>18</v>
      </c>
      <c r="F14" s="41">
        <f>IFERROR(ROUNDDOWN(F13/F5,1),)</f>
        <v>0</v>
      </c>
      <c r="G14" s="48" t="s">
        <v>8</v>
      </c>
      <c r="I14" s="51"/>
      <c r="J14" s="55" t="s">
        <v>22</v>
      </c>
      <c r="K14" s="67" t="s">
        <v>55</v>
      </c>
      <c r="L14" s="72">
        <f>F28</f>
        <v>0</v>
      </c>
      <c r="M14" s="67" t="s">
        <v>56</v>
      </c>
      <c r="N14" s="72">
        <f>F30</f>
        <v>0</v>
      </c>
      <c r="O14" s="51"/>
      <c r="P14" s="51"/>
      <c r="Q14" s="51"/>
      <c r="R14" s="51"/>
    </row>
    <row r="15" spans="1:18" ht="16.5" customHeight="1" x14ac:dyDescent="0.2">
      <c r="A15" s="426" t="s">
        <v>24</v>
      </c>
      <c r="B15" s="23" t="s">
        <v>69</v>
      </c>
      <c r="C15" s="29" t="s">
        <v>16</v>
      </c>
      <c r="D15" s="33" t="s">
        <v>39</v>
      </c>
      <c r="E15" s="33"/>
      <c r="F15" s="40"/>
      <c r="G15" s="45" t="s">
        <v>12</v>
      </c>
      <c r="I15" s="51"/>
      <c r="J15" s="55" t="s">
        <v>30</v>
      </c>
      <c r="K15" s="67" t="s">
        <v>31</v>
      </c>
      <c r="L15" s="72">
        <f>F32</f>
        <v>0</v>
      </c>
      <c r="M15" s="67" t="s">
        <v>17</v>
      </c>
      <c r="N15" s="72">
        <f>F34</f>
        <v>0</v>
      </c>
      <c r="O15" s="51"/>
      <c r="P15" s="51"/>
      <c r="Q15" s="51"/>
      <c r="R15" s="51"/>
    </row>
    <row r="16" spans="1:18" ht="16.5" customHeight="1" x14ac:dyDescent="0.2">
      <c r="A16" s="427"/>
      <c r="B16" s="24" t="s">
        <v>37</v>
      </c>
      <c r="D16" s="34" t="s">
        <v>38</v>
      </c>
      <c r="E16" s="34" t="s">
        <v>14</v>
      </c>
      <c r="F16" s="41">
        <f>IFERROR(ROUNDDOWN(F15/F5,1),)</f>
        <v>0</v>
      </c>
      <c r="G16" s="46" t="s">
        <v>8</v>
      </c>
      <c r="I16" s="51"/>
      <c r="J16" s="55" t="s">
        <v>26</v>
      </c>
      <c r="K16" s="67" t="s">
        <v>57</v>
      </c>
      <c r="L16" s="72">
        <f>F36</f>
        <v>0</v>
      </c>
      <c r="M16" s="67" t="s">
        <v>58</v>
      </c>
      <c r="N16" s="72">
        <f>F38</f>
        <v>0</v>
      </c>
      <c r="O16" s="51"/>
      <c r="P16" s="51"/>
      <c r="Q16" s="51"/>
      <c r="R16" s="51"/>
    </row>
    <row r="17" spans="1:18" ht="16.5" customHeight="1" x14ac:dyDescent="0.2">
      <c r="A17" s="427"/>
      <c r="B17" s="25" t="s">
        <v>43</v>
      </c>
      <c r="C17" s="7" t="s">
        <v>16</v>
      </c>
      <c r="D17" s="34" t="s">
        <v>52</v>
      </c>
      <c r="E17" s="34"/>
      <c r="F17" s="40"/>
      <c r="G17" s="47" t="s">
        <v>12</v>
      </c>
      <c r="I17" s="51"/>
      <c r="J17" s="55" t="s">
        <v>32</v>
      </c>
      <c r="K17" s="67" t="s">
        <v>59</v>
      </c>
      <c r="L17" s="72">
        <f>F40</f>
        <v>0</v>
      </c>
      <c r="M17" s="67" t="s">
        <v>60</v>
      </c>
      <c r="N17" s="72">
        <f>F42</f>
        <v>0</v>
      </c>
      <c r="O17" s="51"/>
      <c r="P17" s="51"/>
      <c r="Q17" s="51"/>
      <c r="R17" s="51"/>
    </row>
    <row r="18" spans="1:18" ht="16.5" customHeight="1" x14ac:dyDescent="0.2">
      <c r="A18" s="428"/>
      <c r="B18" s="26" t="s">
        <v>37</v>
      </c>
      <c r="C18" s="30"/>
      <c r="D18" s="35" t="s">
        <v>45</v>
      </c>
      <c r="E18" s="34" t="s">
        <v>42</v>
      </c>
      <c r="F18" s="41">
        <f>IFERROR(ROUNDDOWN(F17/F5,1),)</f>
        <v>0</v>
      </c>
      <c r="G18" s="48" t="s">
        <v>8</v>
      </c>
      <c r="I18" s="51"/>
      <c r="J18" s="55" t="s">
        <v>20</v>
      </c>
      <c r="K18" s="67" t="s">
        <v>62</v>
      </c>
      <c r="L18" s="72">
        <f>F44</f>
        <v>0</v>
      </c>
      <c r="M18" s="67" t="s">
        <v>63</v>
      </c>
      <c r="N18" s="72">
        <f>F46</f>
        <v>0</v>
      </c>
      <c r="O18" s="51"/>
      <c r="P18" s="51"/>
      <c r="Q18" s="51"/>
      <c r="R18" s="51"/>
    </row>
    <row r="19" spans="1:18" ht="16.5" customHeight="1" x14ac:dyDescent="0.2">
      <c r="A19" s="426" t="s">
        <v>21</v>
      </c>
      <c r="B19" s="23" t="s">
        <v>69</v>
      </c>
      <c r="C19" s="29" t="s">
        <v>16</v>
      </c>
      <c r="D19" s="33" t="s">
        <v>39</v>
      </c>
      <c r="E19" s="33"/>
      <c r="F19" s="40"/>
      <c r="G19" s="45" t="s">
        <v>12</v>
      </c>
      <c r="I19" s="51"/>
      <c r="J19" s="56" t="s">
        <v>15</v>
      </c>
      <c r="K19" s="68" t="s">
        <v>33</v>
      </c>
      <c r="L19" s="73">
        <f>F48</f>
        <v>0</v>
      </c>
      <c r="M19" s="68" t="s">
        <v>61</v>
      </c>
      <c r="N19" s="73">
        <f>F50</f>
        <v>0</v>
      </c>
      <c r="O19" s="51"/>
      <c r="P19" s="51"/>
      <c r="Q19" s="51"/>
      <c r="R19" s="51"/>
    </row>
    <row r="20" spans="1:18" ht="16.5" customHeight="1" x14ac:dyDescent="0.2">
      <c r="A20" s="427"/>
      <c r="B20" s="24" t="s">
        <v>37</v>
      </c>
      <c r="D20" s="34" t="s">
        <v>38</v>
      </c>
      <c r="E20" s="34" t="s">
        <v>54</v>
      </c>
      <c r="F20" s="41">
        <f>IFERROR(ROUNDDOWN(F19/F5,1),)</f>
        <v>0</v>
      </c>
      <c r="G20" s="46" t="s">
        <v>8</v>
      </c>
      <c r="I20" s="51"/>
      <c r="J20" s="57" t="s">
        <v>11</v>
      </c>
      <c r="K20" s="57"/>
      <c r="L20" s="74">
        <f>SUM(L9:L19)</f>
        <v>0</v>
      </c>
      <c r="M20" s="57"/>
      <c r="N20" s="74">
        <f>SUM(N9:N19)</f>
        <v>0</v>
      </c>
      <c r="O20" s="51"/>
      <c r="P20" s="51"/>
      <c r="Q20" s="51"/>
      <c r="R20" s="51"/>
    </row>
    <row r="21" spans="1:18" ht="16.5" customHeight="1" x14ac:dyDescent="0.2">
      <c r="A21" s="427"/>
      <c r="B21" s="25" t="s">
        <v>43</v>
      </c>
      <c r="C21" s="7" t="s">
        <v>16</v>
      </c>
      <c r="D21" s="34" t="s">
        <v>52</v>
      </c>
      <c r="E21" s="34"/>
      <c r="F21" s="40"/>
      <c r="G21" s="47" t="s">
        <v>12</v>
      </c>
      <c r="I21" s="51"/>
      <c r="J21" s="58"/>
      <c r="K21" s="58"/>
      <c r="L21" s="75"/>
      <c r="M21" s="58"/>
      <c r="N21" s="75"/>
      <c r="O21" s="51"/>
      <c r="P21" s="51"/>
      <c r="Q21" s="51"/>
      <c r="R21" s="51"/>
    </row>
    <row r="22" spans="1:18" ht="16.5" customHeight="1" x14ac:dyDescent="0.2">
      <c r="A22" s="428"/>
      <c r="B22" s="26" t="s">
        <v>37</v>
      </c>
      <c r="C22" s="30"/>
      <c r="D22" s="35" t="s">
        <v>45</v>
      </c>
      <c r="E22" s="34" t="s">
        <v>1</v>
      </c>
      <c r="F22" s="41">
        <f>IFERROR(ROUNDDOWN(F21/F5,1),)</f>
        <v>0</v>
      </c>
      <c r="G22" s="48" t="s">
        <v>8</v>
      </c>
      <c r="I22" s="51"/>
      <c r="J22" s="6"/>
      <c r="K22" s="6"/>
      <c r="L22" s="102"/>
      <c r="M22" s="6"/>
      <c r="N22" s="102"/>
      <c r="O22" s="6"/>
      <c r="P22" s="6"/>
      <c r="Q22" s="6"/>
      <c r="R22" s="51"/>
    </row>
    <row r="23" spans="1:18" ht="16.5" customHeight="1" x14ac:dyDescent="0.2">
      <c r="A23" s="426" t="s">
        <v>5</v>
      </c>
      <c r="B23" s="23" t="s">
        <v>69</v>
      </c>
      <c r="C23" s="29" t="s">
        <v>16</v>
      </c>
      <c r="D23" s="33" t="s">
        <v>39</v>
      </c>
      <c r="E23" s="33"/>
      <c r="F23" s="42"/>
      <c r="G23" s="45" t="s">
        <v>12</v>
      </c>
      <c r="I23" s="51"/>
      <c r="J23" s="6"/>
      <c r="K23" s="6"/>
      <c r="M23" s="6"/>
      <c r="O23" s="6"/>
      <c r="P23" s="6"/>
      <c r="Q23" s="6"/>
      <c r="R23" s="51"/>
    </row>
    <row r="24" spans="1:18" ht="16.5" customHeight="1" x14ac:dyDescent="0.2">
      <c r="A24" s="427"/>
      <c r="B24" s="24" t="s">
        <v>37</v>
      </c>
      <c r="D24" s="34" t="s">
        <v>38</v>
      </c>
      <c r="E24" s="34" t="s">
        <v>28</v>
      </c>
      <c r="F24" s="41">
        <f>IFERROR(ROUNDDOWN(F23/F5,1),)</f>
        <v>0</v>
      </c>
      <c r="G24" s="46" t="s">
        <v>8</v>
      </c>
      <c r="J24" s="59" t="s">
        <v>34</v>
      </c>
      <c r="K24" s="58"/>
      <c r="L24" s="77"/>
      <c r="M24" s="58"/>
      <c r="N24" s="77"/>
      <c r="O24" s="6"/>
      <c r="P24" s="51"/>
      <c r="Q24" s="51"/>
      <c r="R24" s="51"/>
    </row>
    <row r="25" spans="1:18" ht="16.5" customHeight="1" x14ac:dyDescent="0.2">
      <c r="A25" s="427"/>
      <c r="B25" s="25" t="s">
        <v>43</v>
      </c>
      <c r="C25" s="7" t="s">
        <v>16</v>
      </c>
      <c r="D25" s="34" t="s">
        <v>52</v>
      </c>
      <c r="E25" s="34"/>
      <c r="F25" s="40"/>
      <c r="G25" s="47" t="s">
        <v>12</v>
      </c>
      <c r="J25" s="7"/>
      <c r="K25" s="7"/>
      <c r="M25" s="7"/>
      <c r="O25" s="6"/>
      <c r="R25" s="51"/>
    </row>
    <row r="26" spans="1:18" ht="16.5" customHeight="1" x14ac:dyDescent="0.2">
      <c r="A26" s="428"/>
      <c r="B26" s="26" t="s">
        <v>37</v>
      </c>
      <c r="C26" s="30"/>
      <c r="D26" s="35" t="s">
        <v>45</v>
      </c>
      <c r="E26" s="34" t="s">
        <v>29</v>
      </c>
      <c r="F26" s="41">
        <f>IFERROR(ROUNDDOWN(F25/F5,1),)</f>
        <v>0</v>
      </c>
      <c r="G26" s="48" t="s">
        <v>8</v>
      </c>
      <c r="J26" s="58"/>
      <c r="K26" s="58"/>
      <c r="L26" s="75"/>
      <c r="M26" s="58"/>
      <c r="N26" s="75"/>
      <c r="O26" s="51"/>
      <c r="R26" s="51"/>
    </row>
    <row r="27" spans="1:18" ht="16.5" customHeight="1" x14ac:dyDescent="0.2">
      <c r="A27" s="426" t="s">
        <v>22</v>
      </c>
      <c r="B27" s="23" t="s">
        <v>69</v>
      </c>
      <c r="C27" s="29" t="s">
        <v>16</v>
      </c>
      <c r="D27" s="33" t="s">
        <v>39</v>
      </c>
      <c r="E27" s="33"/>
      <c r="F27" s="40"/>
      <c r="G27" s="45" t="s">
        <v>12</v>
      </c>
      <c r="I27" s="52" t="s">
        <v>35</v>
      </c>
      <c r="J27" s="41">
        <f>ROUNDDOWN(N24,1)</f>
        <v>0</v>
      </c>
      <c r="K27" s="12"/>
      <c r="L27" s="9" t="s">
        <v>8</v>
      </c>
      <c r="M27" s="12"/>
      <c r="O27" s="13"/>
      <c r="R27" s="51"/>
    </row>
    <row r="28" spans="1:18" ht="16.5" customHeight="1" x14ac:dyDescent="0.2">
      <c r="A28" s="427"/>
      <c r="B28" s="24" t="s">
        <v>37</v>
      </c>
      <c r="D28" s="34" t="s">
        <v>38</v>
      </c>
      <c r="E28" s="34" t="s">
        <v>55</v>
      </c>
      <c r="F28" s="41">
        <f>IFERROR(ROUNDDOWN(F27/F5,1),)</f>
        <v>0</v>
      </c>
      <c r="G28" s="46" t="s">
        <v>8</v>
      </c>
      <c r="I28" s="52"/>
      <c r="J28" s="61"/>
      <c r="K28" s="61"/>
      <c r="L28" s="78" t="s">
        <v>13</v>
      </c>
      <c r="M28" s="61"/>
      <c r="N28" s="86">
        <f>IFERROR(J27/J29*100,)</f>
        <v>0</v>
      </c>
      <c r="O28" s="88" t="s">
        <v>67</v>
      </c>
      <c r="Q28" s="51"/>
      <c r="R28" s="51"/>
    </row>
    <row r="29" spans="1:18" ht="16.5" customHeight="1" x14ac:dyDescent="0.2">
      <c r="A29" s="427"/>
      <c r="B29" s="25" t="s">
        <v>43</v>
      </c>
      <c r="C29" s="7" t="s">
        <v>16</v>
      </c>
      <c r="D29" s="34" t="s">
        <v>52</v>
      </c>
      <c r="E29" s="34"/>
      <c r="F29" s="40"/>
      <c r="G29" s="47" t="s">
        <v>12</v>
      </c>
      <c r="I29" s="53" t="s">
        <v>64</v>
      </c>
      <c r="J29" s="41">
        <f>ROUNDDOWN(L24,1)</f>
        <v>0</v>
      </c>
      <c r="K29" s="69"/>
      <c r="L29" s="79" t="s">
        <v>8</v>
      </c>
      <c r="M29" s="69"/>
      <c r="N29" s="79"/>
      <c r="O29" s="89"/>
      <c r="P29" s="51"/>
      <c r="Q29" s="51"/>
      <c r="R29" s="51"/>
    </row>
    <row r="30" spans="1:18" ht="16.5" customHeight="1" x14ac:dyDescent="0.2">
      <c r="A30" s="428"/>
      <c r="B30" s="26" t="s">
        <v>37</v>
      </c>
      <c r="C30" s="30"/>
      <c r="D30" s="35" t="s">
        <v>45</v>
      </c>
      <c r="E30" s="34" t="s">
        <v>56</v>
      </c>
      <c r="F30" s="41">
        <f>IFERROR(ROUNDDOWN(F29/F5,1),)</f>
        <v>0</v>
      </c>
      <c r="G30" s="48" t="s">
        <v>8</v>
      </c>
      <c r="I30" s="51"/>
      <c r="J30" s="51"/>
      <c r="K30" s="51"/>
      <c r="L30" s="75"/>
      <c r="M30" s="51"/>
      <c r="N30" s="75"/>
      <c r="O30" s="51"/>
      <c r="P30" s="51"/>
      <c r="Q30" s="51"/>
      <c r="R30" s="51"/>
    </row>
    <row r="31" spans="1:18" ht="16.5" customHeight="1" x14ac:dyDescent="0.2">
      <c r="A31" s="426" t="s">
        <v>30</v>
      </c>
      <c r="B31" s="23" t="s">
        <v>69</v>
      </c>
      <c r="C31" s="29" t="s">
        <v>16</v>
      </c>
      <c r="D31" s="33" t="s">
        <v>39</v>
      </c>
      <c r="E31" s="33"/>
      <c r="F31" s="40"/>
      <c r="G31" s="45" t="s">
        <v>12</v>
      </c>
      <c r="J31" s="422" t="s">
        <v>65</v>
      </c>
      <c r="K31" s="422"/>
      <c r="L31" s="422"/>
      <c r="M31" s="422"/>
      <c r="N31" s="422"/>
      <c r="O31" s="422"/>
      <c r="P31" s="51"/>
      <c r="Q31" s="51"/>
      <c r="R31" s="51"/>
    </row>
    <row r="32" spans="1:18" ht="16.5" customHeight="1" x14ac:dyDescent="0.2">
      <c r="A32" s="427"/>
      <c r="B32" s="24" t="s">
        <v>37</v>
      </c>
      <c r="D32" s="34" t="s">
        <v>38</v>
      </c>
      <c r="E32" s="34" t="s">
        <v>31</v>
      </c>
      <c r="F32" s="41">
        <f>IFERROR(ROUNDDOWN(F31/F5,1),)</f>
        <v>0</v>
      </c>
      <c r="G32" s="46" t="s">
        <v>8</v>
      </c>
      <c r="I32" s="51"/>
      <c r="J32" s="422"/>
      <c r="K32" s="422"/>
      <c r="L32" s="422"/>
      <c r="M32" s="422"/>
      <c r="N32" s="422"/>
      <c r="O32" s="422"/>
      <c r="P32" s="51"/>
      <c r="Q32" s="51"/>
      <c r="R32" s="51"/>
    </row>
    <row r="33" spans="1:18" ht="16.5" customHeight="1" x14ac:dyDescent="0.2">
      <c r="A33" s="427"/>
      <c r="B33" s="25" t="s">
        <v>43</v>
      </c>
      <c r="C33" s="7" t="s">
        <v>16</v>
      </c>
      <c r="D33" s="34" t="s">
        <v>52</v>
      </c>
      <c r="E33" s="34"/>
      <c r="F33" s="40"/>
      <c r="G33" s="47" t="s">
        <v>12</v>
      </c>
      <c r="I33" s="51"/>
      <c r="J33" s="99"/>
      <c r="K33" s="99"/>
      <c r="L33" s="103"/>
      <c r="M33" s="84"/>
      <c r="N33" s="87"/>
      <c r="O33" s="106"/>
      <c r="P33" s="51"/>
      <c r="Q33" s="51"/>
      <c r="R33" s="51"/>
    </row>
    <row r="34" spans="1:18" ht="16.5" customHeight="1" x14ac:dyDescent="0.2">
      <c r="A34" s="428"/>
      <c r="B34" s="26" t="s">
        <v>37</v>
      </c>
      <c r="C34" s="30"/>
      <c r="D34" s="35" t="s">
        <v>45</v>
      </c>
      <c r="E34" s="34" t="s">
        <v>17</v>
      </c>
      <c r="F34" s="41">
        <f>IFERROR(ROUNDDOWN(F33/F5,1),)</f>
        <v>0</v>
      </c>
      <c r="G34" s="48" t="s">
        <v>8</v>
      </c>
      <c r="I34" s="51"/>
      <c r="J34" s="99"/>
      <c r="K34" s="99"/>
      <c r="L34" s="103"/>
      <c r="M34" s="84"/>
      <c r="N34" s="87"/>
      <c r="O34" s="106"/>
      <c r="P34" s="51"/>
      <c r="Q34" s="51"/>
      <c r="R34" s="51"/>
    </row>
    <row r="35" spans="1:18" ht="16.5" customHeight="1" x14ac:dyDescent="0.2">
      <c r="A35" s="426" t="s">
        <v>26</v>
      </c>
      <c r="B35" s="23" t="s">
        <v>69</v>
      </c>
      <c r="C35" s="29" t="s">
        <v>16</v>
      </c>
      <c r="D35" s="33" t="s">
        <v>39</v>
      </c>
      <c r="E35" s="33"/>
      <c r="F35" s="40"/>
      <c r="G35" s="45" t="s">
        <v>12</v>
      </c>
      <c r="I35" s="51"/>
      <c r="J35" s="63"/>
      <c r="K35" s="63"/>
      <c r="L35" s="81"/>
      <c r="M35" s="63"/>
      <c r="N35" s="87"/>
      <c r="O35" s="91"/>
      <c r="P35" s="51"/>
      <c r="Q35" s="51"/>
      <c r="R35" s="51"/>
    </row>
    <row r="36" spans="1:18" ht="16.5" customHeight="1" x14ac:dyDescent="0.2">
      <c r="A36" s="427"/>
      <c r="B36" s="24" t="s">
        <v>37</v>
      </c>
      <c r="D36" s="34" t="s">
        <v>38</v>
      </c>
      <c r="E36" s="34" t="s">
        <v>57</v>
      </c>
      <c r="F36" s="41">
        <f>IFERROR(ROUNDDOWN(F35/F5,1),)</f>
        <v>0</v>
      </c>
      <c r="G36" s="46" t="s">
        <v>8</v>
      </c>
      <c r="I36" s="51"/>
      <c r="J36" s="63"/>
      <c r="K36" s="63"/>
      <c r="L36" s="81"/>
      <c r="M36" s="63"/>
      <c r="N36" s="87"/>
      <c r="O36" s="91"/>
      <c r="P36" s="51"/>
      <c r="Q36" s="51"/>
      <c r="R36" s="51"/>
    </row>
    <row r="37" spans="1:18" ht="16.5" customHeight="1" x14ac:dyDescent="0.2">
      <c r="A37" s="427"/>
      <c r="B37" s="25" t="s">
        <v>43</v>
      </c>
      <c r="C37" s="7" t="s">
        <v>16</v>
      </c>
      <c r="D37" s="34" t="s">
        <v>52</v>
      </c>
      <c r="E37" s="34"/>
      <c r="F37" s="40"/>
      <c r="G37" s="47" t="s">
        <v>12</v>
      </c>
      <c r="I37" s="51"/>
      <c r="J37" s="91"/>
      <c r="K37" s="91"/>
      <c r="L37" s="104"/>
      <c r="M37" s="91"/>
      <c r="N37" s="87"/>
      <c r="O37" s="106"/>
      <c r="P37" s="51"/>
      <c r="Q37" s="51"/>
      <c r="R37" s="51"/>
    </row>
    <row r="38" spans="1:18" ht="16.5" customHeight="1" x14ac:dyDescent="0.2">
      <c r="A38" s="428"/>
      <c r="B38" s="26" t="s">
        <v>37</v>
      </c>
      <c r="C38" s="30"/>
      <c r="D38" s="35" t="s">
        <v>45</v>
      </c>
      <c r="E38" s="34" t="s">
        <v>58</v>
      </c>
      <c r="F38" s="41">
        <f>IFERROR(ROUNDDOWN(F37/F5,1),)</f>
        <v>0</v>
      </c>
      <c r="G38" s="48" t="s">
        <v>8</v>
      </c>
      <c r="I38" s="51"/>
      <c r="J38" s="91"/>
      <c r="K38" s="91"/>
      <c r="L38" s="104"/>
      <c r="M38" s="91"/>
      <c r="N38" s="87"/>
      <c r="O38" s="106"/>
      <c r="P38" s="51"/>
      <c r="Q38" s="51"/>
      <c r="R38" s="51"/>
    </row>
    <row r="39" spans="1:18" ht="16.5" customHeight="1" x14ac:dyDescent="0.2">
      <c r="A39" s="426" t="s">
        <v>32</v>
      </c>
      <c r="B39" s="23" t="s">
        <v>69</v>
      </c>
      <c r="C39" s="29" t="s">
        <v>16</v>
      </c>
      <c r="D39" s="33" t="s">
        <v>39</v>
      </c>
      <c r="E39" s="33"/>
      <c r="F39" s="40"/>
      <c r="G39" s="45" t="s">
        <v>12</v>
      </c>
      <c r="I39" s="51"/>
      <c r="J39" s="64"/>
      <c r="K39" s="64"/>
      <c r="L39" s="82"/>
      <c r="M39" s="64"/>
      <c r="N39" s="82"/>
      <c r="O39" s="90"/>
      <c r="P39" s="51"/>
      <c r="Q39" s="51"/>
      <c r="R39" s="51"/>
    </row>
    <row r="40" spans="1:18" ht="16.5" customHeight="1" x14ac:dyDescent="0.2">
      <c r="A40" s="427"/>
      <c r="B40" s="24" t="s">
        <v>37</v>
      </c>
      <c r="D40" s="34" t="s">
        <v>38</v>
      </c>
      <c r="E40" s="34" t="s">
        <v>59</v>
      </c>
      <c r="F40" s="41">
        <f>IFERROR(ROUNDDOWN(F39/F5,1),)</f>
        <v>0</v>
      </c>
      <c r="G40" s="46" t="s">
        <v>8</v>
      </c>
      <c r="I40" s="51"/>
      <c r="J40" s="58"/>
      <c r="K40" s="58"/>
      <c r="L40" s="75"/>
      <c r="M40" s="58"/>
      <c r="N40" s="75"/>
      <c r="O40" s="51"/>
      <c r="P40" s="51"/>
      <c r="Q40" s="51"/>
      <c r="R40" s="51"/>
    </row>
    <row r="41" spans="1:18" ht="16.5" customHeight="1" x14ac:dyDescent="0.2">
      <c r="A41" s="427"/>
      <c r="B41" s="25" t="s">
        <v>43</v>
      </c>
      <c r="C41" s="7" t="s">
        <v>16</v>
      </c>
      <c r="D41" s="34" t="s">
        <v>52</v>
      </c>
      <c r="E41" s="34"/>
      <c r="F41" s="40"/>
      <c r="G41" s="47" t="s">
        <v>12</v>
      </c>
      <c r="I41" s="51"/>
      <c r="J41" s="58"/>
      <c r="K41" s="58"/>
      <c r="L41" s="75"/>
      <c r="M41" s="58"/>
      <c r="N41" s="75"/>
      <c r="O41" s="51"/>
      <c r="P41" s="51"/>
      <c r="Q41" s="51"/>
      <c r="R41" s="51"/>
    </row>
    <row r="42" spans="1:18" ht="16.5" customHeight="1" x14ac:dyDescent="0.2">
      <c r="A42" s="428"/>
      <c r="B42" s="26" t="s">
        <v>37</v>
      </c>
      <c r="C42" s="30"/>
      <c r="D42" s="35" t="s">
        <v>45</v>
      </c>
      <c r="E42" s="34" t="s">
        <v>60</v>
      </c>
      <c r="F42" s="41">
        <f>IFERROR(ROUNDDOWN(F41/F5,1),)</f>
        <v>0</v>
      </c>
      <c r="G42" s="48" t="s">
        <v>8</v>
      </c>
      <c r="I42" s="51"/>
      <c r="J42" s="58"/>
      <c r="K42" s="58"/>
      <c r="L42" s="75"/>
      <c r="M42" s="58"/>
      <c r="N42" s="75"/>
      <c r="O42" s="51"/>
      <c r="P42" s="51"/>
      <c r="Q42" s="51"/>
      <c r="R42" s="51"/>
    </row>
    <row r="43" spans="1:18" ht="16.5" customHeight="1" x14ac:dyDescent="0.2">
      <c r="A43" s="426" t="s">
        <v>20</v>
      </c>
      <c r="B43" s="23" t="s">
        <v>69</v>
      </c>
      <c r="C43" s="29" t="s">
        <v>16</v>
      </c>
      <c r="D43" s="33" t="s">
        <v>39</v>
      </c>
      <c r="E43" s="33"/>
      <c r="F43" s="40"/>
      <c r="G43" s="45" t="s">
        <v>12</v>
      </c>
      <c r="I43" s="51"/>
      <c r="J43" s="58"/>
      <c r="K43" s="58"/>
      <c r="L43" s="75"/>
      <c r="M43" s="58"/>
      <c r="N43" s="75"/>
      <c r="O43" s="51"/>
      <c r="P43" s="51"/>
      <c r="Q43" s="51"/>
      <c r="R43" s="51"/>
    </row>
    <row r="44" spans="1:18" ht="16.5" customHeight="1" x14ac:dyDescent="0.2">
      <c r="A44" s="427"/>
      <c r="B44" s="24" t="s">
        <v>37</v>
      </c>
      <c r="D44" s="34" t="s">
        <v>38</v>
      </c>
      <c r="E44" s="34" t="s">
        <v>62</v>
      </c>
      <c r="F44" s="41">
        <f>IFERROR(ROUNDDOWN(F43/F5,1),)</f>
        <v>0</v>
      </c>
      <c r="G44" s="46" t="s">
        <v>8</v>
      </c>
      <c r="I44" s="51"/>
      <c r="J44" s="58"/>
      <c r="K44" s="58"/>
      <c r="L44" s="75"/>
      <c r="M44" s="58"/>
      <c r="N44" s="75"/>
      <c r="O44" s="51"/>
      <c r="P44" s="51"/>
      <c r="Q44" s="51"/>
      <c r="R44" s="51"/>
    </row>
    <row r="45" spans="1:18" ht="16.5" customHeight="1" x14ac:dyDescent="0.2">
      <c r="A45" s="427"/>
      <c r="B45" s="25" t="s">
        <v>43</v>
      </c>
      <c r="C45" s="7" t="s">
        <v>16</v>
      </c>
      <c r="D45" s="34" t="s">
        <v>52</v>
      </c>
      <c r="E45" s="34"/>
      <c r="F45" s="40"/>
      <c r="G45" s="47" t="s">
        <v>12</v>
      </c>
      <c r="I45" s="51"/>
      <c r="J45" s="58"/>
      <c r="K45" s="58"/>
      <c r="L45" s="75"/>
      <c r="M45" s="58"/>
      <c r="N45" s="75"/>
      <c r="O45" s="51"/>
      <c r="P45" s="51"/>
      <c r="Q45" s="51"/>
      <c r="R45" s="51"/>
    </row>
    <row r="46" spans="1:18" ht="16.5" customHeight="1" x14ac:dyDescent="0.2">
      <c r="A46" s="428"/>
      <c r="B46" s="26" t="s">
        <v>37</v>
      </c>
      <c r="C46" s="30"/>
      <c r="D46" s="35" t="s">
        <v>45</v>
      </c>
      <c r="E46" s="34" t="s">
        <v>63</v>
      </c>
      <c r="F46" s="41">
        <f>IFERROR(ROUNDDOWN(F45/F5,1),)</f>
        <v>0</v>
      </c>
      <c r="G46" s="48" t="s">
        <v>8</v>
      </c>
      <c r="I46" s="51"/>
      <c r="J46" s="58"/>
      <c r="K46" s="58"/>
      <c r="L46" s="75"/>
      <c r="M46" s="58"/>
      <c r="N46" s="75"/>
      <c r="O46" s="51"/>
      <c r="P46" s="51"/>
      <c r="Q46" s="51"/>
      <c r="R46" s="51"/>
    </row>
    <row r="47" spans="1:18" ht="16.5" customHeight="1" x14ac:dyDescent="0.2">
      <c r="A47" s="426" t="s">
        <v>15</v>
      </c>
      <c r="B47" s="23" t="s">
        <v>69</v>
      </c>
      <c r="C47" s="29" t="s">
        <v>16</v>
      </c>
      <c r="D47" s="33" t="s">
        <v>39</v>
      </c>
      <c r="E47" s="33"/>
      <c r="F47" s="40"/>
      <c r="G47" s="45" t="s">
        <v>12</v>
      </c>
      <c r="I47" s="51"/>
      <c r="J47" s="58"/>
      <c r="K47" s="58"/>
      <c r="L47" s="75"/>
      <c r="M47" s="58"/>
      <c r="N47" s="75"/>
      <c r="O47" s="51"/>
      <c r="P47" s="51"/>
      <c r="Q47" s="51"/>
      <c r="R47" s="51"/>
    </row>
    <row r="48" spans="1:18" ht="16.5" customHeight="1" x14ac:dyDescent="0.2">
      <c r="A48" s="427"/>
      <c r="B48" s="24" t="s">
        <v>37</v>
      </c>
      <c r="D48" s="34" t="s">
        <v>38</v>
      </c>
      <c r="E48" s="34" t="s">
        <v>33</v>
      </c>
      <c r="F48" s="41">
        <f>IFERROR(ROUNDDOWN(F47/F5,1),)</f>
        <v>0</v>
      </c>
      <c r="G48" s="46" t="s">
        <v>8</v>
      </c>
      <c r="I48" s="51"/>
      <c r="J48" s="58"/>
      <c r="K48" s="58"/>
      <c r="L48" s="75"/>
      <c r="M48" s="58"/>
      <c r="N48" s="75"/>
      <c r="O48" s="51"/>
      <c r="P48" s="51"/>
      <c r="Q48" s="51"/>
      <c r="R48" s="51"/>
    </row>
    <row r="49" spans="1:18" ht="16.5" customHeight="1" x14ac:dyDescent="0.2">
      <c r="A49" s="427"/>
      <c r="B49" s="25" t="s">
        <v>43</v>
      </c>
      <c r="C49" s="7" t="s">
        <v>16</v>
      </c>
      <c r="D49" s="34" t="s">
        <v>52</v>
      </c>
      <c r="E49" s="34"/>
      <c r="F49" s="40"/>
      <c r="G49" s="47" t="s">
        <v>12</v>
      </c>
      <c r="I49" s="51"/>
      <c r="J49" s="58"/>
      <c r="K49" s="58"/>
      <c r="L49" s="75"/>
      <c r="M49" s="58"/>
      <c r="N49" s="75"/>
      <c r="O49" s="51"/>
      <c r="P49" s="51"/>
      <c r="Q49" s="51"/>
      <c r="R49" s="51"/>
    </row>
    <row r="50" spans="1:18" ht="16.5" customHeight="1" x14ac:dyDescent="0.2">
      <c r="A50" s="428"/>
      <c r="B50" s="26" t="s">
        <v>37</v>
      </c>
      <c r="C50" s="30"/>
      <c r="D50" s="35" t="s">
        <v>45</v>
      </c>
      <c r="E50" s="36" t="s">
        <v>61</v>
      </c>
      <c r="F50" s="41">
        <f>IFERROR(ROUNDDOWN(F49/F5,1),)</f>
        <v>0</v>
      </c>
      <c r="G50" s="48" t="s">
        <v>8</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7DD5A-8882-47E2-9B9F-589C0CA2A872}">
  <sheetPr codeName="Sheet46">
    <tabColor rgb="FF0070C0"/>
  </sheetPr>
  <dimension ref="B2:Y123"/>
  <sheetViews>
    <sheetView zoomScaleNormal="100" zoomScaleSheetLayoutView="85" workbookViewId="0"/>
  </sheetViews>
  <sheetFormatPr defaultColWidth="3.453125" defaultRowHeight="13" x14ac:dyDescent="0.2"/>
  <cols>
    <col min="1" max="1" width="2.36328125" style="107" customWidth="1"/>
    <col min="2" max="2" width="3" style="108" customWidth="1"/>
    <col min="3" max="7" width="3.453125" style="107"/>
    <col min="8" max="25" width="4.453125" style="107" customWidth="1"/>
    <col min="26" max="16384" width="3.453125" style="107"/>
  </cols>
  <sheetData>
    <row r="2" spans="2:25" x14ac:dyDescent="0.2">
      <c r="B2" s="107" t="s">
        <v>143</v>
      </c>
    </row>
    <row r="3" spans="2:25" x14ac:dyDescent="0.2">
      <c r="Q3" s="111"/>
      <c r="R3" s="149" t="s">
        <v>105</v>
      </c>
      <c r="S3" s="379"/>
      <c r="T3" s="379"/>
      <c r="U3" s="149" t="s">
        <v>104</v>
      </c>
      <c r="V3" s="120"/>
      <c r="W3" s="149" t="s">
        <v>117</v>
      </c>
      <c r="X3" s="120"/>
      <c r="Y3" s="149" t="s">
        <v>102</v>
      </c>
    </row>
    <row r="4" spans="2:25" x14ac:dyDescent="0.2">
      <c r="B4" s="431" t="s">
        <v>142</v>
      </c>
      <c r="C4" s="431"/>
      <c r="D4" s="431"/>
      <c r="E4" s="431"/>
      <c r="F4" s="431"/>
      <c r="G4" s="431"/>
      <c r="H4" s="431"/>
      <c r="I4" s="431"/>
      <c r="J4" s="431"/>
      <c r="K4" s="431"/>
      <c r="L4" s="431"/>
      <c r="M4" s="431"/>
      <c r="N4" s="431"/>
      <c r="O4" s="431"/>
      <c r="P4" s="431"/>
      <c r="Q4" s="431"/>
      <c r="R4" s="431"/>
      <c r="S4" s="431"/>
      <c r="T4" s="431"/>
      <c r="U4" s="431"/>
      <c r="V4" s="431"/>
      <c r="W4" s="431"/>
      <c r="X4" s="431"/>
      <c r="Y4" s="431"/>
    </row>
    <row r="6" spans="2:25" ht="30" customHeight="1" x14ac:dyDescent="0.2">
      <c r="B6" s="124">
        <v>1</v>
      </c>
      <c r="C6" s="148" t="s">
        <v>118</v>
      </c>
      <c r="D6" s="167"/>
      <c r="E6" s="167"/>
      <c r="F6" s="167"/>
      <c r="G6" s="175"/>
      <c r="H6" s="382"/>
      <c r="I6" s="383"/>
      <c r="J6" s="383"/>
      <c r="K6" s="383"/>
      <c r="L6" s="383"/>
      <c r="M6" s="383"/>
      <c r="N6" s="383"/>
      <c r="O6" s="383"/>
      <c r="P6" s="383"/>
      <c r="Q6" s="383"/>
      <c r="R6" s="383"/>
      <c r="S6" s="383"/>
      <c r="T6" s="383"/>
      <c r="U6" s="383"/>
      <c r="V6" s="383"/>
      <c r="W6" s="383"/>
      <c r="X6" s="383"/>
      <c r="Y6" s="384"/>
    </row>
    <row r="7" spans="2:25" ht="30" customHeight="1" x14ac:dyDescent="0.2">
      <c r="B7" s="124">
        <v>2</v>
      </c>
      <c r="C7" s="148" t="s">
        <v>120</v>
      </c>
      <c r="D7" s="148"/>
      <c r="E7" s="148"/>
      <c r="F7" s="148"/>
      <c r="G7" s="157"/>
      <c r="H7" s="124" t="s">
        <v>36</v>
      </c>
      <c r="I7" s="148" t="s">
        <v>99</v>
      </c>
      <c r="J7" s="148"/>
      <c r="K7" s="148"/>
      <c r="L7" s="148"/>
      <c r="M7" s="123" t="s">
        <v>36</v>
      </c>
      <c r="N7" s="148" t="s">
        <v>98</v>
      </c>
      <c r="O7" s="148"/>
      <c r="P7" s="148"/>
      <c r="Q7" s="148"/>
      <c r="R7" s="123" t="s">
        <v>36</v>
      </c>
      <c r="S7" s="148" t="s">
        <v>97</v>
      </c>
      <c r="T7" s="148"/>
      <c r="U7" s="148"/>
      <c r="V7" s="148"/>
      <c r="W7" s="148"/>
      <c r="X7" s="148"/>
      <c r="Y7" s="157"/>
    </row>
    <row r="8" spans="2:25" ht="30" customHeight="1" x14ac:dyDescent="0.2">
      <c r="B8" s="152">
        <v>3</v>
      </c>
      <c r="C8" s="127" t="s">
        <v>119</v>
      </c>
      <c r="D8" s="127"/>
      <c r="E8" s="127"/>
      <c r="F8" s="127"/>
      <c r="G8" s="119"/>
      <c r="H8" s="120" t="s">
        <v>36</v>
      </c>
      <c r="I8" s="111" t="s">
        <v>265</v>
      </c>
      <c r="J8" s="127"/>
      <c r="K8" s="127"/>
      <c r="L8" s="127"/>
      <c r="M8" s="127"/>
      <c r="N8" s="127"/>
      <c r="O8" s="127"/>
      <c r="P8" s="120"/>
      <c r="Q8" s="111"/>
      <c r="R8" s="127"/>
      <c r="S8" s="127"/>
      <c r="T8" s="127"/>
      <c r="U8" s="127"/>
      <c r="V8" s="127"/>
      <c r="W8" s="127"/>
      <c r="X8" s="127"/>
      <c r="Y8" s="119"/>
    </row>
    <row r="9" spans="2:25" ht="30" customHeight="1" x14ac:dyDescent="0.2">
      <c r="B9" s="152"/>
      <c r="C9" s="127"/>
      <c r="D9" s="127"/>
      <c r="E9" s="127"/>
      <c r="F9" s="127"/>
      <c r="G9" s="119"/>
      <c r="H9" s="155" t="s">
        <v>36</v>
      </c>
      <c r="I9" s="156" t="s">
        <v>141</v>
      </c>
      <c r="J9" s="169"/>
      <c r="K9" s="169"/>
      <c r="L9" s="169"/>
      <c r="M9" s="169"/>
      <c r="N9" s="169"/>
      <c r="O9" s="169"/>
      <c r="P9" s="155"/>
      <c r="Q9" s="156"/>
      <c r="R9" s="169"/>
      <c r="S9" s="169"/>
      <c r="T9" s="169"/>
      <c r="U9" s="169"/>
      <c r="V9" s="169"/>
      <c r="W9" s="169"/>
      <c r="X9" s="169"/>
      <c r="Y9" s="176"/>
    </row>
    <row r="10" spans="2:25" ht="30" customHeight="1" x14ac:dyDescent="0.2">
      <c r="B10" s="152"/>
      <c r="C10" s="127"/>
      <c r="D10" s="127"/>
      <c r="E10" s="127"/>
      <c r="F10" s="127"/>
      <c r="G10" s="119"/>
      <c r="H10" s="155" t="s">
        <v>36</v>
      </c>
      <c r="I10" s="156" t="s">
        <v>140</v>
      </c>
      <c r="J10" s="169"/>
      <c r="K10" s="169"/>
      <c r="L10" s="169"/>
      <c r="M10" s="169"/>
      <c r="N10" s="169"/>
      <c r="O10" s="169"/>
      <c r="P10" s="155"/>
      <c r="Q10" s="156"/>
      <c r="R10" s="169"/>
      <c r="S10" s="169"/>
      <c r="T10" s="169"/>
      <c r="U10" s="169"/>
      <c r="V10" s="169"/>
      <c r="W10" s="169"/>
      <c r="X10" s="169"/>
      <c r="Y10" s="176"/>
    </row>
    <row r="11" spans="2:25" ht="30" customHeight="1" x14ac:dyDescent="0.2">
      <c r="B11" s="152"/>
      <c r="C11" s="127"/>
      <c r="D11" s="127"/>
      <c r="E11" s="127"/>
      <c r="F11" s="127"/>
      <c r="G11" s="119"/>
      <c r="H11" s="155" t="s">
        <v>138</v>
      </c>
      <c r="I11" s="156" t="s">
        <v>139</v>
      </c>
      <c r="J11" s="169"/>
      <c r="K11" s="169"/>
      <c r="L11" s="169"/>
      <c r="M11" s="169"/>
      <c r="N11" s="169"/>
      <c r="O11" s="169"/>
      <c r="P11" s="155"/>
      <c r="Q11" s="156"/>
      <c r="R11" s="169"/>
      <c r="S11" s="169"/>
      <c r="T11" s="169"/>
      <c r="U11" s="169"/>
      <c r="V11" s="169"/>
      <c r="W11" s="169"/>
      <c r="X11" s="169"/>
      <c r="Y11" s="176"/>
    </row>
    <row r="12" spans="2:25" ht="30" customHeight="1" x14ac:dyDescent="0.2">
      <c r="B12" s="152"/>
      <c r="C12" s="127"/>
      <c r="D12" s="127"/>
      <c r="E12" s="127"/>
      <c r="F12" s="127"/>
      <c r="G12" s="119"/>
      <c r="H12" s="155" t="s">
        <v>138</v>
      </c>
      <c r="I12" s="156" t="s">
        <v>137</v>
      </c>
      <c r="J12" s="169"/>
      <c r="K12" s="169"/>
      <c r="L12" s="169"/>
      <c r="M12" s="169"/>
      <c r="N12" s="169"/>
      <c r="O12" s="169"/>
      <c r="P12" s="155"/>
      <c r="Q12" s="156"/>
      <c r="R12" s="169"/>
      <c r="S12" s="169"/>
      <c r="T12" s="169"/>
      <c r="U12" s="169"/>
      <c r="V12" s="169"/>
      <c r="W12" s="169"/>
      <c r="X12" s="169"/>
      <c r="Y12" s="176"/>
    </row>
    <row r="13" spans="2:25" ht="30" customHeight="1" x14ac:dyDescent="0.2">
      <c r="B13" s="152"/>
      <c r="C13" s="127"/>
      <c r="D13" s="127"/>
      <c r="E13" s="127"/>
      <c r="F13" s="127"/>
      <c r="G13" s="119"/>
      <c r="H13" s="120" t="s">
        <v>36</v>
      </c>
      <c r="I13" s="111" t="s">
        <v>136</v>
      </c>
      <c r="J13" s="127"/>
      <c r="K13" s="127"/>
      <c r="L13" s="127"/>
      <c r="M13" s="127"/>
      <c r="N13" s="127"/>
      <c r="O13" s="127"/>
      <c r="P13" s="127"/>
      <c r="Q13" s="111"/>
      <c r="R13" s="127"/>
      <c r="S13" s="127"/>
      <c r="T13" s="127"/>
      <c r="U13" s="127"/>
      <c r="V13" s="127"/>
      <c r="W13" s="127"/>
      <c r="X13" s="127"/>
      <c r="Y13" s="119"/>
    </row>
    <row r="14" spans="2:25" x14ac:dyDescent="0.2">
      <c r="B14" s="166"/>
      <c r="C14" s="109"/>
      <c r="D14" s="109"/>
      <c r="E14" s="109"/>
      <c r="F14" s="109"/>
      <c r="G14" s="165"/>
      <c r="H14" s="174"/>
      <c r="I14" s="109"/>
      <c r="J14" s="109"/>
      <c r="K14" s="109"/>
      <c r="L14" s="109"/>
      <c r="M14" s="109"/>
      <c r="N14" s="109"/>
      <c r="O14" s="109"/>
      <c r="P14" s="109"/>
      <c r="Q14" s="109"/>
      <c r="R14" s="109"/>
      <c r="S14" s="109"/>
      <c r="T14" s="109"/>
      <c r="U14" s="109"/>
      <c r="V14" s="109"/>
      <c r="W14" s="109"/>
      <c r="X14" s="109"/>
      <c r="Y14" s="165"/>
    </row>
    <row r="15" spans="2:25" ht="29.25" customHeight="1" x14ac:dyDescent="0.2">
      <c r="B15" s="172">
        <v>4</v>
      </c>
      <c r="C15" s="432" t="s">
        <v>135</v>
      </c>
      <c r="D15" s="432"/>
      <c r="E15" s="432"/>
      <c r="F15" s="432"/>
      <c r="G15" s="433"/>
      <c r="H15" s="121" t="s">
        <v>134</v>
      </c>
      <c r="I15" s="127"/>
      <c r="Y15" s="162"/>
    </row>
    <row r="16" spans="2:25" ht="12" customHeight="1" x14ac:dyDescent="0.2">
      <c r="B16" s="164"/>
      <c r="G16" s="162"/>
      <c r="H16" s="163"/>
      <c r="I16" s="412" t="s">
        <v>131</v>
      </c>
      <c r="J16" s="412"/>
      <c r="K16" s="412"/>
      <c r="L16" s="412"/>
      <c r="M16" s="412"/>
      <c r="N16" s="412"/>
      <c r="O16" s="412"/>
      <c r="P16" s="412"/>
      <c r="Q16" s="434"/>
      <c r="R16" s="435"/>
      <c r="S16" s="435"/>
      <c r="T16" s="435"/>
      <c r="U16" s="435"/>
      <c r="V16" s="435"/>
      <c r="W16" s="436"/>
      <c r="Y16" s="162"/>
    </row>
    <row r="17" spans="2:25" ht="12" customHeight="1" x14ac:dyDescent="0.2">
      <c r="B17" s="164"/>
      <c r="G17" s="162"/>
      <c r="H17" s="163"/>
      <c r="I17" s="412"/>
      <c r="J17" s="412"/>
      <c r="K17" s="412"/>
      <c r="L17" s="412"/>
      <c r="M17" s="412"/>
      <c r="N17" s="412"/>
      <c r="O17" s="412"/>
      <c r="P17" s="412"/>
      <c r="Q17" s="408"/>
      <c r="R17" s="409"/>
      <c r="S17" s="409"/>
      <c r="T17" s="409"/>
      <c r="U17" s="409"/>
      <c r="V17" s="409"/>
      <c r="W17" s="437"/>
      <c r="Y17" s="162"/>
    </row>
    <row r="18" spans="2:25" ht="12" customHeight="1" x14ac:dyDescent="0.2">
      <c r="B18" s="164"/>
      <c r="G18" s="162"/>
      <c r="H18" s="163"/>
      <c r="I18" s="434" t="s">
        <v>130</v>
      </c>
      <c r="J18" s="435"/>
      <c r="K18" s="435"/>
      <c r="L18" s="435"/>
      <c r="M18" s="435"/>
      <c r="N18" s="435"/>
      <c r="O18" s="435"/>
      <c r="P18" s="436"/>
      <c r="Q18" s="434"/>
      <c r="R18" s="435"/>
      <c r="S18" s="435"/>
      <c r="T18" s="435"/>
      <c r="U18" s="435"/>
      <c r="V18" s="435"/>
      <c r="W18" s="436"/>
      <c r="Y18" s="162"/>
    </row>
    <row r="19" spans="2:25" ht="12" customHeight="1" x14ac:dyDescent="0.2">
      <c r="B19" s="164"/>
      <c r="G19" s="162"/>
      <c r="H19" s="163"/>
      <c r="I19" s="438"/>
      <c r="J19" s="379"/>
      <c r="K19" s="379"/>
      <c r="L19" s="379"/>
      <c r="M19" s="379"/>
      <c r="N19" s="379"/>
      <c r="O19" s="379"/>
      <c r="P19" s="439"/>
      <c r="Q19" s="438"/>
      <c r="R19" s="379"/>
      <c r="S19" s="379"/>
      <c r="T19" s="379"/>
      <c r="U19" s="379"/>
      <c r="V19" s="379"/>
      <c r="W19" s="439"/>
      <c r="Y19" s="162"/>
    </row>
    <row r="20" spans="2:25" ht="12" customHeight="1" x14ac:dyDescent="0.2">
      <c r="B20" s="164"/>
      <c r="G20" s="162"/>
      <c r="H20" s="163"/>
      <c r="I20" s="438"/>
      <c r="J20" s="379"/>
      <c r="K20" s="379"/>
      <c r="L20" s="379"/>
      <c r="M20" s="379"/>
      <c r="N20" s="379"/>
      <c r="O20" s="379"/>
      <c r="P20" s="439"/>
      <c r="Q20" s="438"/>
      <c r="R20" s="379"/>
      <c r="S20" s="379"/>
      <c r="T20" s="379"/>
      <c r="U20" s="379"/>
      <c r="V20" s="379"/>
      <c r="W20" s="439"/>
      <c r="Y20" s="162"/>
    </row>
    <row r="21" spans="2:25" ht="12" customHeight="1" x14ac:dyDescent="0.2">
      <c r="B21" s="164"/>
      <c r="G21" s="162"/>
      <c r="H21" s="163"/>
      <c r="I21" s="408"/>
      <c r="J21" s="409"/>
      <c r="K21" s="409"/>
      <c r="L21" s="409"/>
      <c r="M21" s="409"/>
      <c r="N21" s="409"/>
      <c r="O21" s="409"/>
      <c r="P21" s="437"/>
      <c r="Q21" s="408"/>
      <c r="R21" s="409"/>
      <c r="S21" s="409"/>
      <c r="T21" s="409"/>
      <c r="U21" s="409"/>
      <c r="V21" s="409"/>
      <c r="W21" s="437"/>
      <c r="Y21" s="162"/>
    </row>
    <row r="22" spans="2:25" ht="12" customHeight="1" x14ac:dyDescent="0.2">
      <c r="B22" s="164"/>
      <c r="G22" s="162"/>
      <c r="H22" s="163"/>
      <c r="I22" s="412" t="s">
        <v>129</v>
      </c>
      <c r="J22" s="412"/>
      <c r="K22" s="412"/>
      <c r="L22" s="412"/>
      <c r="M22" s="412"/>
      <c r="N22" s="412"/>
      <c r="O22" s="412"/>
      <c r="P22" s="412"/>
      <c r="Q22" s="385"/>
      <c r="R22" s="386"/>
      <c r="S22" s="386"/>
      <c r="T22" s="386"/>
      <c r="U22" s="386"/>
      <c r="V22" s="386"/>
      <c r="W22" s="387"/>
      <c r="Y22" s="162"/>
    </row>
    <row r="23" spans="2:25" ht="12" customHeight="1" x14ac:dyDescent="0.2">
      <c r="B23" s="164"/>
      <c r="G23" s="162"/>
      <c r="H23" s="163"/>
      <c r="I23" s="412"/>
      <c r="J23" s="412"/>
      <c r="K23" s="412"/>
      <c r="L23" s="412"/>
      <c r="M23" s="412"/>
      <c r="N23" s="412"/>
      <c r="O23" s="412"/>
      <c r="P23" s="412"/>
      <c r="Q23" s="391"/>
      <c r="R23" s="392"/>
      <c r="S23" s="392"/>
      <c r="T23" s="392"/>
      <c r="U23" s="392"/>
      <c r="V23" s="392"/>
      <c r="W23" s="393"/>
      <c r="Y23" s="162"/>
    </row>
    <row r="24" spans="2:25" ht="12" customHeight="1" x14ac:dyDescent="0.2">
      <c r="B24" s="164"/>
      <c r="G24" s="162"/>
      <c r="H24" s="163"/>
      <c r="I24" s="412" t="s">
        <v>128</v>
      </c>
      <c r="J24" s="412"/>
      <c r="K24" s="412"/>
      <c r="L24" s="412"/>
      <c r="M24" s="412"/>
      <c r="N24" s="412"/>
      <c r="O24" s="412"/>
      <c r="P24" s="412"/>
      <c r="Q24" s="385" t="s">
        <v>127</v>
      </c>
      <c r="R24" s="386"/>
      <c r="S24" s="386"/>
      <c r="T24" s="386"/>
      <c r="U24" s="386"/>
      <c r="V24" s="386"/>
      <c r="W24" s="387"/>
      <c r="Y24" s="162"/>
    </row>
    <row r="25" spans="2:25" ht="12" customHeight="1" x14ac:dyDescent="0.2">
      <c r="B25" s="164"/>
      <c r="G25" s="162"/>
      <c r="H25" s="163"/>
      <c r="I25" s="412"/>
      <c r="J25" s="412"/>
      <c r="K25" s="412"/>
      <c r="L25" s="412"/>
      <c r="M25" s="412"/>
      <c r="N25" s="412"/>
      <c r="O25" s="412"/>
      <c r="P25" s="412"/>
      <c r="Q25" s="391"/>
      <c r="R25" s="392"/>
      <c r="S25" s="392"/>
      <c r="T25" s="392"/>
      <c r="U25" s="392"/>
      <c r="V25" s="392"/>
      <c r="W25" s="393"/>
      <c r="Y25" s="162"/>
    </row>
    <row r="26" spans="2:25" ht="12" customHeight="1" x14ac:dyDescent="0.2">
      <c r="B26" s="164"/>
      <c r="G26" s="162"/>
      <c r="H26" s="163"/>
      <c r="I26" s="412" t="s">
        <v>126</v>
      </c>
      <c r="J26" s="412"/>
      <c r="K26" s="412"/>
      <c r="L26" s="412"/>
      <c r="M26" s="412"/>
      <c r="N26" s="412"/>
      <c r="O26" s="412"/>
      <c r="P26" s="412"/>
      <c r="Q26" s="385"/>
      <c r="R26" s="386"/>
      <c r="S26" s="386"/>
      <c r="T26" s="386"/>
      <c r="U26" s="386"/>
      <c r="V26" s="386"/>
      <c r="W26" s="387"/>
      <c r="Y26" s="162"/>
    </row>
    <row r="27" spans="2:25" ht="12" customHeight="1" x14ac:dyDescent="0.2">
      <c r="B27" s="164"/>
      <c r="G27" s="162"/>
      <c r="H27" s="163"/>
      <c r="I27" s="412"/>
      <c r="J27" s="412"/>
      <c r="K27" s="412"/>
      <c r="L27" s="412"/>
      <c r="M27" s="412"/>
      <c r="N27" s="412"/>
      <c r="O27" s="412"/>
      <c r="P27" s="412"/>
      <c r="Q27" s="391"/>
      <c r="R27" s="392"/>
      <c r="S27" s="392"/>
      <c r="T27" s="392"/>
      <c r="U27" s="392"/>
      <c r="V27" s="392"/>
      <c r="W27" s="393"/>
      <c r="Y27" s="162"/>
    </row>
    <row r="28" spans="2:25" ht="15" customHeight="1" x14ac:dyDescent="0.2">
      <c r="B28" s="164"/>
      <c r="G28" s="162"/>
      <c r="H28" s="163"/>
      <c r="I28" s="127"/>
      <c r="J28" s="127"/>
      <c r="K28" s="127"/>
      <c r="L28" s="127"/>
      <c r="M28" s="127"/>
      <c r="N28" s="127"/>
      <c r="O28" s="127"/>
      <c r="P28" s="127"/>
      <c r="Q28" s="127"/>
      <c r="R28" s="127"/>
      <c r="S28" s="127"/>
      <c r="T28" s="127"/>
      <c r="U28" s="127"/>
      <c r="Y28" s="168"/>
    </row>
    <row r="29" spans="2:25" ht="29.25" customHeight="1" x14ac:dyDescent="0.2">
      <c r="B29" s="172"/>
      <c r="C29" s="141"/>
      <c r="D29" s="141"/>
      <c r="E29" s="141"/>
      <c r="F29" s="141"/>
      <c r="G29" s="171"/>
      <c r="H29" s="121" t="s">
        <v>133</v>
      </c>
      <c r="I29" s="127"/>
      <c r="Y29" s="162"/>
    </row>
    <row r="30" spans="2:25" ht="12" customHeight="1" x14ac:dyDescent="0.2">
      <c r="B30" s="164"/>
      <c r="G30" s="162"/>
      <c r="H30" s="163"/>
      <c r="I30" s="412" t="s">
        <v>131</v>
      </c>
      <c r="J30" s="412"/>
      <c r="K30" s="412"/>
      <c r="L30" s="412"/>
      <c r="M30" s="412"/>
      <c r="N30" s="412"/>
      <c r="O30" s="412"/>
      <c r="P30" s="412"/>
      <c r="Q30" s="434"/>
      <c r="R30" s="435"/>
      <c r="S30" s="435"/>
      <c r="T30" s="435"/>
      <c r="U30" s="435"/>
      <c r="V30" s="435"/>
      <c r="W30" s="436"/>
      <c r="Y30" s="162"/>
    </row>
    <row r="31" spans="2:25" ht="12" customHeight="1" x14ac:dyDescent="0.2">
      <c r="B31" s="164"/>
      <c r="G31" s="162"/>
      <c r="H31" s="163"/>
      <c r="I31" s="412"/>
      <c r="J31" s="412"/>
      <c r="K31" s="412"/>
      <c r="L31" s="412"/>
      <c r="M31" s="412"/>
      <c r="N31" s="412"/>
      <c r="O31" s="412"/>
      <c r="P31" s="412"/>
      <c r="Q31" s="408"/>
      <c r="R31" s="409"/>
      <c r="S31" s="409"/>
      <c r="T31" s="409"/>
      <c r="U31" s="409"/>
      <c r="V31" s="409"/>
      <c r="W31" s="437"/>
      <c r="Y31" s="162"/>
    </row>
    <row r="32" spans="2:25" ht="12" customHeight="1" x14ac:dyDescent="0.2">
      <c r="B32" s="164"/>
      <c r="G32" s="162"/>
      <c r="H32" s="163"/>
      <c r="I32" s="434" t="s">
        <v>130</v>
      </c>
      <c r="J32" s="435"/>
      <c r="K32" s="435"/>
      <c r="L32" s="435"/>
      <c r="M32" s="435"/>
      <c r="N32" s="435"/>
      <c r="O32" s="435"/>
      <c r="P32" s="436"/>
      <c r="Q32" s="434"/>
      <c r="R32" s="435"/>
      <c r="S32" s="435"/>
      <c r="T32" s="435"/>
      <c r="U32" s="435"/>
      <c r="V32" s="435"/>
      <c r="W32" s="436"/>
      <c r="Y32" s="162"/>
    </row>
    <row r="33" spans="2:25" ht="12" customHeight="1" x14ac:dyDescent="0.2">
      <c r="B33" s="164"/>
      <c r="G33" s="162"/>
      <c r="H33" s="163"/>
      <c r="I33" s="438"/>
      <c r="J33" s="379"/>
      <c r="K33" s="379"/>
      <c r="L33" s="379"/>
      <c r="M33" s="379"/>
      <c r="N33" s="379"/>
      <c r="O33" s="379"/>
      <c r="P33" s="439"/>
      <c r="Q33" s="438"/>
      <c r="R33" s="379"/>
      <c r="S33" s="379"/>
      <c r="T33" s="379"/>
      <c r="U33" s="379"/>
      <c r="V33" s="379"/>
      <c r="W33" s="439"/>
      <c r="Y33" s="162"/>
    </row>
    <row r="34" spans="2:25" ht="12" customHeight="1" x14ac:dyDescent="0.2">
      <c r="B34" s="164"/>
      <c r="G34" s="162"/>
      <c r="H34" s="163"/>
      <c r="I34" s="438"/>
      <c r="J34" s="379"/>
      <c r="K34" s="379"/>
      <c r="L34" s="379"/>
      <c r="M34" s="379"/>
      <c r="N34" s="379"/>
      <c r="O34" s="379"/>
      <c r="P34" s="439"/>
      <c r="Q34" s="438"/>
      <c r="R34" s="379"/>
      <c r="S34" s="379"/>
      <c r="T34" s="379"/>
      <c r="U34" s="379"/>
      <c r="V34" s="379"/>
      <c r="W34" s="439"/>
      <c r="Y34" s="162"/>
    </row>
    <row r="35" spans="2:25" ht="12" customHeight="1" x14ac:dyDescent="0.2">
      <c r="B35" s="164"/>
      <c r="G35" s="162"/>
      <c r="H35" s="163"/>
      <c r="I35" s="408"/>
      <c r="J35" s="409"/>
      <c r="K35" s="409"/>
      <c r="L35" s="409"/>
      <c r="M35" s="409"/>
      <c r="N35" s="409"/>
      <c r="O35" s="409"/>
      <c r="P35" s="437"/>
      <c r="Q35" s="408"/>
      <c r="R35" s="409"/>
      <c r="S35" s="409"/>
      <c r="T35" s="409"/>
      <c r="U35" s="409"/>
      <c r="V35" s="409"/>
      <c r="W35" s="437"/>
      <c r="Y35" s="162"/>
    </row>
    <row r="36" spans="2:25" ht="12" customHeight="1" x14ac:dyDescent="0.2">
      <c r="B36" s="164"/>
      <c r="G36" s="162"/>
      <c r="H36" s="163"/>
      <c r="I36" s="412" t="s">
        <v>129</v>
      </c>
      <c r="J36" s="412"/>
      <c r="K36" s="412"/>
      <c r="L36" s="412"/>
      <c r="M36" s="412"/>
      <c r="N36" s="412"/>
      <c r="O36" s="412"/>
      <c r="P36" s="412"/>
      <c r="Q36" s="385"/>
      <c r="R36" s="386"/>
      <c r="S36" s="386"/>
      <c r="T36" s="386"/>
      <c r="U36" s="386"/>
      <c r="V36" s="386"/>
      <c r="W36" s="387"/>
      <c r="Y36" s="162"/>
    </row>
    <row r="37" spans="2:25" ht="12" customHeight="1" x14ac:dyDescent="0.2">
      <c r="B37" s="164"/>
      <c r="G37" s="162"/>
      <c r="H37" s="163"/>
      <c r="I37" s="412"/>
      <c r="J37" s="412"/>
      <c r="K37" s="412"/>
      <c r="L37" s="412"/>
      <c r="M37" s="412"/>
      <c r="N37" s="412"/>
      <c r="O37" s="412"/>
      <c r="P37" s="412"/>
      <c r="Q37" s="391"/>
      <c r="R37" s="392"/>
      <c r="S37" s="392"/>
      <c r="T37" s="392"/>
      <c r="U37" s="392"/>
      <c r="V37" s="392"/>
      <c r="W37" s="393"/>
      <c r="Y37" s="162"/>
    </row>
    <row r="38" spans="2:25" ht="12" customHeight="1" x14ac:dyDescent="0.2">
      <c r="B38" s="164"/>
      <c r="G38" s="162"/>
      <c r="H38" s="173"/>
      <c r="I38" s="440" t="s">
        <v>128</v>
      </c>
      <c r="J38" s="412"/>
      <c r="K38" s="412"/>
      <c r="L38" s="412"/>
      <c r="M38" s="412"/>
      <c r="N38" s="412"/>
      <c r="O38" s="412"/>
      <c r="P38" s="412"/>
      <c r="Q38" s="382" t="s">
        <v>127</v>
      </c>
      <c r="R38" s="383"/>
      <c r="S38" s="383"/>
      <c r="T38" s="383"/>
      <c r="U38" s="383"/>
      <c r="V38" s="383"/>
      <c r="W38" s="383"/>
      <c r="X38" s="163"/>
      <c r="Y38" s="162"/>
    </row>
    <row r="39" spans="2:25" ht="12" customHeight="1" x14ac:dyDescent="0.2">
      <c r="B39" s="164"/>
      <c r="G39" s="162"/>
      <c r="H39" s="163"/>
      <c r="I39" s="441"/>
      <c r="J39" s="441"/>
      <c r="K39" s="441"/>
      <c r="L39" s="441"/>
      <c r="M39" s="441"/>
      <c r="N39" s="441"/>
      <c r="O39" s="441"/>
      <c r="P39" s="441"/>
      <c r="Q39" s="391"/>
      <c r="R39" s="392"/>
      <c r="S39" s="392"/>
      <c r="T39" s="392"/>
      <c r="U39" s="392"/>
      <c r="V39" s="392"/>
      <c r="W39" s="393"/>
      <c r="Y39" s="162"/>
    </row>
    <row r="40" spans="2:25" ht="12" customHeight="1" x14ac:dyDescent="0.2">
      <c r="B40" s="164"/>
      <c r="G40" s="162"/>
      <c r="H40" s="163"/>
      <c r="I40" s="412" t="s">
        <v>126</v>
      </c>
      <c r="J40" s="412"/>
      <c r="K40" s="412"/>
      <c r="L40" s="412"/>
      <c r="M40" s="412"/>
      <c r="N40" s="412"/>
      <c r="O40" s="412"/>
      <c r="P40" s="412"/>
      <c r="Q40" s="385"/>
      <c r="R40" s="386"/>
      <c r="S40" s="386"/>
      <c r="T40" s="386"/>
      <c r="U40" s="386"/>
      <c r="V40" s="386"/>
      <c r="W40" s="387"/>
      <c r="Y40" s="162"/>
    </row>
    <row r="41" spans="2:25" ht="12" customHeight="1" x14ac:dyDescent="0.2">
      <c r="B41" s="164"/>
      <c r="G41" s="162"/>
      <c r="H41" s="163"/>
      <c r="I41" s="412"/>
      <c r="J41" s="412"/>
      <c r="K41" s="412"/>
      <c r="L41" s="412"/>
      <c r="M41" s="412"/>
      <c r="N41" s="412"/>
      <c r="O41" s="412"/>
      <c r="P41" s="412"/>
      <c r="Q41" s="391"/>
      <c r="R41" s="392"/>
      <c r="S41" s="392"/>
      <c r="T41" s="392"/>
      <c r="U41" s="392"/>
      <c r="V41" s="392"/>
      <c r="W41" s="393"/>
      <c r="Y41" s="162"/>
    </row>
    <row r="42" spans="2:25" ht="15" customHeight="1" x14ac:dyDescent="0.2">
      <c r="B42" s="164"/>
      <c r="G42" s="162"/>
      <c r="H42" s="163"/>
      <c r="I42" s="127"/>
      <c r="J42" s="127"/>
      <c r="K42" s="127"/>
      <c r="L42" s="127"/>
      <c r="M42" s="127"/>
      <c r="N42" s="127"/>
      <c r="O42" s="127"/>
      <c r="P42" s="127"/>
      <c r="Q42" s="127"/>
      <c r="R42" s="127"/>
      <c r="S42" s="127"/>
      <c r="T42" s="127"/>
      <c r="U42" s="127"/>
      <c r="Y42" s="168"/>
    </row>
    <row r="43" spans="2:25" ht="29.25" customHeight="1" x14ac:dyDescent="0.2">
      <c r="B43" s="172"/>
      <c r="C43" s="141"/>
      <c r="D43" s="141"/>
      <c r="E43" s="141"/>
      <c r="F43" s="141"/>
      <c r="G43" s="171"/>
      <c r="H43" s="121" t="s">
        <v>132</v>
      </c>
      <c r="I43" s="127"/>
      <c r="Y43" s="162"/>
    </row>
    <row r="44" spans="2:25" ht="12" customHeight="1" x14ac:dyDescent="0.2">
      <c r="B44" s="164"/>
      <c r="G44" s="162"/>
      <c r="H44" s="163"/>
      <c r="I44" s="412" t="s">
        <v>131</v>
      </c>
      <c r="J44" s="412"/>
      <c r="K44" s="412"/>
      <c r="L44" s="412"/>
      <c r="M44" s="412"/>
      <c r="N44" s="412"/>
      <c r="O44" s="412"/>
      <c r="P44" s="412"/>
      <c r="Q44" s="434"/>
      <c r="R44" s="435"/>
      <c r="S44" s="435"/>
      <c r="T44" s="435"/>
      <c r="U44" s="435"/>
      <c r="V44" s="435"/>
      <c r="W44" s="436"/>
      <c r="Y44" s="162"/>
    </row>
    <row r="45" spans="2:25" ht="12" customHeight="1" x14ac:dyDescent="0.2">
      <c r="B45" s="164"/>
      <c r="G45" s="162"/>
      <c r="H45" s="163"/>
      <c r="I45" s="412"/>
      <c r="J45" s="412"/>
      <c r="K45" s="412"/>
      <c r="L45" s="412"/>
      <c r="M45" s="412"/>
      <c r="N45" s="412"/>
      <c r="O45" s="412"/>
      <c r="P45" s="412"/>
      <c r="Q45" s="408"/>
      <c r="R45" s="409"/>
      <c r="S45" s="409"/>
      <c r="T45" s="409"/>
      <c r="U45" s="409"/>
      <c r="V45" s="409"/>
      <c r="W45" s="437"/>
      <c r="Y45" s="162"/>
    </row>
    <row r="46" spans="2:25" ht="12" customHeight="1" x14ac:dyDescent="0.2">
      <c r="B46" s="164"/>
      <c r="G46" s="162"/>
      <c r="H46" s="163"/>
      <c r="I46" s="434" t="s">
        <v>130</v>
      </c>
      <c r="J46" s="435"/>
      <c r="K46" s="435"/>
      <c r="L46" s="435"/>
      <c r="M46" s="435"/>
      <c r="N46" s="435"/>
      <c r="O46" s="435"/>
      <c r="P46" s="436"/>
      <c r="Q46" s="434"/>
      <c r="R46" s="435"/>
      <c r="S46" s="435"/>
      <c r="T46" s="435"/>
      <c r="U46" s="435"/>
      <c r="V46" s="435"/>
      <c r="W46" s="436"/>
      <c r="Y46" s="162"/>
    </row>
    <row r="47" spans="2:25" ht="12" customHeight="1" x14ac:dyDescent="0.2">
      <c r="B47" s="164"/>
      <c r="G47" s="162"/>
      <c r="H47" s="163"/>
      <c r="I47" s="438"/>
      <c r="J47" s="379"/>
      <c r="K47" s="379"/>
      <c r="L47" s="379"/>
      <c r="M47" s="379"/>
      <c r="N47" s="379"/>
      <c r="O47" s="379"/>
      <c r="P47" s="439"/>
      <c r="Q47" s="438"/>
      <c r="R47" s="379"/>
      <c r="S47" s="379"/>
      <c r="T47" s="379"/>
      <c r="U47" s="379"/>
      <c r="V47" s="379"/>
      <c r="W47" s="439"/>
      <c r="Y47" s="162"/>
    </row>
    <row r="48" spans="2:25" ht="12" customHeight="1" x14ac:dyDescent="0.2">
      <c r="B48" s="164"/>
      <c r="G48" s="162"/>
      <c r="H48" s="163"/>
      <c r="I48" s="438"/>
      <c r="J48" s="379"/>
      <c r="K48" s="379"/>
      <c r="L48" s="379"/>
      <c r="M48" s="379"/>
      <c r="N48" s="379"/>
      <c r="O48" s="379"/>
      <c r="P48" s="439"/>
      <c r="Q48" s="438"/>
      <c r="R48" s="379"/>
      <c r="S48" s="379"/>
      <c r="T48" s="379"/>
      <c r="U48" s="379"/>
      <c r="V48" s="379"/>
      <c r="W48" s="439"/>
      <c r="Y48" s="162"/>
    </row>
    <row r="49" spans="2:25" ht="12" customHeight="1" x14ac:dyDescent="0.2">
      <c r="B49" s="164"/>
      <c r="G49" s="162"/>
      <c r="H49" s="163"/>
      <c r="I49" s="408"/>
      <c r="J49" s="409"/>
      <c r="K49" s="409"/>
      <c r="L49" s="409"/>
      <c r="M49" s="409"/>
      <c r="N49" s="409"/>
      <c r="O49" s="409"/>
      <c r="P49" s="437"/>
      <c r="Q49" s="408"/>
      <c r="R49" s="409"/>
      <c r="S49" s="409"/>
      <c r="T49" s="409"/>
      <c r="U49" s="409"/>
      <c r="V49" s="409"/>
      <c r="W49" s="437"/>
      <c r="Y49" s="162"/>
    </row>
    <row r="50" spans="2:25" ht="12" customHeight="1" x14ac:dyDescent="0.2">
      <c r="B50" s="164"/>
      <c r="G50" s="162"/>
      <c r="H50" s="163"/>
      <c r="I50" s="412" t="s">
        <v>129</v>
      </c>
      <c r="J50" s="412"/>
      <c r="K50" s="412"/>
      <c r="L50" s="412"/>
      <c r="M50" s="412"/>
      <c r="N50" s="412"/>
      <c r="O50" s="412"/>
      <c r="P50" s="412"/>
      <c r="Q50" s="385"/>
      <c r="R50" s="386"/>
      <c r="S50" s="386"/>
      <c r="T50" s="386"/>
      <c r="U50" s="386"/>
      <c r="V50" s="386"/>
      <c r="W50" s="387"/>
      <c r="Y50" s="162"/>
    </row>
    <row r="51" spans="2:25" ht="12" customHeight="1" x14ac:dyDescent="0.2">
      <c r="B51" s="164"/>
      <c r="G51" s="162"/>
      <c r="H51" s="163"/>
      <c r="I51" s="412"/>
      <c r="J51" s="412"/>
      <c r="K51" s="412"/>
      <c r="L51" s="412"/>
      <c r="M51" s="412"/>
      <c r="N51" s="412"/>
      <c r="O51" s="412"/>
      <c r="P51" s="412"/>
      <c r="Q51" s="391"/>
      <c r="R51" s="392"/>
      <c r="S51" s="392"/>
      <c r="T51" s="392"/>
      <c r="U51" s="392"/>
      <c r="V51" s="392"/>
      <c r="W51" s="393"/>
      <c r="Y51" s="162"/>
    </row>
    <row r="52" spans="2:25" ht="12" customHeight="1" x14ac:dyDescent="0.2">
      <c r="B52" s="164"/>
      <c r="G52" s="162"/>
      <c r="H52" s="163"/>
      <c r="I52" s="412" t="s">
        <v>128</v>
      </c>
      <c r="J52" s="412"/>
      <c r="K52" s="412"/>
      <c r="L52" s="412"/>
      <c r="M52" s="412"/>
      <c r="N52" s="412"/>
      <c r="O52" s="412"/>
      <c r="P52" s="412"/>
      <c r="Q52" s="385" t="s">
        <v>127</v>
      </c>
      <c r="R52" s="386"/>
      <c r="S52" s="386"/>
      <c r="T52" s="386"/>
      <c r="U52" s="386"/>
      <c r="V52" s="386"/>
      <c r="W52" s="387"/>
      <c r="Y52" s="162"/>
    </row>
    <row r="53" spans="2:25" ht="12" customHeight="1" x14ac:dyDescent="0.2">
      <c r="B53" s="164"/>
      <c r="G53" s="162"/>
      <c r="H53" s="163"/>
      <c r="I53" s="412"/>
      <c r="J53" s="412"/>
      <c r="K53" s="412"/>
      <c r="L53" s="412"/>
      <c r="M53" s="412"/>
      <c r="N53" s="412"/>
      <c r="O53" s="412"/>
      <c r="P53" s="412"/>
      <c r="Q53" s="391"/>
      <c r="R53" s="392"/>
      <c r="S53" s="392"/>
      <c r="T53" s="392"/>
      <c r="U53" s="392"/>
      <c r="V53" s="392"/>
      <c r="W53" s="393"/>
      <c r="Y53" s="162"/>
    </row>
    <row r="54" spans="2:25" ht="12" customHeight="1" x14ac:dyDescent="0.2">
      <c r="B54" s="164"/>
      <c r="G54" s="162"/>
      <c r="H54" s="163"/>
      <c r="I54" s="412" t="s">
        <v>126</v>
      </c>
      <c r="J54" s="412"/>
      <c r="K54" s="412"/>
      <c r="L54" s="412"/>
      <c r="M54" s="412"/>
      <c r="N54" s="412"/>
      <c r="O54" s="412"/>
      <c r="P54" s="412"/>
      <c r="Q54" s="385"/>
      <c r="R54" s="386"/>
      <c r="S54" s="386"/>
      <c r="T54" s="386"/>
      <c r="U54" s="386"/>
      <c r="V54" s="386"/>
      <c r="W54" s="387"/>
      <c r="Y54" s="162"/>
    </row>
    <row r="55" spans="2:25" ht="12" customHeight="1" x14ac:dyDescent="0.2">
      <c r="B55" s="164"/>
      <c r="G55" s="162"/>
      <c r="H55" s="163"/>
      <c r="I55" s="412"/>
      <c r="J55" s="412"/>
      <c r="K55" s="412"/>
      <c r="L55" s="412"/>
      <c r="M55" s="412"/>
      <c r="N55" s="412"/>
      <c r="O55" s="412"/>
      <c r="P55" s="412"/>
      <c r="Q55" s="391"/>
      <c r="R55" s="392"/>
      <c r="S55" s="392"/>
      <c r="T55" s="392"/>
      <c r="U55" s="392"/>
      <c r="V55" s="392"/>
      <c r="W55" s="393"/>
      <c r="Y55" s="162"/>
    </row>
    <row r="56" spans="2:25" ht="15" customHeight="1" x14ac:dyDescent="0.2">
      <c r="B56" s="161"/>
      <c r="C56" s="110"/>
      <c r="D56" s="110"/>
      <c r="E56" s="110"/>
      <c r="F56" s="110"/>
      <c r="G56" s="159"/>
      <c r="H56" s="160"/>
      <c r="I56" s="110"/>
      <c r="J56" s="110"/>
      <c r="K56" s="110"/>
      <c r="L56" s="110"/>
      <c r="M56" s="110"/>
      <c r="N56" s="110"/>
      <c r="O56" s="110"/>
      <c r="P56" s="110"/>
      <c r="Q56" s="110"/>
      <c r="R56" s="110"/>
      <c r="S56" s="110"/>
      <c r="T56" s="110"/>
      <c r="U56" s="110"/>
      <c r="V56" s="110"/>
      <c r="W56" s="443"/>
      <c r="X56" s="443"/>
      <c r="Y56" s="444"/>
    </row>
    <row r="57" spans="2:25" ht="15" customHeight="1" x14ac:dyDescent="0.2">
      <c r="Y57" s="151"/>
    </row>
    <row r="58" spans="2:25" ht="38.5" customHeight="1" x14ac:dyDescent="0.2">
      <c r="B58" s="442" t="s">
        <v>125</v>
      </c>
      <c r="C58" s="442"/>
      <c r="D58" s="442"/>
      <c r="E58" s="442"/>
      <c r="F58" s="442"/>
      <c r="G58" s="442"/>
      <c r="H58" s="442"/>
      <c r="I58" s="442"/>
      <c r="J58" s="442"/>
      <c r="K58" s="442"/>
      <c r="L58" s="442"/>
      <c r="M58" s="442"/>
      <c r="N58" s="442"/>
      <c r="O58" s="442"/>
      <c r="P58" s="442"/>
      <c r="Q58" s="442"/>
      <c r="R58" s="442"/>
      <c r="S58" s="442"/>
      <c r="T58" s="442"/>
      <c r="U58" s="442"/>
      <c r="V58" s="442"/>
      <c r="W58" s="442"/>
      <c r="X58" s="442"/>
      <c r="Y58" s="442"/>
    </row>
    <row r="59" spans="2:25" ht="24" customHeight="1" x14ac:dyDescent="0.2">
      <c r="B59" s="442" t="s">
        <v>124</v>
      </c>
      <c r="C59" s="442"/>
      <c r="D59" s="442"/>
      <c r="E59" s="442"/>
      <c r="F59" s="442"/>
      <c r="G59" s="442"/>
      <c r="H59" s="442"/>
      <c r="I59" s="442"/>
      <c r="J59" s="442"/>
      <c r="K59" s="442"/>
      <c r="L59" s="442"/>
      <c r="M59" s="442"/>
      <c r="N59" s="442"/>
      <c r="O59" s="442"/>
      <c r="P59" s="442"/>
      <c r="Q59" s="442"/>
      <c r="R59" s="442"/>
      <c r="S59" s="442"/>
      <c r="T59" s="442"/>
      <c r="U59" s="442"/>
      <c r="V59" s="442"/>
      <c r="W59" s="442"/>
      <c r="X59" s="442"/>
      <c r="Y59" s="442"/>
    </row>
    <row r="60" spans="2:25" ht="24" customHeight="1" x14ac:dyDescent="0.2">
      <c r="B60" s="442" t="s">
        <v>123</v>
      </c>
      <c r="C60" s="442"/>
      <c r="D60" s="442"/>
      <c r="E60" s="442"/>
      <c r="F60" s="442"/>
      <c r="G60" s="442"/>
      <c r="H60" s="442"/>
      <c r="I60" s="442"/>
      <c r="J60" s="442"/>
      <c r="K60" s="442"/>
      <c r="L60" s="442"/>
      <c r="M60" s="442"/>
      <c r="N60" s="442"/>
      <c r="O60" s="442"/>
      <c r="P60" s="442"/>
      <c r="Q60" s="442"/>
      <c r="R60" s="442"/>
      <c r="S60" s="442"/>
      <c r="T60" s="442"/>
      <c r="U60" s="442"/>
      <c r="V60" s="442"/>
      <c r="W60" s="442"/>
      <c r="X60" s="442"/>
      <c r="Y60" s="442"/>
    </row>
    <row r="61" spans="2:25" x14ac:dyDescent="0.2">
      <c r="B61" s="170" t="s">
        <v>122</v>
      </c>
      <c r="D61" s="141"/>
      <c r="E61" s="141"/>
      <c r="F61" s="141"/>
      <c r="G61" s="141"/>
      <c r="H61" s="141"/>
      <c r="I61" s="141"/>
      <c r="J61" s="141"/>
      <c r="K61" s="141"/>
      <c r="L61" s="141"/>
      <c r="M61" s="141"/>
      <c r="N61" s="141"/>
      <c r="O61" s="141"/>
      <c r="P61" s="141"/>
      <c r="Q61" s="141"/>
      <c r="R61" s="141"/>
      <c r="S61" s="141"/>
      <c r="T61" s="141"/>
      <c r="U61" s="141"/>
      <c r="V61" s="141"/>
      <c r="W61" s="141"/>
      <c r="X61" s="141"/>
      <c r="Y61" s="141"/>
    </row>
    <row r="62" spans="2:25" x14ac:dyDescent="0.2">
      <c r="B62" s="170"/>
      <c r="D62" s="158"/>
      <c r="E62" s="158"/>
      <c r="F62" s="158"/>
      <c r="G62" s="158"/>
      <c r="H62" s="158"/>
      <c r="I62" s="158"/>
      <c r="J62" s="158"/>
      <c r="K62" s="158"/>
      <c r="L62" s="158"/>
      <c r="M62" s="158"/>
      <c r="N62" s="158"/>
      <c r="O62" s="158"/>
      <c r="P62" s="158"/>
      <c r="Q62" s="158"/>
      <c r="R62" s="158"/>
      <c r="S62" s="158"/>
      <c r="T62" s="158"/>
      <c r="U62" s="158"/>
      <c r="V62" s="158"/>
      <c r="W62" s="158"/>
      <c r="X62" s="158"/>
      <c r="Y62" s="158"/>
    </row>
    <row r="122" spans="3:7" x14ac:dyDescent="0.2">
      <c r="C122" s="110"/>
      <c r="D122" s="110"/>
      <c r="E122" s="110"/>
      <c r="F122" s="110"/>
      <c r="G122" s="110"/>
    </row>
    <row r="123" spans="3:7" x14ac:dyDescent="0.2">
      <c r="C123" s="109"/>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27"/>
  <dataValidations count="1">
    <dataValidation type="list" allowBlank="1" showInputMessage="1" showErrorMessage="1" sqref="R7 M7 H7:H13 P8:P12" xr:uid="{9F12352B-08AB-499E-9118-8D4CAEBC2E9E}">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添付書類一覧表 (総合事業)</vt:lpstr>
      <vt:lpstr>勤務形態一覧表</vt:lpstr>
      <vt:lpstr>シフト記号票</vt:lpstr>
      <vt:lpstr>様式１－５　サービス提供体制強化加算（総合通所）</vt:lpstr>
      <vt:lpstr>参考計算書（Ａ）有資格者の割合の計算用</vt:lpstr>
      <vt:lpstr>参考計算書（Ｂ）勤続７年以上職員の割合の計算用</vt:lpstr>
      <vt:lpstr>様式28　口腔連携強化加算に関する届出書</vt:lpstr>
      <vt:lpstr>'参考計算書（Ａ）有資格者の割合の計算用'!Print_Area</vt:lpstr>
      <vt:lpstr>'参考計算書（Ｂ）勤続７年以上職員の割合の計算用'!Print_Area</vt:lpstr>
      <vt:lpstr>'添付書類一覧表 (総合事業)'!Print_Area</vt:lpstr>
      <vt:lpstr>'様式１－５　サービス提供体制強化加算（総合通所）'!Print_Area</vt:lpstr>
      <vt:lpstr>'様式28　口腔連携強化加算に関する届出書'!Print_Area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2024-09-24T05:24:27Z</cp:lastPrinted>
  <dcterms:created xsi:type="dcterms:W3CDTF">2022-03-23T02:04:04Z</dcterms:created>
  <dcterms:modified xsi:type="dcterms:W3CDTF">2024-09-30T08:05:11Z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