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0電子申請届出システム\Ｒ６\様式\加算添付書類\地域密着型\"/>
    </mc:Choice>
  </mc:AlternateContent>
  <xr:revisionPtr revIDLastSave="0" documentId="13_ncr:1_{FC645299-FDD5-4258-B519-9F2C657040B2}" xr6:coauthVersionLast="47" xr6:coauthVersionMax="47" xr10:uidLastSave="{00000000-0000-0000-0000-000000000000}"/>
  <bookViews>
    <workbookView xWindow="-110" yWindow="-110" windowWidth="19420" windowHeight="10300" tabRatio="898" xr2:uid="{00000000-000D-0000-FFFF-FFFF00000000}"/>
  </bookViews>
  <sheets>
    <sheet name="添付書類一覧表（ＧＨ)" sheetId="108" r:id="rId1"/>
    <sheet name="勤務形態一覧表" sheetId="102" r:id="rId2"/>
    <sheet name="シフト記号票" sheetId="103" r:id="rId3"/>
    <sheet name="様式１－３　サービス提供体制強化加算届出書（小多機等）" sheetId="70" r:id="rId4"/>
    <sheet name="参考計算書（Ａ）有資格者の割合の計算用" sheetId="11" r:id="rId5"/>
    <sheet name="参考計算書（Ｂ）勤続７年以上職員の割合の計算用" sheetId="12" r:id="rId6"/>
    <sheet name="参考計算書（Ｃ）常勤職員の割合の計算用" sheetId="13" r:id="rId7"/>
    <sheet name="様式7　高齢者施設等感染対策向上に係る届出書" sheetId="95" r:id="rId8"/>
    <sheet name="様式13　看取り看護加算に係る届出書（ＧＨ）" sheetId="82" r:id="rId9"/>
    <sheet name="様式15　認知症専門ケア加算に係る届出書（ＧＨ）" sheetId="85" r:id="rId10"/>
    <sheet name="様式20　夜間支援体制加算に係る届出書（ＧＨ）" sheetId="90" r:id="rId11"/>
    <sheet name="様式21‐1　医療連携体制加算（Ⅰ）に係る届出書（ＧＨ）" sheetId="91" r:id="rId12"/>
    <sheet name="様式21‐2　医療連携体制加算（Ⅱ）に係る届出書（ＧＨ）" sheetId="92" r:id="rId13"/>
    <sheet name="様式23　認知症チームケア推進加算に係る届出書" sheetId="96" r:id="rId14"/>
    <sheet name="様式24　生産性向上推進体制加算に係る届出書" sheetId="97" r:id="rId15"/>
  </sheets>
  <externalReferences>
    <externalReference r:id="rId16"/>
    <externalReference r:id="rId17"/>
    <externalReference r:id="rId18"/>
  </externalReferences>
  <definedNames>
    <definedName name="ｋ" localSheetId="3">#N/A</definedName>
    <definedName name="ｋ" localSheetId="8">#N/A</definedName>
    <definedName name="ｋ" localSheetId="9">#N/A</definedName>
    <definedName name="ｋ" localSheetId="10">#N/A</definedName>
    <definedName name="ｋ" localSheetId="13">#N/A</definedName>
    <definedName name="ｋ" localSheetId="14">#N/A</definedName>
    <definedName name="ｋ" localSheetId="7">#N/A</definedName>
    <definedName name="ｋ">#REF!</definedName>
    <definedName name="_xlnm.Print_Area" localSheetId="4">'参考計算書（Ａ）有資格者の割合の計算用'!$A$1:$O$50</definedName>
    <definedName name="_xlnm.Print_Area" localSheetId="5">'参考計算書（Ｂ）勤続７年以上職員の割合の計算用'!$A$1:$O$50</definedName>
    <definedName name="_xlnm.Print_Area" localSheetId="6">'参考計算書（Ｃ）常勤職員の割合の計算用'!$A$1:$O$50</definedName>
    <definedName name="_xlnm.Print_Area" localSheetId="0">'添付書類一覧表（ＧＨ)'!$A$1:$D$48</definedName>
    <definedName name="_xlnm.Print_Area" localSheetId="3">'様式１－３　サービス提供体制強化加算届出書（小多機等）'!$A$1:$AD$71</definedName>
    <definedName name="_xlnm.Print_Area" localSheetId="8">'様式13　看取り看護加算に係る届出書（ＧＨ）'!$A$1:$Y$26</definedName>
    <definedName name="_xlnm.Print_Area" localSheetId="9">'様式15　認知症専門ケア加算に係る届出書（ＧＨ）'!$A$1:$AF$70</definedName>
    <definedName name="_xlnm.Print_Area" localSheetId="10">'様式20　夜間支援体制加算に係る届出書（ＧＨ）'!$A$1:$AA$54</definedName>
    <definedName name="_xlnm.Print_Area" localSheetId="11">'様式21‐1　医療連携体制加算（Ⅰ）に係る届出書（ＧＨ）'!$A$1:$Y$36</definedName>
    <definedName name="_xlnm.Print_Area" localSheetId="12">'様式21‐2　医療連携体制加算（Ⅱ）に係る届出書（ＧＨ）'!$A$1:$Y$30</definedName>
    <definedName name="_xlnm.Print_Area" localSheetId="7">'様式7　高齢者施設等感染対策向上に係る届出書'!$A$1:$AI$52</definedName>
    <definedName name="あ">#REF!</definedName>
    <definedName name="サービス種別">[1]サービス種類一覧!$B$4:$B$20</definedName>
    <definedName name="サービス種類">[2]サービス種類一覧!$C$4:$C$20</definedName>
    <definedName name="サービス名" localSheetId="3">#N/A</definedName>
    <definedName name="サービス名" localSheetId="8">#N/A</definedName>
    <definedName name="サービス名" localSheetId="9">#N/A</definedName>
    <definedName name="サービス名" localSheetId="10">#N/A</definedName>
    <definedName name="サービス名" localSheetId="13">#N/A</definedName>
    <definedName name="サービス名" localSheetId="14">#N/A</definedName>
    <definedName name="サービス名" localSheetId="7">#N/A</definedName>
    <definedName name="サービス名">#REF!</definedName>
    <definedName name="サービス名称" localSheetId="3">#N/A</definedName>
    <definedName name="サービス名称" localSheetId="8">#N/A</definedName>
    <definedName name="サービス名称" localSheetId="9">#N/A</definedName>
    <definedName name="サービス名称" localSheetId="10">#N/A</definedName>
    <definedName name="サービス名称" localSheetId="13">#N/A</definedName>
    <definedName name="サービス名称" localSheetId="14">#N/A</definedName>
    <definedName name="サービス名称" localSheetId="7">#N/A</definedName>
    <definedName name="サービス名称">#REF!</definedName>
    <definedName name="だだ" localSheetId="3">#N/A</definedName>
    <definedName name="だだ" localSheetId="8">#N/A</definedName>
    <definedName name="だだ" localSheetId="9">#N/A</definedName>
    <definedName name="だだ" localSheetId="10">#N/A</definedName>
    <definedName name="だだ" localSheetId="13">#N/A</definedName>
    <definedName name="だだ" localSheetId="14">#N/A</definedName>
    <definedName name="だだ" localSheetId="7">#N/A</definedName>
    <definedName name="だだ">#REF!</definedName>
    <definedName name="っっｄ">#N/A</definedName>
    <definedName name="っっｋ" localSheetId="3">#N/A</definedName>
    <definedName name="っっｋ" localSheetId="8">#N/A</definedName>
    <definedName name="っっｋ" localSheetId="9">#N/A</definedName>
    <definedName name="っっｋ" localSheetId="10">#N/A</definedName>
    <definedName name="っっｋ" localSheetId="13">#N/A</definedName>
    <definedName name="っっｋ" localSheetId="14">#N/A</definedName>
    <definedName name="っっｋ" localSheetId="7">#N/A</definedName>
    <definedName name="っっｋ">#REF!</definedName>
    <definedName name="っっっっｌ" localSheetId="3">#N/A</definedName>
    <definedName name="っっっっｌ" localSheetId="8">#N/A</definedName>
    <definedName name="っっっっｌ" localSheetId="9">#N/A</definedName>
    <definedName name="っっっっｌ" localSheetId="10">#N/A</definedName>
    <definedName name="っっっっｌ" localSheetId="13">#N/A</definedName>
    <definedName name="っっっっｌ" localSheetId="14">#N/A</definedName>
    <definedName name="っっっっｌ" localSheetId="7">#N/A</definedName>
    <definedName name="っっっっｌ">#REF!</definedName>
    <definedName name="確認" localSheetId="3">#N/A</definedName>
    <definedName name="確認" localSheetId="8">#N/A</definedName>
    <definedName name="確認" localSheetId="9">#N/A</definedName>
    <definedName name="確認" localSheetId="10">#N/A</definedName>
    <definedName name="確認" localSheetId="13">#N/A</definedName>
    <definedName name="確認" localSheetId="14">#N/A</definedName>
    <definedName name="確認" localSheetId="7">#N/A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1" i="96" l="1"/>
  <c r="T21" i="96"/>
  <c r="U24" i="85"/>
  <c r="T24" i="85"/>
  <c r="F50" i="13"/>
  <c r="F48" i="13"/>
  <c r="F46" i="13"/>
  <c r="F44" i="13"/>
  <c r="F42" i="13"/>
  <c r="F40" i="13"/>
  <c r="F38" i="13"/>
  <c r="F36" i="13"/>
  <c r="F34" i="13"/>
  <c r="F32" i="13"/>
  <c r="F30" i="13"/>
  <c r="J29" i="13"/>
  <c r="N28" i="13"/>
  <c r="F28" i="13"/>
  <c r="J27" i="13"/>
  <c r="F26" i="13"/>
  <c r="F24" i="13"/>
  <c r="F22" i="13"/>
  <c r="N20" i="13"/>
  <c r="L20" i="13"/>
  <c r="F20" i="13"/>
  <c r="N19" i="13"/>
  <c r="L19" i="13"/>
  <c r="N18" i="13"/>
  <c r="L18" i="13"/>
  <c r="F18" i="13"/>
  <c r="N17" i="13"/>
  <c r="L17" i="13"/>
  <c r="N16" i="13"/>
  <c r="L16" i="13"/>
  <c r="F16" i="13"/>
  <c r="N15" i="13"/>
  <c r="L15" i="13"/>
  <c r="N14" i="13"/>
  <c r="L14" i="13"/>
  <c r="F14" i="13"/>
  <c r="N13" i="13"/>
  <c r="L13" i="13"/>
  <c r="N12" i="13"/>
  <c r="L12" i="13"/>
  <c r="F12" i="13"/>
  <c r="N11" i="13"/>
  <c r="L11" i="13"/>
  <c r="N10" i="13"/>
  <c r="L10" i="13"/>
  <c r="F10" i="13"/>
  <c r="N9" i="13"/>
  <c r="L9" i="13"/>
  <c r="F8" i="13"/>
  <c r="F50" i="12"/>
  <c r="F48" i="12"/>
  <c r="F46" i="12"/>
  <c r="F44" i="12"/>
  <c r="F42" i="12"/>
  <c r="F40" i="12"/>
  <c r="F38" i="12"/>
  <c r="F36" i="12"/>
  <c r="F34" i="12"/>
  <c r="F32" i="12"/>
  <c r="F30" i="12"/>
  <c r="J29" i="12"/>
  <c r="N28" i="12"/>
  <c r="F28" i="12"/>
  <c r="J27" i="12"/>
  <c r="F26" i="12"/>
  <c r="F24" i="12"/>
  <c r="F22" i="12"/>
  <c r="N20" i="12"/>
  <c r="L20" i="12"/>
  <c r="F20" i="12"/>
  <c r="N19" i="12"/>
  <c r="L19" i="12"/>
  <c r="N18" i="12"/>
  <c r="L18" i="12"/>
  <c r="F18" i="12"/>
  <c r="N17" i="12"/>
  <c r="L17" i="12"/>
  <c r="N16" i="12"/>
  <c r="L16" i="12"/>
  <c r="F16" i="12"/>
  <c r="N15" i="12"/>
  <c r="L15" i="12"/>
  <c r="N14" i="12"/>
  <c r="L14" i="12"/>
  <c r="F14" i="12"/>
  <c r="N13" i="12"/>
  <c r="L13" i="12"/>
  <c r="N12" i="12"/>
  <c r="L12" i="12"/>
  <c r="F12" i="12"/>
  <c r="N11" i="12"/>
  <c r="L11" i="12"/>
  <c r="N10" i="12"/>
  <c r="L10" i="12"/>
  <c r="F10" i="12"/>
  <c r="N9" i="12"/>
  <c r="L9" i="12"/>
  <c r="F8" i="12"/>
  <c r="F50" i="11"/>
  <c r="F48" i="11"/>
  <c r="F46" i="11"/>
  <c r="F44" i="11"/>
  <c r="F42" i="11"/>
  <c r="F40" i="11"/>
  <c r="F38" i="11"/>
  <c r="F36" i="11"/>
  <c r="F34" i="11"/>
  <c r="F32" i="11"/>
  <c r="F30" i="11"/>
  <c r="J29" i="11"/>
  <c r="N28" i="11"/>
  <c r="F28" i="11"/>
  <c r="J27" i="11"/>
  <c r="F26" i="11"/>
  <c r="F24" i="11"/>
  <c r="F22" i="11"/>
  <c r="N20" i="11"/>
  <c r="L20" i="11"/>
  <c r="F20" i="11"/>
  <c r="N19" i="11"/>
  <c r="L19" i="11"/>
  <c r="N18" i="11"/>
  <c r="L18" i="11"/>
  <c r="F18" i="11"/>
  <c r="N17" i="11"/>
  <c r="L17" i="11"/>
  <c r="N16" i="11"/>
  <c r="L16" i="11"/>
  <c r="F16" i="11"/>
  <c r="N15" i="11"/>
  <c r="L15" i="11"/>
  <c r="N14" i="11"/>
  <c r="L14" i="11"/>
  <c r="F14" i="11"/>
  <c r="N13" i="11"/>
  <c r="L13" i="11"/>
  <c r="N12" i="11"/>
  <c r="L12" i="11"/>
  <c r="F12" i="11"/>
  <c r="N11" i="11"/>
  <c r="L11" i="11"/>
  <c r="N10" i="11"/>
  <c r="L10" i="11"/>
  <c r="F10" i="11"/>
  <c r="N9" i="11"/>
  <c r="L9" i="11"/>
  <c r="F8" i="11"/>
  <c r="U25" i="103"/>
  <c r="S25" i="103"/>
  <c r="Q25" i="103"/>
  <c r="K25" i="103"/>
  <c r="U24" i="103"/>
  <c r="S24" i="103"/>
  <c r="Q24" i="103"/>
  <c r="K24" i="103"/>
  <c r="U23" i="103"/>
  <c r="S23" i="103"/>
  <c r="Q23" i="103"/>
  <c r="K23" i="103"/>
  <c r="U22" i="103"/>
  <c r="S22" i="103"/>
  <c r="Q22" i="103"/>
  <c r="K22" i="103"/>
  <c r="U21" i="103"/>
  <c r="S21" i="103"/>
  <c r="Q21" i="103"/>
  <c r="K21" i="103"/>
  <c r="U20" i="103"/>
  <c r="S20" i="103"/>
  <c r="Q20" i="103"/>
  <c r="K20" i="103"/>
  <c r="U19" i="103"/>
  <c r="S19" i="103"/>
  <c r="Q19" i="103"/>
  <c r="K19" i="103"/>
  <c r="U18" i="103"/>
  <c r="S18" i="103"/>
  <c r="Q18" i="103"/>
  <c r="K18" i="103"/>
  <c r="U17" i="103"/>
  <c r="S17" i="103"/>
  <c r="Q17" i="103"/>
  <c r="K17" i="103"/>
  <c r="U16" i="103"/>
  <c r="S16" i="103"/>
  <c r="Q16" i="103"/>
  <c r="K16" i="103"/>
  <c r="U15" i="103"/>
  <c r="S15" i="103"/>
  <c r="Q15" i="103"/>
  <c r="K15" i="103"/>
  <c r="U14" i="103"/>
  <c r="S14" i="103"/>
  <c r="Q14" i="103"/>
  <c r="K14" i="103"/>
  <c r="U13" i="103"/>
  <c r="S13" i="103"/>
  <c r="Q13" i="103"/>
  <c r="K13" i="103"/>
  <c r="U12" i="103"/>
  <c r="S12" i="103"/>
  <c r="Q12" i="103"/>
  <c r="K12" i="103"/>
  <c r="U11" i="103"/>
  <c r="S11" i="103"/>
  <c r="Q11" i="103"/>
  <c r="K11" i="103"/>
  <c r="U10" i="103"/>
  <c r="S10" i="103"/>
  <c r="Q10" i="103"/>
  <c r="K10" i="103"/>
  <c r="U9" i="103"/>
  <c r="S9" i="103"/>
  <c r="Q9" i="103"/>
  <c r="K9" i="103"/>
  <c r="U8" i="103"/>
  <c r="S8" i="103"/>
  <c r="Q8" i="103"/>
  <c r="K8" i="103"/>
  <c r="U7" i="103"/>
  <c r="S7" i="103"/>
  <c r="Q7" i="103"/>
  <c r="K7" i="103"/>
  <c r="U6" i="103"/>
  <c r="S6" i="103"/>
  <c r="Q6" i="103"/>
  <c r="K6" i="103"/>
  <c r="B39" i="102"/>
  <c r="B38" i="102"/>
  <c r="B37" i="102"/>
  <c r="B36" i="102"/>
  <c r="B35" i="102"/>
  <c r="B34" i="102"/>
  <c r="B33" i="102"/>
  <c r="B32" i="102"/>
  <c r="B31" i="102"/>
  <c r="B30" i="102"/>
  <c r="B29" i="102"/>
  <c r="B28" i="102"/>
  <c r="B27" i="102"/>
  <c r="B26" i="102"/>
  <c r="B25" i="102"/>
  <c r="B24" i="102"/>
  <c r="B23" i="102"/>
  <c r="B22" i="102"/>
  <c r="B21" i="102"/>
  <c r="B20" i="102"/>
  <c r="B19" i="102"/>
  <c r="B18" i="102"/>
  <c r="B17" i="102"/>
  <c r="B16" i="102"/>
  <c r="B15" i="102"/>
  <c r="B14" i="102"/>
  <c r="B13" i="102"/>
  <c r="AQ11" i="102"/>
  <c r="AO11" i="102"/>
  <c r="AN11" i="102"/>
  <c r="AG11" i="102"/>
  <c r="AF11" i="102"/>
  <c r="AE11" i="102"/>
  <c r="AC11" i="102"/>
  <c r="AB11" i="102"/>
  <c r="U11" i="102"/>
  <c r="T11" i="102"/>
  <c r="S11" i="102"/>
  <c r="Q11" i="102"/>
  <c r="P11" i="102"/>
  <c r="AQ10" i="102"/>
  <c r="AP10" i="102"/>
  <c r="AP11" i="102" s="1"/>
  <c r="AO10" i="102"/>
  <c r="AN10" i="102"/>
  <c r="AM10" i="102"/>
  <c r="AM11" i="102" s="1"/>
  <c r="AL10" i="102"/>
  <c r="AL11" i="102" s="1"/>
  <c r="AK10" i="102"/>
  <c r="AK11" i="102" s="1"/>
  <c r="AJ10" i="102"/>
  <c r="AJ11" i="102" s="1"/>
  <c r="AI10" i="102"/>
  <c r="AI11" i="102" s="1"/>
  <c r="AH10" i="102"/>
  <c r="AH11" i="102" s="1"/>
  <c r="AG10" i="102"/>
  <c r="AF10" i="102"/>
  <c r="AE10" i="102"/>
  <c r="AD10" i="102"/>
  <c r="AD11" i="102" s="1"/>
  <c r="AC10" i="102"/>
  <c r="AB10" i="102"/>
  <c r="AA10" i="102"/>
  <c r="AA11" i="102" s="1"/>
  <c r="Z10" i="102"/>
  <c r="Z11" i="102" s="1"/>
  <c r="Y10" i="102"/>
  <c r="Y11" i="102" s="1"/>
  <c r="X10" i="102"/>
  <c r="X11" i="102" s="1"/>
  <c r="W10" i="102"/>
  <c r="W11" i="102" s="1"/>
  <c r="V10" i="102"/>
  <c r="V11" i="102" s="1"/>
  <c r="U10" i="102"/>
  <c r="T10" i="102"/>
  <c r="S10" i="102"/>
  <c r="R10" i="102"/>
  <c r="R11" i="102" s="1"/>
  <c r="Q10" i="102"/>
  <c r="P10" i="102"/>
  <c r="AT9" i="102"/>
  <c r="AT10" i="102" s="1"/>
  <c r="AT11" i="102" s="1"/>
  <c r="AS9" i="102"/>
  <c r="AS10" i="102" s="1"/>
  <c r="AS11" i="102" s="1"/>
  <c r="AR9" i="102"/>
  <c r="AR10" i="102" s="1"/>
  <c r="AR11" i="102" s="1"/>
  <c r="AQ9" i="102"/>
  <c r="AP9" i="102"/>
  <c r="AO9" i="102"/>
  <c r="AN9" i="102"/>
  <c r="AM9" i="102"/>
  <c r="AL9" i="102"/>
  <c r="AK9" i="102"/>
  <c r="AJ9" i="102"/>
  <c r="AI9" i="102"/>
  <c r="AH9" i="102"/>
  <c r="AG9" i="102"/>
  <c r="AF9" i="102"/>
  <c r="AE9" i="102"/>
  <c r="AD9" i="102"/>
  <c r="AC9" i="102"/>
  <c r="AB9" i="102"/>
  <c r="AA9" i="102"/>
  <c r="Z9" i="102"/>
  <c r="Y9" i="102"/>
  <c r="X9" i="102"/>
  <c r="W9" i="102"/>
  <c r="V9" i="102"/>
  <c r="U9" i="102"/>
  <c r="T9" i="102"/>
  <c r="S9" i="102"/>
  <c r="R9" i="102"/>
  <c r="Q9" i="102"/>
  <c r="P9" i="102"/>
  <c r="AU7" i="102"/>
  <c r="X2" i="102"/>
</calcChain>
</file>

<file path=xl/sharedStrings.xml><?xml version="1.0" encoding="utf-8"?>
<sst xmlns="http://schemas.openxmlformats.org/spreadsheetml/2006/main" count="1850" uniqueCount="617">
  <si>
    <t>(イ)÷【A】　＝</t>
  </si>
  <si>
    <t>8)</t>
  </si>
  <si>
    <t>1)</t>
  </si>
  <si>
    <t>【A】</t>
  </si>
  <si>
    <t>(ァ)÷【Ａ】　＝</t>
  </si>
  <si>
    <t>8月</t>
  </si>
  <si>
    <t>常勤職員が４週に勤務する時間数</t>
  </si>
  <si>
    <t>ＬＩＦＥへの登録</t>
  </si>
  <si>
    <t>なし</t>
  </si>
  <si>
    <t>　「勤続７年以上職員の割合の算出」については、常勤換算方法により算出した前年度（３月を除く）の平均を用いて計算します。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</si>
  <si>
    <t>人</t>
    <rPh sb="0" eb="1">
      <t>ニン</t>
    </rPh>
    <phoneticPr fontId="9"/>
  </si>
  <si>
    <t>事 業 所 名</t>
  </si>
  <si>
    <t>２　認知症専門ケア加算（Ⅱ）</t>
  </si>
  <si>
    <t>5月</t>
    <rPh sb="1" eb="2">
      <t>ガツ</t>
    </rPh>
    <phoneticPr fontId="9"/>
  </si>
  <si>
    <t>３　【D】及び【E】に、常勤換算人数の１月当たりの平均値を入力してください。
　有資格者の割合が計算されます。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4">
      <t>ユウシカクシャ</t>
    </rPh>
    <rPh sb="45" eb="47">
      <t>ワリアイ</t>
    </rPh>
    <rPh sb="48" eb="50">
      <t>ケイサン</t>
    </rPh>
    <phoneticPr fontId="9"/>
  </si>
  <si>
    <t>合計</t>
    <rPh sb="0" eb="2">
      <t>ゴウケイ</t>
    </rPh>
    <phoneticPr fontId="9"/>
  </si>
  <si>
    <t>時間</t>
    <rPh sb="0" eb="2">
      <t>ジカン</t>
    </rPh>
    <phoneticPr fontId="9"/>
  </si>
  <si>
    <t>×100%＝</t>
  </si>
  <si>
    <t>5)</t>
  </si>
  <si>
    <t>2月</t>
  </si>
  <si>
    <t>⇒</t>
  </si>
  <si>
    <t>14)</t>
  </si>
  <si>
    <t>4)</t>
  </si>
  <si>
    <t>※水色のセルに必要事項を入力してください。</t>
  </si>
  <si>
    <t>1月</t>
  </si>
  <si>
    <t>7月</t>
  </si>
  <si>
    <t>9月</t>
  </si>
  <si>
    <t>常勤換算人数</t>
    <rPh sb="0" eb="2">
      <t>ジョウキン</t>
    </rPh>
    <rPh sb="2" eb="4">
      <t>カンサン</t>
    </rPh>
    <rPh sb="4" eb="6">
      <t>ニンズウ</t>
    </rPh>
    <phoneticPr fontId="9"/>
  </si>
  <si>
    <t>6月</t>
  </si>
  <si>
    <t>3)</t>
  </si>
  <si>
    <t>３　【D】及び【E】に、常勤換算人数の１月当たりの平均値を入力してください。
　常勤職員の職員の割合が計算されます。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ジョウキン</t>
    </rPh>
    <rPh sb="42" eb="44">
      <t>ショクイン</t>
    </rPh>
    <rPh sb="45" eb="47">
      <t>ショクイン</t>
    </rPh>
    <rPh sb="48" eb="50">
      <t>ワリアイ</t>
    </rPh>
    <rPh sb="51" eb="53">
      <t>ケイサン</t>
    </rPh>
    <phoneticPr fontId="9"/>
  </si>
  <si>
    <t>11月</t>
  </si>
  <si>
    <t>4月</t>
    <rPh sb="1" eb="2">
      <t>ガツ</t>
    </rPh>
    <phoneticPr fontId="9"/>
  </si>
  <si>
    <t>9)</t>
  </si>
  <si>
    <t>10)</t>
  </si>
  <si>
    <t>10月</t>
  </si>
  <si>
    <t>13)</t>
  </si>
  <si>
    <t>12月</t>
  </si>
  <si>
    <t>21)</t>
  </si>
  <si>
    <t>１月当たりの平均値</t>
    <rPh sb="1" eb="2">
      <t>ツキ</t>
    </rPh>
    <rPh sb="2" eb="3">
      <t>ア</t>
    </rPh>
    <rPh sb="6" eb="9">
      <t>ヘイキンチ</t>
    </rPh>
    <phoneticPr fontId="9"/>
  </si>
  <si>
    <t>【E】</t>
  </si>
  <si>
    <t>異動等区分</t>
  </si>
  <si>
    <t>□</t>
  </si>
  <si>
    <t>　「常勤職員の割合の算出」については、常勤換算方法により算出した前年度（３月を除く）の平均を用いて計算します。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rPh sb="2" eb="4">
      <t>ジョウキン</t>
    </rPh>
    <rPh sb="4" eb="6">
      <t>ショクイン</t>
    </rPh>
    <rPh sb="7" eb="9">
      <t>ワリアイ</t>
    </rPh>
    <rPh sb="10" eb="12">
      <t>サンシュツ</t>
    </rPh>
    <phoneticPr fontId="9"/>
  </si>
  <si>
    <t>（常勤換算人数の計算）</t>
    <rPh sb="1" eb="3">
      <t>ジョウキン</t>
    </rPh>
    <rPh sb="3" eb="5">
      <t>カンサン</t>
    </rPh>
    <rPh sb="5" eb="7">
      <t>ニンズウ</t>
    </rPh>
    <rPh sb="8" eb="10">
      <t>ケイサン</t>
    </rPh>
    <phoneticPr fontId="9"/>
  </si>
  <si>
    <t>（ア）÷【Ａ】　＝</t>
  </si>
  <si>
    <t>参考計算書（Ｃ）常勤職員の割合の計算用</t>
    <rPh sb="0" eb="2">
      <t>サンコウ</t>
    </rPh>
    <rPh sb="2" eb="4">
      <t>ケイサン</t>
    </rPh>
    <rPh sb="4" eb="5">
      <t>ショ</t>
    </rPh>
    <rPh sb="8" eb="10">
      <t>ジョウキン</t>
    </rPh>
    <rPh sb="10" eb="12">
      <t>ショクイン</t>
    </rPh>
    <rPh sb="13" eb="15">
      <t>ワリアイ</t>
    </rPh>
    <rPh sb="16" eb="18">
      <t>ケイサン</t>
    </rPh>
    <rPh sb="18" eb="19">
      <t>ヨウ</t>
    </rPh>
    <phoneticPr fontId="9"/>
  </si>
  <si>
    <t>（ア）</t>
  </si>
  <si>
    <t>介護職員</t>
    <rPh sb="0" eb="2">
      <t>カイゴ</t>
    </rPh>
    <rPh sb="2" eb="4">
      <t>ショクイン</t>
    </rPh>
    <phoneticPr fontId="9"/>
  </si>
  <si>
    <t>勤続７年以上職員</t>
    <rPh sb="0" eb="2">
      <t>キンゾク</t>
    </rPh>
    <rPh sb="3" eb="4">
      <t>ネン</t>
    </rPh>
    <rPh sb="4" eb="6">
      <t>イジョウ</t>
    </rPh>
    <rPh sb="6" eb="8">
      <t>ショクイン</t>
    </rPh>
    <phoneticPr fontId="9"/>
  </si>
  <si>
    <t>6)</t>
  </si>
  <si>
    <t>１　【A】に、当該事業所において常勤職員が１ヶ月（４週）に勤務する総時間数を入力してください。</t>
    <rPh sb="7" eb="9">
      <t>トウガイ</t>
    </rPh>
    <rPh sb="9" eb="12">
      <t>ジギョウショ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9"/>
  </si>
  <si>
    <t>勤続７年以上職員の総勤務時間数</t>
    <rPh sb="0" eb="2">
      <t>キンゾク</t>
    </rPh>
    <rPh sb="3" eb="6">
      <t>ネンイジョウ</t>
    </rPh>
    <rPh sb="6" eb="8">
      <t>ショクイン</t>
    </rPh>
    <rPh sb="9" eb="10">
      <t>ソウ</t>
    </rPh>
    <rPh sb="10" eb="12">
      <t>キンム</t>
    </rPh>
    <rPh sb="12" eb="14">
      <t>ジカン</t>
    </rPh>
    <rPh sb="14" eb="15">
      <t>スウ</t>
    </rPh>
    <phoneticPr fontId="9"/>
  </si>
  <si>
    <t>参考計算書（Ａ）有資格者の割合の計算用</t>
    <rPh sb="0" eb="2">
      <t>サンコウ</t>
    </rPh>
    <rPh sb="2" eb="4">
      <t>ケイサン</t>
    </rPh>
    <rPh sb="4" eb="5">
      <t>ショ</t>
    </rPh>
    <rPh sb="8" eb="12">
      <t>ユウシカクシャ</t>
    </rPh>
    <rPh sb="13" eb="15">
      <t>ワリアイ</t>
    </rPh>
    <rPh sb="16" eb="18">
      <t>ケイサン</t>
    </rPh>
    <rPh sb="18" eb="19">
      <t>ヨウ</t>
    </rPh>
    <phoneticPr fontId="9"/>
  </si>
  <si>
    <t>（イ）÷【Ａ】　＝</t>
  </si>
  <si>
    <t>１　【A】に、当該事業所において常勤職員が１ヶ月（４週）に勤務する総時間数を入力してください。</t>
    <rPh sb="7" eb="9">
      <t>トウガイ</t>
    </rPh>
    <rPh sb="9" eb="11">
      <t>ジギョウ</t>
    </rPh>
    <rPh sb="11" eb="12">
      <t>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9"/>
  </si>
  <si>
    <t>２　（ア）及び（イ）に、各月ごとに勤務時間の実績を入力してください。
　常勤換算人数が計算されます。</t>
    <rPh sb="5" eb="6">
      <t>オヨ</t>
    </rPh>
    <rPh sb="12" eb="14">
      <t>カクツキ</t>
    </rPh>
    <rPh sb="17" eb="19">
      <t>キンム</t>
    </rPh>
    <rPh sb="19" eb="21">
      <t>ジカン</t>
    </rPh>
    <rPh sb="22" eb="24">
      <t>ジッセキ</t>
    </rPh>
    <rPh sb="25" eb="27">
      <t>ニュウリョク</t>
    </rPh>
    <rPh sb="36" eb="38">
      <t>ジョウキン</t>
    </rPh>
    <rPh sb="38" eb="40">
      <t>カンサン</t>
    </rPh>
    <rPh sb="40" eb="42">
      <t>ニンズウ</t>
    </rPh>
    <rPh sb="43" eb="45">
      <t>ケイサン</t>
    </rPh>
    <phoneticPr fontId="9"/>
  </si>
  <si>
    <t>介護職員の総勤務時間数</t>
    <rPh sb="0" eb="2">
      <t>カイゴ</t>
    </rPh>
    <rPh sb="2" eb="4">
      <t>ショクイン</t>
    </rPh>
    <rPh sb="5" eb="6">
      <t>ソウ</t>
    </rPh>
    <rPh sb="6" eb="8">
      <t>キンム</t>
    </rPh>
    <rPh sb="8" eb="10">
      <t>ジカン</t>
    </rPh>
    <rPh sb="10" eb="11">
      <t>スウ</t>
    </rPh>
    <phoneticPr fontId="9"/>
  </si>
  <si>
    <t>有資格者の総勤務時間数</t>
    <rPh sb="5" eb="6">
      <t>ソウ</t>
    </rPh>
    <rPh sb="6" eb="8">
      <t>キンム</t>
    </rPh>
    <rPh sb="8" eb="10">
      <t>ジカン</t>
    </rPh>
    <rPh sb="10" eb="11">
      <t>スウ</t>
    </rPh>
    <phoneticPr fontId="9"/>
  </si>
  <si>
    <t>（ァ）</t>
  </si>
  <si>
    <t>(ァ)÷【A】　＝</t>
  </si>
  <si>
    <t>（イ）</t>
  </si>
  <si>
    <t>2)</t>
  </si>
  <si>
    <t>7)</t>
  </si>
  <si>
    <t>11)</t>
  </si>
  <si>
    <t>12)</t>
  </si>
  <si>
    <t>15)</t>
  </si>
  <si>
    <t>16)</t>
  </si>
  <si>
    <t>17)</t>
  </si>
  <si>
    <t>18)</t>
  </si>
  <si>
    <t>22)</t>
  </si>
  <si>
    <t>19)</t>
  </si>
  <si>
    <t>20)</t>
  </si>
  <si>
    <t>【D】</t>
  </si>
  <si>
    <t>★上記【F】の数値が、サービス種類ごとに定められる割合以上であれば、加算を算定できます。</t>
    <rPh sb="1" eb="3">
      <t>ジョウキ</t>
    </rPh>
    <rPh sb="7" eb="9">
      <t>スウチ</t>
    </rPh>
    <rPh sb="15" eb="17">
      <t>シュルイ</t>
    </rPh>
    <rPh sb="20" eb="21">
      <t>サダ</t>
    </rPh>
    <rPh sb="25" eb="27">
      <t>ワリアイ</t>
    </rPh>
    <rPh sb="27" eb="29">
      <t>イジョウ</t>
    </rPh>
    <rPh sb="34" eb="36">
      <t>カサン</t>
    </rPh>
    <rPh sb="37" eb="39">
      <t>サンテイ</t>
    </rPh>
    <phoneticPr fontId="9"/>
  </si>
  <si>
    <t>①日本看護協会認定看護師教育課程「認知症看護」の研修</t>
  </si>
  <si>
    <t>有資格者</t>
    <rPh sb="0" eb="4">
      <t>ユウシカクシャ</t>
    </rPh>
    <phoneticPr fontId="9"/>
  </si>
  <si>
    <t>％【F】</t>
  </si>
  <si>
    <t>参考計算書（Ｂ）勤続７年以上職員の割合の計算用</t>
    <rPh sb="0" eb="2">
      <t>サンコウ</t>
    </rPh>
    <rPh sb="2" eb="4">
      <t>ケイサン</t>
    </rPh>
    <rPh sb="4" eb="5">
      <t>ショ</t>
    </rPh>
    <rPh sb="8" eb="10">
      <t>キンゾク</t>
    </rPh>
    <rPh sb="11" eb="12">
      <t>ネン</t>
    </rPh>
    <rPh sb="12" eb="14">
      <t>イジョウ</t>
    </rPh>
    <rPh sb="14" eb="16">
      <t>ショクイン</t>
    </rPh>
    <rPh sb="17" eb="19">
      <t>ワリアイ</t>
    </rPh>
    <rPh sb="20" eb="22">
      <t>ケイサン</t>
    </rPh>
    <rPh sb="22" eb="23">
      <t>ヨウ</t>
    </rPh>
    <phoneticPr fontId="9"/>
  </si>
  <si>
    <t>直接提供職員の総勤務時間数</t>
    <rPh sb="0" eb="2">
      <t>チョクセツ</t>
    </rPh>
    <rPh sb="2" eb="4">
      <t>テイキョウ</t>
    </rPh>
    <rPh sb="4" eb="6">
      <t>ショクイン</t>
    </rPh>
    <rPh sb="7" eb="8">
      <t>ソウ</t>
    </rPh>
    <rPh sb="8" eb="10">
      <t>キンム</t>
    </rPh>
    <rPh sb="10" eb="12">
      <t>ジカン</t>
    </rPh>
    <rPh sb="12" eb="13">
      <t>スウ</t>
    </rPh>
    <phoneticPr fontId="9"/>
  </si>
  <si>
    <t>すること。</t>
  </si>
  <si>
    <t>３　【D】及び【E】に、常勤換算人数の１月当たりの平均値を入力してください。
　勤続７年以上職員の割合が計算されます。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キンゾク</t>
    </rPh>
    <rPh sb="43" eb="46">
      <t>ネンイジョウ</t>
    </rPh>
    <rPh sb="46" eb="48">
      <t>ショクイン</t>
    </rPh>
    <rPh sb="49" eb="51">
      <t>ワリアイ</t>
    </rPh>
    <rPh sb="52" eb="54">
      <t>ケイサン</t>
    </rPh>
    <phoneticPr fontId="9"/>
  </si>
  <si>
    <t>直接提供職員</t>
    <rPh sb="0" eb="2">
      <t>チョクセツ</t>
    </rPh>
    <rPh sb="2" eb="4">
      <t>テイキョウ</t>
    </rPh>
    <rPh sb="4" eb="6">
      <t>ショクイン</t>
    </rPh>
    <phoneticPr fontId="9"/>
  </si>
  <si>
    <t>介護看護職員</t>
    <rPh sb="0" eb="2">
      <t>カイゴ</t>
    </rPh>
    <rPh sb="2" eb="4">
      <t>カンゴ</t>
    </rPh>
    <rPh sb="4" eb="6">
      <t>ショクイン</t>
    </rPh>
    <phoneticPr fontId="9"/>
  </si>
  <si>
    <t>常勤職員</t>
    <rPh sb="0" eb="2">
      <t>ジョウキン</t>
    </rPh>
    <rPh sb="2" eb="4">
      <t>ショクイン</t>
    </rPh>
    <phoneticPr fontId="9"/>
  </si>
  <si>
    <t>添付書類</t>
  </si>
  <si>
    <t>届出項目</t>
  </si>
  <si>
    <t>の割合が50％以上である</t>
  </si>
  <si>
    <r>
      <t>介護・看護職員</t>
    </r>
    <r>
      <rPr>
        <sz val="9"/>
        <rFont val="BIZ UDゴシック"/>
        <family val="3"/>
        <charset val="128"/>
      </rPr>
      <t>の総勤務時間数</t>
    </r>
    <rPh sb="0" eb="2">
      <t>カイゴ</t>
    </rPh>
    <rPh sb="3" eb="5">
      <t>カンゴ</t>
    </rPh>
    <rPh sb="5" eb="7">
      <t>ショクイン</t>
    </rPh>
    <rPh sb="8" eb="9">
      <t>ソウ</t>
    </rPh>
    <rPh sb="9" eb="11">
      <t>キンム</t>
    </rPh>
    <rPh sb="11" eb="13">
      <t>ジカン</t>
    </rPh>
    <rPh sb="13" eb="14">
      <t>スウ</t>
    </rPh>
    <phoneticPr fontId="9"/>
  </si>
  <si>
    <r>
      <rPr>
        <b/>
        <sz val="9"/>
        <rFont val="BIZ UDゴシック"/>
        <family val="3"/>
        <charset val="128"/>
      </rPr>
      <t>直接提供職員</t>
    </r>
    <r>
      <rPr>
        <sz val="9"/>
        <rFont val="BIZ UDゴシック"/>
        <family val="3"/>
        <charset val="128"/>
      </rPr>
      <t>の総勤務時間数</t>
    </r>
    <rPh sb="0" eb="2">
      <t>チョクセツ</t>
    </rPh>
    <rPh sb="2" eb="4">
      <t>テイキョウ</t>
    </rPh>
    <rPh sb="4" eb="6">
      <t>ショクイン</t>
    </rPh>
    <rPh sb="7" eb="8">
      <t>ソウ</t>
    </rPh>
    <rPh sb="8" eb="10">
      <t>キンム</t>
    </rPh>
    <rPh sb="10" eb="12">
      <t>ジカン</t>
    </rPh>
    <rPh sb="12" eb="13">
      <t>スウ</t>
    </rPh>
    <phoneticPr fontId="9"/>
  </si>
  <si>
    <r>
      <t>常勤職員</t>
    </r>
    <r>
      <rPr>
        <sz val="8"/>
        <rFont val="BIZ UDゴシック"/>
        <family val="3"/>
        <charset val="128"/>
      </rPr>
      <t>の総勤務時間数</t>
    </r>
    <rPh sb="0" eb="2">
      <t>ジョウキン</t>
    </rPh>
    <rPh sb="2" eb="4">
      <t>ショクイン</t>
    </rPh>
    <rPh sb="5" eb="6">
      <t>ソウ</t>
    </rPh>
    <rPh sb="6" eb="8">
      <t>キンム</t>
    </rPh>
    <rPh sb="8" eb="10">
      <t>ジカン</t>
    </rPh>
    <rPh sb="10" eb="11">
      <t>スウ</t>
    </rPh>
    <phoneticPr fontId="9"/>
  </si>
  <si>
    <r>
      <t>勤続７年以上職員</t>
    </r>
    <r>
      <rPr>
        <sz val="9"/>
        <rFont val="BIZ UDゴシック"/>
        <family val="3"/>
        <charset val="128"/>
      </rPr>
      <t>の総勤務時間数</t>
    </r>
    <rPh sb="0" eb="2">
      <t>キンゾク</t>
    </rPh>
    <rPh sb="3" eb="6">
      <t>ネンイジョウ</t>
    </rPh>
    <rPh sb="6" eb="8">
      <t>ショクイン</t>
    </rPh>
    <rPh sb="9" eb="10">
      <t>ソウ</t>
    </rPh>
    <rPh sb="10" eb="12">
      <t>キンム</t>
    </rPh>
    <rPh sb="12" eb="14">
      <t>ジカン</t>
    </rPh>
    <rPh sb="14" eb="15">
      <t>スウ</t>
    </rPh>
    <phoneticPr fontId="9"/>
  </si>
  <si>
    <r>
      <t>　「有資格者（介護福祉士又は介護職員基礎研修修了者等）の割合の算出」について、常勤換算方法により算出した前年度（３月を除く）の平均を用いて計算します。
　</t>
    </r>
    <r>
      <rPr>
        <sz val="9"/>
        <color indexed="10"/>
        <rFont val="BIZ UDゴシック"/>
        <family val="3"/>
        <charset val="128"/>
      </rPr>
      <t>※加算を算定する年度の前年度４月から２月までの常勤換算により算出した毎月の数値の平均をもって判断します。</t>
    </r>
    <r>
      <rPr>
        <sz val="9"/>
        <rFont val="BIZ UDゴシック"/>
        <family val="3"/>
        <charset val="128"/>
      </rPr>
      <t xml:space="preserve">
　※常勤換算人数の計算に当たっては、計算の都度、小数点第２位以下は切り捨てて計算します。</t>
    </r>
    <rPh sb="2" eb="6">
      <t>ユウシカクシャ</t>
    </rPh>
    <rPh sb="7" eb="9">
      <t>カイゴ</t>
    </rPh>
    <rPh sb="9" eb="12">
      <t>フクシシ</t>
    </rPh>
    <rPh sb="12" eb="13">
      <t>マタ</t>
    </rPh>
    <rPh sb="14" eb="16">
      <t>カイゴ</t>
    </rPh>
    <rPh sb="16" eb="18">
      <t>ショクイン</t>
    </rPh>
    <rPh sb="18" eb="20">
      <t>キソ</t>
    </rPh>
    <rPh sb="20" eb="22">
      <t>ケンシュウ</t>
    </rPh>
    <rPh sb="22" eb="25">
      <t>シュウリョウシャ</t>
    </rPh>
    <rPh sb="25" eb="26">
      <t>トウ</t>
    </rPh>
    <rPh sb="28" eb="30">
      <t>ワリアイ</t>
    </rPh>
    <rPh sb="31" eb="33">
      <t>サンシュツ</t>
    </rPh>
    <rPh sb="39" eb="41">
      <t>ジョウキン</t>
    </rPh>
    <rPh sb="41" eb="43">
      <t>カンサン</t>
    </rPh>
    <rPh sb="43" eb="45">
      <t>ホウホウ</t>
    </rPh>
    <rPh sb="48" eb="50">
      <t>サンシュツ</t>
    </rPh>
    <rPh sb="52" eb="55">
      <t>ゼンネンド</t>
    </rPh>
    <rPh sb="57" eb="58">
      <t>ガツ</t>
    </rPh>
    <rPh sb="59" eb="60">
      <t>ノゾ</t>
    </rPh>
    <rPh sb="63" eb="65">
      <t>ヘイキン</t>
    </rPh>
    <rPh sb="66" eb="67">
      <t>モチ</t>
    </rPh>
    <rPh sb="69" eb="71">
      <t>ケイサン</t>
    </rPh>
    <rPh sb="92" eb="93">
      <t>ガツ</t>
    </rPh>
    <rPh sb="96" eb="97">
      <t>ガツ</t>
    </rPh>
    <rPh sb="100" eb="102">
      <t>ジョウキン</t>
    </rPh>
    <rPh sb="102" eb="104">
      <t>カンサン</t>
    </rPh>
    <rPh sb="107" eb="109">
      <t>サンシュツ</t>
    </rPh>
    <rPh sb="111" eb="113">
      <t>マイツキ</t>
    </rPh>
    <rPh sb="114" eb="116">
      <t>スウチ</t>
    </rPh>
    <rPh sb="117" eb="119">
      <t>ヘイキン</t>
    </rPh>
    <rPh sb="123" eb="125">
      <t>ハンダン</t>
    </rPh>
    <phoneticPr fontId="9"/>
  </si>
  <si>
    <r>
      <t>介護職員</t>
    </r>
    <r>
      <rPr>
        <sz val="9"/>
        <rFont val="BIZ UDゴシック"/>
        <family val="3"/>
        <charset val="128"/>
      </rPr>
      <t>の総勤務時間数</t>
    </r>
    <rPh sb="0" eb="2">
      <t>カイゴ</t>
    </rPh>
    <rPh sb="2" eb="4">
      <t>ショクイン</t>
    </rPh>
    <rPh sb="5" eb="6">
      <t>ソウ</t>
    </rPh>
    <rPh sb="6" eb="8">
      <t>キンム</t>
    </rPh>
    <rPh sb="8" eb="10">
      <t>ジカン</t>
    </rPh>
    <rPh sb="10" eb="11">
      <t>スウ</t>
    </rPh>
    <phoneticPr fontId="9"/>
  </si>
  <si>
    <r>
      <t>有資格者</t>
    </r>
    <r>
      <rPr>
        <sz val="9"/>
        <rFont val="BIZ UDゴシック"/>
        <family val="3"/>
        <charset val="128"/>
      </rPr>
      <t>の総勤務時間数</t>
    </r>
    <rPh sb="5" eb="6">
      <t>ソウ</t>
    </rPh>
    <rPh sb="6" eb="8">
      <t>キンム</t>
    </rPh>
    <rPh sb="8" eb="10">
      <t>ジカン</t>
    </rPh>
    <rPh sb="10" eb="11">
      <t>スウ</t>
    </rPh>
    <phoneticPr fontId="9"/>
  </si>
  <si>
    <t>備考３</t>
    <phoneticPr fontId="33"/>
  </si>
  <si>
    <t>備考２</t>
    <phoneticPr fontId="3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</si>
  <si>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3"/>
  </si>
  <si>
    <t>備考１</t>
    <rPh sb="0" eb="2">
      <t>ビコウ</t>
    </rPh>
    <phoneticPr fontId="33"/>
  </si>
  <si>
    <t>・</t>
    <phoneticPr fontId="33"/>
  </si>
  <si>
    <t>人</t>
    <rPh sb="0" eb="1">
      <t>ニン</t>
    </rPh>
    <phoneticPr fontId="33"/>
  </si>
  <si>
    <t>①のうち勤続年数７年以上の者の総数
　（常勤換算）</t>
    <phoneticPr fontId="33"/>
  </si>
  <si>
    <t>②</t>
    <phoneticPr fontId="33"/>
  </si>
  <si>
    <t>従業者の総数（常勤換算）</t>
    <rPh sb="0" eb="3">
      <t>ジュウギョウシャ</t>
    </rPh>
    <rPh sb="4" eb="6">
      <t>ソウスウ</t>
    </rPh>
    <rPh sb="7" eb="9">
      <t>ジョウキン</t>
    </rPh>
    <rPh sb="9" eb="11">
      <t>カンサン</t>
    </rPh>
    <phoneticPr fontId="33"/>
  </si>
  <si>
    <t>①</t>
    <phoneticPr fontId="33"/>
  </si>
  <si>
    <t>無</t>
    <rPh sb="0" eb="1">
      <t>ナ</t>
    </rPh>
    <phoneticPr fontId="33"/>
  </si>
  <si>
    <t>有</t>
    <rPh sb="0" eb="1">
      <t>ア</t>
    </rPh>
    <phoneticPr fontId="33"/>
  </si>
  <si>
    <t>①に占める②の割合が30％以上</t>
    <rPh sb="2" eb="3">
      <t>シ</t>
    </rPh>
    <rPh sb="7" eb="9">
      <t>ワリアイ</t>
    </rPh>
    <rPh sb="13" eb="15">
      <t>イジョウ</t>
    </rPh>
    <phoneticPr fontId="33"/>
  </si>
  <si>
    <t>勤続年数の状況</t>
    <rPh sb="0" eb="2">
      <t>キンゾク</t>
    </rPh>
    <rPh sb="2" eb="4">
      <t>ネンスウ</t>
    </rPh>
    <rPh sb="5" eb="7">
      <t>ジョウキョウ</t>
    </rPh>
    <phoneticPr fontId="33"/>
  </si>
  <si>
    <t>①のうち常勤の者の総数（常勤換算）</t>
    <rPh sb="4" eb="6">
      <t>ジョウキン</t>
    </rPh>
    <phoneticPr fontId="33"/>
  </si>
  <si>
    <t>①に占める②の割合が60％以上</t>
    <rPh sb="2" eb="3">
      <t>シ</t>
    </rPh>
    <rPh sb="7" eb="9">
      <t>ワリアイ</t>
    </rPh>
    <rPh sb="13" eb="15">
      <t>イジョウ</t>
    </rPh>
    <phoneticPr fontId="33"/>
  </si>
  <si>
    <t>③</t>
    <phoneticPr fontId="33"/>
  </si>
  <si>
    <t>又は</t>
    <rPh sb="0" eb="1">
      <t>マタ</t>
    </rPh>
    <phoneticPr fontId="33"/>
  </si>
  <si>
    <t>①のうち介護福祉士の総数（常勤換算）</t>
    <rPh sb="4" eb="6">
      <t>カイゴ</t>
    </rPh>
    <rPh sb="6" eb="9">
      <t>フクシシ</t>
    </rPh>
    <rPh sb="10" eb="12">
      <t>ソウスウ</t>
    </rPh>
    <rPh sb="13" eb="15">
      <t>ジョウキン</t>
    </rPh>
    <rPh sb="15" eb="17">
      <t>カンサン</t>
    </rPh>
    <phoneticPr fontId="33"/>
  </si>
  <si>
    <t>介護福祉士等の
状況</t>
    <rPh sb="0" eb="2">
      <t>カイゴ</t>
    </rPh>
    <rPh sb="2" eb="5">
      <t>フクシシ</t>
    </rPh>
    <rPh sb="5" eb="6">
      <t>トウ</t>
    </rPh>
    <rPh sb="8" eb="10">
      <t>ジョウキョウ</t>
    </rPh>
    <phoneticPr fontId="33"/>
  </si>
  <si>
    <t>　　※介護福祉士等の状況、常勤職員の状況、勤続年数の状況のうち、いずれか１つを満たすこと。</t>
    <phoneticPr fontId="33"/>
  </si>
  <si>
    <t>①に占める②の割合が40％以上</t>
    <rPh sb="2" eb="3">
      <t>シ</t>
    </rPh>
    <rPh sb="7" eb="9">
      <t>ワリアイ</t>
    </rPh>
    <rPh sb="13" eb="15">
      <t>イジョウ</t>
    </rPh>
    <phoneticPr fontId="33"/>
  </si>
  <si>
    <t>（２）サービス提供体制強化加算（Ⅱ）</t>
    <rPh sb="7" eb="9">
      <t>テイキョウ</t>
    </rPh>
    <rPh sb="9" eb="11">
      <t>タイセイ</t>
    </rPh>
    <rPh sb="11" eb="13">
      <t>キョウカ</t>
    </rPh>
    <rPh sb="13" eb="15">
      <t>カサン</t>
    </rPh>
    <phoneticPr fontId="33"/>
  </si>
  <si>
    <t>①のうち勤続年数10年以上の介護福祉士の総数（常勤換算）</t>
    <rPh sb="4" eb="6">
      <t>キンゾク</t>
    </rPh>
    <rPh sb="6" eb="8">
      <t>ネンスウ</t>
    </rPh>
    <rPh sb="10" eb="13">
      <t>ネンイジョウ</t>
    </rPh>
    <rPh sb="14" eb="16">
      <t>カイゴ</t>
    </rPh>
    <rPh sb="16" eb="19">
      <t>フクシシ</t>
    </rPh>
    <phoneticPr fontId="33"/>
  </si>
  <si>
    <t>①に占める③の割合が25％以上</t>
    <rPh sb="2" eb="3">
      <t>シ</t>
    </rPh>
    <rPh sb="7" eb="9">
      <t>ワリアイ</t>
    </rPh>
    <rPh sb="13" eb="15">
      <t>イジョウ</t>
    </rPh>
    <phoneticPr fontId="33"/>
  </si>
  <si>
    <t>（１）サービス提供体制強化加算（Ⅰ）</t>
    <rPh sb="7" eb="9">
      <t>テイキョウ</t>
    </rPh>
    <rPh sb="9" eb="11">
      <t>タイセイ</t>
    </rPh>
    <rPh sb="11" eb="13">
      <t>キョウカ</t>
    </rPh>
    <rPh sb="13" eb="15">
      <t>カサン</t>
    </rPh>
    <phoneticPr fontId="33"/>
  </si>
  <si>
    <t>6　介護職員等の状況</t>
    <rPh sb="2" eb="4">
      <t>カイゴ</t>
    </rPh>
    <rPh sb="4" eb="6">
      <t>ショクイン</t>
    </rPh>
    <rPh sb="6" eb="7">
      <t>トウ</t>
    </rPh>
    <rPh sb="8" eb="10">
      <t>ジョウキョウ</t>
    </rPh>
    <phoneticPr fontId="3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</si>
  <si>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3"/>
  </si>
  <si>
    <t>①　研修計画を作成し、当該計画に従い、研修（外部における研修を
　含む）を実施又は実施を予定していること。</t>
    <phoneticPr fontId="33"/>
  </si>
  <si>
    <t>5　研修等に
     関する状況</t>
    <rPh sb="2" eb="5">
      <t>ケンシュウトウ</t>
    </rPh>
    <rPh sb="12" eb="13">
      <t>カン</t>
    </rPh>
    <rPh sb="15" eb="17">
      <t>ジョウキョウ</t>
    </rPh>
    <phoneticPr fontId="33"/>
  </si>
  <si>
    <t>3 サービス提供体制強化加算（Ⅲ）</t>
    <rPh sb="6" eb="8">
      <t>テイキョウ</t>
    </rPh>
    <rPh sb="8" eb="10">
      <t>タイセイ</t>
    </rPh>
    <rPh sb="10" eb="12">
      <t>キョウカ</t>
    </rPh>
    <rPh sb="12" eb="14">
      <t>カサン</t>
    </rPh>
    <phoneticPr fontId="33"/>
  </si>
  <si>
    <t>2 サービス提供体制強化加算（Ⅱ）</t>
    <rPh sb="6" eb="8">
      <t>テイキョウ</t>
    </rPh>
    <rPh sb="8" eb="10">
      <t>タイセイ</t>
    </rPh>
    <rPh sb="10" eb="12">
      <t>キョウカ</t>
    </rPh>
    <rPh sb="12" eb="14">
      <t>カサン</t>
    </rPh>
    <phoneticPr fontId="33"/>
  </si>
  <si>
    <t>1 サービス提供体制強化加算（Ⅰ）</t>
    <rPh sb="6" eb="8">
      <t>テイキョウ</t>
    </rPh>
    <rPh sb="8" eb="10">
      <t>タイセイ</t>
    </rPh>
    <rPh sb="10" eb="12">
      <t>キョウカ</t>
    </rPh>
    <rPh sb="12" eb="14">
      <t>カサン</t>
    </rPh>
    <phoneticPr fontId="33"/>
  </si>
  <si>
    <t>4　届 出 項 目</t>
    <rPh sb="2" eb="3">
      <t>トド</t>
    </rPh>
    <rPh sb="4" eb="5">
      <t>デ</t>
    </rPh>
    <rPh sb="6" eb="7">
      <t>コウ</t>
    </rPh>
    <rPh sb="8" eb="9">
      <t>メ</t>
    </rPh>
    <phoneticPr fontId="33"/>
  </si>
  <si>
    <t>3　施 設 種 別</t>
    <rPh sb="2" eb="3">
      <t>シ</t>
    </rPh>
    <rPh sb="4" eb="5">
      <t>セツ</t>
    </rPh>
    <rPh sb="6" eb="7">
      <t>シュ</t>
    </rPh>
    <rPh sb="8" eb="9">
      <t>ベツ</t>
    </rPh>
    <phoneticPr fontId="33"/>
  </si>
  <si>
    <t>3　終了</t>
    <phoneticPr fontId="33"/>
  </si>
  <si>
    <t>2　変更</t>
    <phoneticPr fontId="33"/>
  </si>
  <si>
    <t>1　新規</t>
    <phoneticPr fontId="33"/>
  </si>
  <si>
    <t>2　異 動 区 分</t>
    <rPh sb="2" eb="3">
      <t>イ</t>
    </rPh>
    <rPh sb="4" eb="5">
      <t>ドウ</t>
    </rPh>
    <rPh sb="6" eb="7">
      <t>ク</t>
    </rPh>
    <rPh sb="8" eb="9">
      <t>ブン</t>
    </rPh>
    <phoneticPr fontId="33"/>
  </si>
  <si>
    <t>1　事 業 所 名</t>
    <phoneticPr fontId="33"/>
  </si>
  <si>
    <t>サービス提供体制強化加算に関する届出書</t>
    <rPh sb="4" eb="6">
      <t>テイキョウ</t>
    </rPh>
    <rPh sb="6" eb="8">
      <t>タイセイ</t>
    </rPh>
    <rPh sb="8" eb="10">
      <t>キョウカ</t>
    </rPh>
    <rPh sb="10" eb="12">
      <t>カサン</t>
    </rPh>
    <rPh sb="13" eb="14">
      <t>カン</t>
    </rPh>
    <rPh sb="16" eb="19">
      <t>トドケデショ</t>
    </rPh>
    <phoneticPr fontId="33"/>
  </si>
  <si>
    <t>日</t>
    <rPh sb="0" eb="1">
      <t>ニチ</t>
    </rPh>
    <phoneticPr fontId="33"/>
  </si>
  <si>
    <t>月</t>
    <rPh sb="0" eb="1">
      <t>ゲツ</t>
    </rPh>
    <phoneticPr fontId="33"/>
  </si>
  <si>
    <t>年</t>
    <rPh sb="0" eb="1">
      <t>ネン</t>
    </rPh>
    <phoneticPr fontId="33"/>
  </si>
  <si>
    <t>令和</t>
    <rPh sb="0" eb="2">
      <t>レイワ</t>
    </rPh>
    <phoneticPr fontId="33"/>
  </si>
  <si>
    <t>要件を満たすことが分かる根拠書類を準備し、指定権者からの求めがあった場合には、速やかに提出すること。</t>
    <phoneticPr fontId="33"/>
  </si>
  <si>
    <t>備考</t>
    <rPh sb="0" eb="2">
      <t>ビコウ</t>
    </rPh>
    <phoneticPr fontId="33"/>
  </si>
  <si>
    <t>①に占める②の割合が50％以上</t>
    <rPh sb="2" eb="3">
      <t>シ</t>
    </rPh>
    <rPh sb="7" eb="9">
      <t>ワリアイ</t>
    </rPh>
    <rPh sb="13" eb="15">
      <t>イジョウ</t>
    </rPh>
    <phoneticPr fontId="33"/>
  </si>
  <si>
    <t>①に占める②の割合が70％以上</t>
    <rPh sb="2" eb="3">
      <t>シ</t>
    </rPh>
    <rPh sb="7" eb="9">
      <t>ワリアイ</t>
    </rPh>
    <rPh sb="13" eb="15">
      <t>イジョウ</t>
    </rPh>
    <phoneticPr fontId="3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</si>
  <si>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3"/>
  </si>
  <si>
    <t>備考２</t>
    <rPh sb="0" eb="2">
      <t>ビコウ</t>
    </rPh>
    <phoneticPr fontId="33"/>
  </si>
  <si>
    <t>従業者の総数（常勤換算）</t>
    <rPh sb="0" eb="3">
      <t>ジュウギョウシャ</t>
    </rPh>
    <rPh sb="2" eb="3">
      <t>モノ</t>
    </rPh>
    <rPh sb="4" eb="6">
      <t>ソウスウ</t>
    </rPh>
    <rPh sb="7" eb="9">
      <t>ジョウキン</t>
    </rPh>
    <rPh sb="9" eb="11">
      <t>カンサン</t>
    </rPh>
    <phoneticPr fontId="33"/>
  </si>
  <si>
    <t>常勤職員の
状況</t>
    <rPh sb="0" eb="2">
      <t>ジョウキン</t>
    </rPh>
    <rPh sb="2" eb="4">
      <t>ショクイン</t>
    </rPh>
    <rPh sb="6" eb="8">
      <t>ジョウキョウ</t>
    </rPh>
    <phoneticPr fontId="3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</si>
  <si>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</si>
  <si>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</si>
  <si>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3"/>
  </si>
  <si>
    <t>2　看護小規模多機能型居宅介護</t>
    <rPh sb="2" eb="4">
      <t>カンゴ</t>
    </rPh>
    <rPh sb="4" eb="7">
      <t>ショウキボ</t>
    </rPh>
    <rPh sb="7" eb="10">
      <t>タキノウ</t>
    </rPh>
    <rPh sb="10" eb="11">
      <t>ガタ</t>
    </rPh>
    <rPh sb="11" eb="13">
      <t>キョタク</t>
    </rPh>
    <rPh sb="13" eb="15">
      <t>カイゴ</t>
    </rPh>
    <phoneticPr fontId="33"/>
  </si>
  <si>
    <t>1（介護予防）小規模多機能型居宅介護</t>
    <rPh sb="2" eb="4">
      <t>カイゴ</t>
    </rPh>
    <rPh sb="4" eb="6">
      <t>ヨボウ</t>
    </rPh>
    <rPh sb="7" eb="10">
      <t>ショウキボ</t>
    </rPh>
    <rPh sb="10" eb="14">
      <t>タキノウガタ</t>
    </rPh>
    <rPh sb="14" eb="16">
      <t>キョタク</t>
    </rPh>
    <rPh sb="16" eb="18">
      <t>カイゴ</t>
    </rPh>
    <phoneticPr fontId="3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</si>
  <si>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</si>
  <si>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3"/>
  </si>
  <si>
    <t>異動等区分</t>
    <phoneticPr fontId="33"/>
  </si>
  <si>
    <t>届 出 項 目</t>
    <phoneticPr fontId="33"/>
  </si>
  <si>
    <t>　　速やかに提出すること。</t>
    <rPh sb="2" eb="3">
      <t>スミ</t>
    </rPh>
    <rPh sb="6" eb="8">
      <t>テイシュツ</t>
    </rPh>
    <phoneticPr fontId="33"/>
  </si>
  <si>
    <t>備考　要件を満たすことが分かる根拠書類を準備し、指定権者からの求めがあった場合には、</t>
    <phoneticPr fontId="33"/>
  </si>
  <si>
    <t>④</t>
    <phoneticPr fontId="33"/>
  </si>
  <si>
    <t>月</t>
    <rPh sb="0" eb="1">
      <t>ガツ</t>
    </rPh>
    <phoneticPr fontId="33"/>
  </si>
  <si>
    <t>事業所番号</t>
    <rPh sb="0" eb="3">
      <t>ジギョウショ</t>
    </rPh>
    <rPh sb="3" eb="5">
      <t>バンゴウ</t>
    </rPh>
    <phoneticPr fontId="33"/>
  </si>
  <si>
    <t>％</t>
    <phoneticPr fontId="33"/>
  </si>
  <si>
    <t>③　②÷①×100</t>
    <phoneticPr fontId="33"/>
  </si>
  <si>
    <t>人</t>
    <rPh sb="0" eb="1">
      <t>ヒト</t>
    </rPh>
    <phoneticPr fontId="33"/>
  </si>
  <si>
    <t>※</t>
    <phoneticPr fontId="33"/>
  </si>
  <si>
    <t>→</t>
    <phoneticPr fontId="33"/>
  </si>
  <si>
    <t>事 業 所 名</t>
    <phoneticPr fontId="33"/>
  </si>
  <si>
    <t>備考</t>
    <phoneticPr fontId="33"/>
  </si>
  <si>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33"/>
  </si>
  <si>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33"/>
  </si>
  <si>
    <t>⑤</t>
    <phoneticPr fontId="33"/>
  </si>
  <si>
    <t>看取りに関する職員研修を行っている。</t>
    <rPh sb="0" eb="2">
      <t>ミト</t>
    </rPh>
    <rPh sb="4" eb="5">
      <t>カン</t>
    </rPh>
    <rPh sb="7" eb="9">
      <t>ショクイン</t>
    </rPh>
    <rPh sb="9" eb="11">
      <t>ケンシュウ</t>
    </rPh>
    <rPh sb="12" eb="13">
      <t>オコナ</t>
    </rPh>
    <phoneticPr fontId="33"/>
  </si>
  <si>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33"/>
  </si>
  <si>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33"/>
  </si>
  <si>
    <t>医療連携体制加算（Ⅰ）イ～（Ⅰ）ハのいずれかを算定している。</t>
    <phoneticPr fontId="33"/>
  </si>
  <si>
    <t>看取り介護加算に係る届出内容</t>
    <rPh sb="0" eb="2">
      <t>ミト</t>
    </rPh>
    <rPh sb="3" eb="5">
      <t>カイゴ</t>
    </rPh>
    <rPh sb="5" eb="7">
      <t>カサン</t>
    </rPh>
    <rPh sb="8" eb="9">
      <t>カカワ</t>
    </rPh>
    <rPh sb="10" eb="12">
      <t>トドケデ</t>
    </rPh>
    <rPh sb="12" eb="14">
      <t>ナイヨウ</t>
    </rPh>
    <phoneticPr fontId="33"/>
  </si>
  <si>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33"/>
  </si>
  <si>
    <t>とになる。</t>
    <phoneticPr fontId="33"/>
  </si>
  <si>
    <t>護に係る専門的な研修」及び「認知症介護の指導に係る専門的な研修」の修了者をそれぞれ１名配置したこ</t>
    <phoneticPr fontId="33"/>
  </si>
  <si>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33"/>
  </si>
  <si>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33"/>
  </si>
  <si>
    <t>　（認定証が発行されている者に限る）</t>
    <phoneticPr fontId="33"/>
  </si>
  <si>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33"/>
  </si>
  <si>
    <t>　「精神看護」の専門看護師教育課程</t>
    <phoneticPr fontId="33"/>
  </si>
  <si>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33"/>
  </si>
  <si>
    <t>※認知症看護に係る適切な研修：</t>
    <rPh sb="1" eb="4">
      <t>ニンチショウ</t>
    </rPh>
    <rPh sb="4" eb="6">
      <t>カンゴ</t>
    </rPh>
    <rPh sb="7" eb="8">
      <t>カカ</t>
    </rPh>
    <rPh sb="9" eb="11">
      <t>テキセツ</t>
    </rPh>
    <rPh sb="12" eb="14">
      <t>ケンシュウ</t>
    </rPh>
    <phoneticPr fontId="33"/>
  </si>
  <si>
    <t>適切な研修を指す。</t>
    <phoneticPr fontId="33"/>
  </si>
  <si>
    <t>研修を、「認知症介護の指導に係る専門的な研修」とは、認知症介護指導者養成研修及び認知症看護に係る</t>
    <phoneticPr fontId="33"/>
  </si>
  <si>
    <t>備考２　「認知症介護に係る専門的な研修」とは、認知症介護実践リーダー研修及び認知症看護に係る適切な</t>
    <rPh sb="0" eb="2">
      <t>ビコウ</t>
    </rPh>
    <phoneticPr fontId="33"/>
  </si>
  <si>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33"/>
  </si>
  <si>
    <t>作成し、当該計画に従い、研修を実施又は実施を予定している</t>
    <phoneticPr fontId="33"/>
  </si>
  <si>
    <t>認知症介護の指導に係る専門的な研修を修了している者を１名以上配置し、</t>
    <phoneticPr fontId="33"/>
  </si>
  <si>
    <t>(3)</t>
    <phoneticPr fontId="33"/>
  </si>
  <si>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33"/>
  </si>
  <si>
    <t>(2)</t>
    <phoneticPr fontId="33"/>
  </si>
  <si>
    <t>(1)</t>
    <phoneticPr fontId="33"/>
  </si>
  <si>
    <t>２．認知症専門ケア加算（Ⅱ）に係る届出内容</t>
    <rPh sb="15" eb="16">
      <t>カカ</t>
    </rPh>
    <rPh sb="17" eb="18">
      <t>トド</t>
    </rPh>
    <rPh sb="18" eb="19">
      <t>デ</t>
    </rPh>
    <rPh sb="19" eb="21">
      <t>ナイヨウ</t>
    </rPh>
    <phoneticPr fontId="33"/>
  </si>
  <si>
    <t>定期的に開催している</t>
    <phoneticPr fontId="33"/>
  </si>
  <si>
    <t>従業者に対して、認知症ケアに関する留意事項の伝達又は技術的指導に係る会議を</t>
    <phoneticPr fontId="33"/>
  </si>
  <si>
    <t>～</t>
    <phoneticPr fontId="33"/>
  </si>
  <si>
    <t>６以上</t>
    <rPh sb="1" eb="3">
      <t>イジョウ</t>
    </rPh>
    <phoneticPr fontId="33"/>
  </si>
  <si>
    <t>60以上70未満</t>
    <rPh sb="2" eb="4">
      <t>イジョウ</t>
    </rPh>
    <rPh sb="6" eb="8">
      <t>ミマン</t>
    </rPh>
    <phoneticPr fontId="33"/>
  </si>
  <si>
    <t>５以上</t>
    <rPh sb="1" eb="3">
      <t>イジョウ</t>
    </rPh>
    <phoneticPr fontId="33"/>
  </si>
  <si>
    <t>50以上60未満</t>
    <rPh sb="2" eb="4">
      <t>イジョウ</t>
    </rPh>
    <rPh sb="6" eb="8">
      <t>ミマン</t>
    </rPh>
    <phoneticPr fontId="33"/>
  </si>
  <si>
    <t>４以上</t>
    <rPh sb="1" eb="3">
      <t>イジョウ</t>
    </rPh>
    <phoneticPr fontId="33"/>
  </si>
  <si>
    <t>40以上50未満</t>
    <rPh sb="2" eb="4">
      <t>イジョウ</t>
    </rPh>
    <rPh sb="6" eb="8">
      <t>ミマン</t>
    </rPh>
    <phoneticPr fontId="33"/>
  </si>
  <si>
    <t>３以上</t>
    <rPh sb="1" eb="3">
      <t>イジョウ</t>
    </rPh>
    <phoneticPr fontId="33"/>
  </si>
  <si>
    <t>30以上40未満</t>
    <rPh sb="2" eb="4">
      <t>イジョウ</t>
    </rPh>
    <rPh sb="6" eb="8">
      <t>ミマン</t>
    </rPh>
    <phoneticPr fontId="33"/>
  </si>
  <si>
    <t>２以上</t>
    <rPh sb="1" eb="3">
      <t>イジョウ</t>
    </rPh>
    <phoneticPr fontId="33"/>
  </si>
  <si>
    <t>20以上30未満</t>
    <rPh sb="2" eb="4">
      <t>イジョウ</t>
    </rPh>
    <rPh sb="6" eb="8">
      <t>ミマン</t>
    </rPh>
    <phoneticPr fontId="33"/>
  </si>
  <si>
    <t>１以上</t>
    <rPh sb="1" eb="3">
      <t>イジョウ</t>
    </rPh>
    <phoneticPr fontId="33"/>
  </si>
  <si>
    <t>20人未満</t>
    <rPh sb="2" eb="3">
      <t>ニン</t>
    </rPh>
    <rPh sb="3" eb="5">
      <t>ミマン</t>
    </rPh>
    <phoneticPr fontId="33"/>
  </si>
  <si>
    <t>研修修了者の必要数</t>
    <rPh sb="0" eb="2">
      <t>ケンシュウ</t>
    </rPh>
    <rPh sb="2" eb="5">
      <t>シュウリョウシャ</t>
    </rPh>
    <rPh sb="6" eb="9">
      <t>ヒツヨウスウ</t>
    </rPh>
    <phoneticPr fontId="33"/>
  </si>
  <si>
    <t>【参考】</t>
    <rPh sb="1" eb="3">
      <t>サンコウ</t>
    </rPh>
    <phoneticPr fontId="3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</si>
  <si>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3"/>
  </si>
  <si>
    <t>認知症ケアを実施している</t>
    <rPh sb="0" eb="3">
      <t>ニンチショウ</t>
    </rPh>
    <rPh sb="6" eb="8">
      <t>ジッシ</t>
    </rPh>
    <phoneticPr fontId="33"/>
  </si>
  <si>
    <t>Ⅳ又はMに該当する者の数に応じて必要数以上配置し、チームとして専門的な</t>
    <phoneticPr fontId="33"/>
  </si>
  <si>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33"/>
  </si>
  <si>
    <t>１．認知症専門ケア加算（Ⅰ）に係る届出内容</t>
    <rPh sb="15" eb="16">
      <t>カカ</t>
    </rPh>
    <rPh sb="17" eb="18">
      <t>トド</t>
    </rPh>
    <rPh sb="18" eb="19">
      <t>デ</t>
    </rPh>
    <rPh sb="19" eb="21">
      <t>ナイヨウ</t>
    </rPh>
    <phoneticPr fontId="33"/>
  </si>
  <si>
    <t>１　認知症専門ケア加算（Ⅰ）　　　</t>
    <phoneticPr fontId="33"/>
  </si>
  <si>
    <t>施 設 種 別</t>
    <rPh sb="0" eb="1">
      <t>セ</t>
    </rPh>
    <rPh sb="2" eb="3">
      <t>セツ</t>
    </rPh>
    <rPh sb="4" eb="5">
      <t>シュ</t>
    </rPh>
    <rPh sb="6" eb="7">
      <t>ベツ</t>
    </rPh>
    <phoneticPr fontId="33"/>
  </si>
  <si>
    <t>３　終了</t>
    <phoneticPr fontId="33"/>
  </si>
  <si>
    <t>２　変更</t>
    <phoneticPr fontId="33"/>
  </si>
  <si>
    <t>１　新規</t>
    <phoneticPr fontId="33"/>
  </si>
  <si>
    <t>認知症専門ケア加算に係る届出書</t>
    <rPh sb="0" eb="3">
      <t>ニンチショウ</t>
    </rPh>
    <rPh sb="3" eb="5">
      <t>センモン</t>
    </rPh>
    <rPh sb="7" eb="9">
      <t>カサン</t>
    </rPh>
    <rPh sb="10" eb="11">
      <t>カカ</t>
    </rPh>
    <rPh sb="12" eb="15">
      <t>トドケデショ</t>
    </rPh>
    <phoneticPr fontId="33"/>
  </si>
  <si>
    <t>事業所又は施設において介護職員、看護職員ごとの認知症ケアに関する研修計画を</t>
    <rPh sb="3" eb="4">
      <t>マタ</t>
    </rPh>
    <rPh sb="5" eb="7">
      <t>シセツ</t>
    </rPh>
    <phoneticPr fontId="33"/>
  </si>
  <si>
    <t>事業所又は施設全体の認知症ケアの指導等を実施している</t>
    <rPh sb="0" eb="3">
      <t>ジギョウショ</t>
    </rPh>
    <rPh sb="3" eb="4">
      <t>マタ</t>
    </rPh>
    <phoneticPr fontId="33"/>
  </si>
  <si>
    <t>※認知症専門ケア加算（Ⅰ）に係る届出内容(1)～(3)も記入すること。</t>
    <rPh sb="14" eb="15">
      <t>カカ</t>
    </rPh>
    <rPh sb="16" eb="18">
      <t>トドケデ</t>
    </rPh>
    <rPh sb="18" eb="20">
      <t>ナイヨウ</t>
    </rPh>
    <rPh sb="28" eb="30">
      <t>キニュウ</t>
    </rPh>
    <phoneticPr fontId="33"/>
  </si>
  <si>
    <t>認知症専門ケア加算（Ⅰ）の基準のいずれにも該当している</t>
    <phoneticPr fontId="33"/>
  </si>
  <si>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33"/>
  </si>
  <si>
    <t>認知症介護に係る専門的な研修を修了している者を、日常生活自立度のランクⅢ、</t>
    <phoneticPr fontId="33"/>
  </si>
  <si>
    <t>前３月間の利用実人員数又は利用延べ人数）の平均で算定。</t>
    <phoneticPr fontId="33"/>
  </si>
  <si>
    <t>注　届出日の属する月の前３月の各月末時点の利用者又は入所者の数（訪問サービスでは</t>
    <rPh sb="24" eb="25">
      <t>マタ</t>
    </rPh>
    <rPh sb="26" eb="29">
      <t>ニュウショシャ</t>
    </rPh>
    <rPh sb="32" eb="34">
      <t>ホウモン</t>
    </rPh>
    <phoneticPr fontId="33"/>
  </si>
  <si>
    <t>①　利用者又は入所者の総数　注</t>
    <rPh sb="2" eb="5">
      <t>リヨウシャ</t>
    </rPh>
    <rPh sb="5" eb="6">
      <t>マタ</t>
    </rPh>
    <rPh sb="7" eb="10">
      <t>ニュウショシャ</t>
    </rPh>
    <rPh sb="11" eb="13">
      <t>ソウスウ</t>
    </rPh>
    <rPh sb="12" eb="13">
      <t>スウ</t>
    </rPh>
    <rPh sb="14" eb="15">
      <t>チュウ</t>
    </rPh>
    <phoneticPr fontId="33"/>
  </si>
  <si>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33"/>
  </si>
  <si>
    <t>９　介護医療院</t>
    <phoneticPr fontId="33"/>
  </si>
  <si>
    <t>８　介護老人保健施設</t>
    <phoneticPr fontId="33"/>
  </si>
  <si>
    <t>７　介護老人福祉施設</t>
    <phoneticPr fontId="33"/>
  </si>
  <si>
    <t>６　地域密着型介護老人福祉施設入所者生活介護　</t>
    <phoneticPr fontId="33"/>
  </si>
  <si>
    <t>５　地域密着型特定施設入居者生活介護　</t>
    <phoneticPr fontId="33"/>
  </si>
  <si>
    <t>４（介護予防）認知症対応型共同生活介護</t>
    <phoneticPr fontId="33"/>
  </si>
  <si>
    <t>３（介護予防）特定施設入居者生活介護　</t>
    <rPh sb="2" eb="4">
      <t>カイゴ</t>
    </rPh>
    <rPh sb="4" eb="6">
      <t>ヨボウ</t>
    </rPh>
    <phoneticPr fontId="33"/>
  </si>
  <si>
    <t>２（介護予防）短期入所療養介護</t>
    <phoneticPr fontId="33"/>
  </si>
  <si>
    <t>１（介護予防）短期入所生活介護　</t>
    <rPh sb="2" eb="4">
      <t>カイゴ</t>
    </rPh>
    <rPh sb="4" eb="6">
      <t>ヨボウ</t>
    </rPh>
    <phoneticPr fontId="33"/>
  </si>
  <si>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33"/>
  </si>
  <si>
    <t>⑥ 利用者の安全並びに介護サービスの質の確保及び職員の負担軽減に資する方策を検討するための委員会を設置し、必要な検討等が行われている。</t>
    <phoneticPr fontId="33"/>
  </si>
  <si>
    <t>⑤ 導入機器の継続的な使用（９週間以上）</t>
    <rPh sb="7" eb="9">
      <t>ケイゾク</t>
    </rPh>
    <rPh sb="9" eb="10">
      <t>テキ</t>
    </rPh>
    <rPh sb="11" eb="13">
      <t>シヨウ</t>
    </rPh>
    <rPh sb="15" eb="17">
      <t>シュウカン</t>
    </rPh>
    <rPh sb="17" eb="19">
      <t>イジョウ</t>
    </rPh>
    <phoneticPr fontId="33"/>
  </si>
  <si>
    <t>用　途</t>
    <rPh sb="0" eb="1">
      <t>ヨウ</t>
    </rPh>
    <rPh sb="2" eb="3">
      <t>ト</t>
    </rPh>
    <phoneticPr fontId="33"/>
  </si>
  <si>
    <t>　</t>
    <phoneticPr fontId="33"/>
  </si>
  <si>
    <t>製造事業者</t>
    <rPh sb="0" eb="2">
      <t>セイゾウ</t>
    </rPh>
    <rPh sb="2" eb="5">
      <t>ジギョウシャ</t>
    </rPh>
    <phoneticPr fontId="33"/>
  </si>
  <si>
    <t>名　称</t>
    <rPh sb="0" eb="1">
      <t>ナ</t>
    </rPh>
    <rPh sb="2" eb="3">
      <t>ショウ</t>
    </rPh>
    <phoneticPr fontId="33"/>
  </si>
  <si>
    <t>④ 導入機器</t>
    <rPh sb="2" eb="4">
      <t>ドウニュウ</t>
    </rPh>
    <rPh sb="4" eb="6">
      <t>キキ</t>
    </rPh>
    <phoneticPr fontId="33"/>
  </si>
  <si>
    <t>１０％以上</t>
    <rPh sb="3" eb="5">
      <t>イジョウ</t>
    </rPh>
    <phoneticPr fontId="33"/>
  </si>
  <si>
    <t>③ ①に占める②の割合</t>
    <rPh sb="4" eb="5">
      <t>シ</t>
    </rPh>
    <rPh sb="9" eb="11">
      <t>ワリアイ</t>
    </rPh>
    <phoneticPr fontId="3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</si>
  <si>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3"/>
  </si>
  <si>
    <t>① 利用者数</t>
    <rPh sb="2" eb="4">
      <t>リヨウ</t>
    </rPh>
    <rPh sb="4" eb="5">
      <t>シャ</t>
    </rPh>
    <rPh sb="5" eb="6">
      <t>スウ</t>
    </rPh>
    <phoneticPr fontId="33"/>
  </si>
  <si>
    <t>２　見守り機器等を導入した場合の配置要件に該当する届出項目における必要事項</t>
    <rPh sb="16" eb="18">
      <t>ハイチ</t>
    </rPh>
    <rPh sb="18" eb="20">
      <t>ヨウケン</t>
    </rPh>
    <rPh sb="21" eb="23">
      <t>ガイトウ</t>
    </rPh>
    <rPh sb="25" eb="27">
      <t>トドケデ</t>
    </rPh>
    <rPh sb="27" eb="29">
      <t>コウモク</t>
    </rPh>
    <rPh sb="33" eb="35">
      <t>ヒツヨウ</t>
    </rPh>
    <rPh sb="35" eb="37">
      <t>ジコウ</t>
    </rPh>
    <phoneticPr fontId="33"/>
  </si>
  <si>
    <t>事業所内で宿直勤務に当たる者が１以上</t>
    <rPh sb="0" eb="3">
      <t>ジギョウショ</t>
    </rPh>
    <rPh sb="3" eb="4">
      <t>ナイ</t>
    </rPh>
    <rPh sb="5" eb="7">
      <t>シュクチョク</t>
    </rPh>
    <rPh sb="7" eb="9">
      <t>キンム</t>
    </rPh>
    <rPh sb="10" eb="11">
      <t>ア</t>
    </rPh>
    <rPh sb="13" eb="14">
      <t>モノ</t>
    </rPh>
    <phoneticPr fontId="33"/>
  </si>
  <si>
    <t>ハ</t>
    <phoneticPr fontId="33"/>
  </si>
  <si>
    <r>
      <t>見守り機器等を導入した場合で
常勤換算方法で0.9人以上の夜勤を行う介護従業者</t>
    </r>
    <r>
      <rPr>
        <sz val="9"/>
        <rFont val="HGSｺﾞｼｯｸM"/>
        <family val="3"/>
        <charset val="128"/>
      </rPr>
      <t xml:space="preserve">
※「２　見守り機器等を導入した場合の配置要件に該当する届出項目に
　おける必要事項」も記入すること。</t>
    </r>
    <rPh sb="15" eb="17">
      <t>ジョウキン</t>
    </rPh>
    <rPh sb="17" eb="19">
      <t>カンザン</t>
    </rPh>
    <rPh sb="19" eb="21">
      <t>ホウホウ</t>
    </rPh>
    <rPh sb="25" eb="28">
      <t>ニンイジョウ</t>
    </rPh>
    <rPh sb="29" eb="31">
      <t>ヤキン</t>
    </rPh>
    <rPh sb="32" eb="33">
      <t>オコナ</t>
    </rPh>
    <rPh sb="34" eb="36">
      <t>カイゴ</t>
    </rPh>
    <rPh sb="36" eb="39">
      <t>ジュウギョウシャ</t>
    </rPh>
    <phoneticPr fontId="33"/>
  </si>
  <si>
    <t>ロ</t>
    <phoneticPr fontId="33"/>
  </si>
  <si>
    <t>常勤換算方法で１人以上の夜勤を行う介護従業者</t>
    <rPh sb="0" eb="2">
      <t>ジョウキン</t>
    </rPh>
    <rPh sb="2" eb="4">
      <t>カンザン</t>
    </rPh>
    <rPh sb="4" eb="6">
      <t>ホウホウ</t>
    </rPh>
    <rPh sb="8" eb="11">
      <t>ニンイジョウ</t>
    </rPh>
    <rPh sb="12" eb="14">
      <t>ヤキン</t>
    </rPh>
    <rPh sb="15" eb="16">
      <t>オコナ</t>
    </rPh>
    <rPh sb="17" eb="19">
      <t>カイゴ</t>
    </rPh>
    <rPh sb="19" eb="22">
      <t>ジュウギョウシャ</t>
    </rPh>
    <phoneticPr fontId="33"/>
  </si>
  <si>
    <t>イ</t>
    <phoneticPr fontId="33"/>
  </si>
  <si>
    <t>④ ③へ加配をしている。</t>
    <phoneticPr fontId="33"/>
  </si>
  <si>
    <t>③ 共同生活住居１ごとに、夜間及び深夜の時間帯を通じて１の介護従業者を配置している。</t>
    <rPh sb="2" eb="4">
      <t>キョウドウ</t>
    </rPh>
    <rPh sb="4" eb="6">
      <t>セイカツ</t>
    </rPh>
    <rPh sb="6" eb="8">
      <t>ジュウキョ</t>
    </rPh>
    <rPh sb="13" eb="15">
      <t>ヤカン</t>
    </rPh>
    <rPh sb="15" eb="16">
      <t>オヨ</t>
    </rPh>
    <rPh sb="17" eb="19">
      <t>シンヤ</t>
    </rPh>
    <rPh sb="20" eb="23">
      <t>ジカンタイ</t>
    </rPh>
    <rPh sb="24" eb="25">
      <t>ツウ</t>
    </rPh>
    <rPh sb="29" eb="31">
      <t>カイゴ</t>
    </rPh>
    <rPh sb="31" eb="34">
      <t>ジュウギョウシャ</t>
    </rPh>
    <rPh sb="35" eb="37">
      <t>ハイチ</t>
    </rPh>
    <phoneticPr fontId="33"/>
  </si>
  <si>
    <t>② 定員超過利用・人員基準欠如に該当していない。</t>
    <rPh sb="2" eb="4">
      <t>テイイン</t>
    </rPh>
    <rPh sb="4" eb="6">
      <t>チョウカ</t>
    </rPh>
    <rPh sb="6" eb="8">
      <t>リヨウ</t>
    </rPh>
    <rPh sb="9" eb="11">
      <t>ジンイン</t>
    </rPh>
    <rPh sb="11" eb="13">
      <t>キジュン</t>
    </rPh>
    <rPh sb="13" eb="15">
      <t>ケツジョ</t>
    </rPh>
    <rPh sb="16" eb="18">
      <t>ガイトウ</t>
    </rPh>
    <phoneticPr fontId="33"/>
  </si>
  <si>
    <t>ユニット</t>
    <phoneticPr fontId="33"/>
  </si>
  <si>
    <t>① 共同生活住居の数</t>
    <rPh sb="2" eb="4">
      <t>キョウドウ</t>
    </rPh>
    <rPh sb="4" eb="6">
      <t>セイカツ</t>
    </rPh>
    <rPh sb="6" eb="8">
      <t>ジュウキョ</t>
    </rPh>
    <rPh sb="9" eb="10">
      <t>カズ</t>
    </rPh>
    <phoneticPr fontId="33"/>
  </si>
  <si>
    <t>１　夜間支援体制加算に係る届出内容</t>
    <rPh sb="2" eb="4">
      <t>ヤカン</t>
    </rPh>
    <rPh sb="4" eb="6">
      <t>シエン</t>
    </rPh>
    <phoneticPr fontId="33"/>
  </si>
  <si>
    <t>2　夜間支援体制加算（Ⅱ）</t>
    <rPh sb="2" eb="4">
      <t>ヤカン</t>
    </rPh>
    <rPh sb="4" eb="6">
      <t>シエン</t>
    </rPh>
    <rPh sb="6" eb="8">
      <t>タイセイ</t>
    </rPh>
    <rPh sb="8" eb="10">
      <t>カサン</t>
    </rPh>
    <phoneticPr fontId="33"/>
  </si>
  <si>
    <t>1　夜間支援体制加算（Ⅰ）</t>
    <rPh sb="2" eb="4">
      <t>ヤカン</t>
    </rPh>
    <rPh sb="4" eb="6">
      <t>シエン</t>
    </rPh>
    <rPh sb="6" eb="8">
      <t>タイセイ</t>
    </rPh>
    <rPh sb="8" eb="10">
      <t>カサン</t>
    </rPh>
    <phoneticPr fontId="33"/>
  </si>
  <si>
    <t>夜間支援体制加算に係る届出書（（介護予防）認知症対応型共同生活介護事業所）</t>
    <rPh sb="0" eb="2">
      <t>ヤカン</t>
    </rPh>
    <rPh sb="2" eb="4">
      <t>シエン</t>
    </rPh>
    <rPh sb="4" eb="6">
      <t>タイセイ</t>
    </rPh>
    <rPh sb="6" eb="8">
      <t>カサン</t>
    </rPh>
    <rPh sb="9" eb="10">
      <t>カカ</t>
    </rPh>
    <rPh sb="11" eb="14">
      <t>トドケデショ</t>
    </rPh>
    <rPh sb="16" eb="20">
      <t>カイゴヨボウ</t>
    </rPh>
    <rPh sb="21" eb="24">
      <t>ニンチショウ</t>
    </rPh>
    <rPh sb="24" eb="27">
      <t>タイオウガタ</t>
    </rPh>
    <rPh sb="27" eb="29">
      <t>キョウドウ</t>
    </rPh>
    <rPh sb="29" eb="31">
      <t>セイカツ</t>
    </rPh>
    <rPh sb="31" eb="33">
      <t>カイゴ</t>
    </rPh>
    <rPh sb="33" eb="36">
      <t>ジギョウショ</t>
    </rPh>
    <phoneticPr fontId="33"/>
  </si>
  <si>
    <t>「病院等」は「病院、診療所若しくは指定訪問看護ステーション」を指す。</t>
    <phoneticPr fontId="33"/>
  </si>
  <si>
    <t>※２</t>
    <phoneticPr fontId="33"/>
  </si>
  <si>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33"/>
  </si>
  <si>
    <t>※１</t>
    <phoneticPr fontId="33"/>
  </si>
  <si>
    <t>看護師により24時間連絡できる体制を確保している。</t>
    <rPh sb="0" eb="3">
      <t>カンゴシ</t>
    </rPh>
    <rPh sb="8" eb="10">
      <t>ジカン</t>
    </rPh>
    <rPh sb="10" eb="12">
      <t>レンラク</t>
    </rPh>
    <rPh sb="15" eb="17">
      <t>タイセイ</t>
    </rPh>
    <rPh sb="18" eb="20">
      <t>カクホ</t>
    </rPh>
    <phoneticPr fontId="33"/>
  </si>
  <si>
    <r>
      <t>事業所の職員として又は病院等</t>
    </r>
    <r>
      <rPr>
        <sz val="10"/>
        <rFont val="HGSｺﾞｼｯｸM"/>
        <family val="3"/>
        <charset val="128"/>
      </rPr>
      <t>（※２）</t>
    </r>
    <r>
      <rPr>
        <sz val="11"/>
        <rFont val="HGSｺﾞｼｯｸM"/>
        <family val="3"/>
        <charset val="128"/>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33"/>
  </si>
  <si>
    <t>看護体制の
状況</t>
    <rPh sb="0" eb="2">
      <t>カンゴ</t>
    </rPh>
    <rPh sb="2" eb="4">
      <t>タイセイ</t>
    </rPh>
    <rPh sb="6" eb="8">
      <t>ジョウキョウ</t>
    </rPh>
    <phoneticPr fontId="33"/>
  </si>
  <si>
    <t>・医療連携体制加算（Ⅰ）ハ</t>
    <rPh sb="1" eb="3">
      <t>イリョウ</t>
    </rPh>
    <rPh sb="3" eb="5">
      <t>レンケイ</t>
    </rPh>
    <rPh sb="5" eb="7">
      <t>タイセイ</t>
    </rPh>
    <rPh sb="7" eb="9">
      <t>カサン</t>
    </rPh>
    <phoneticPr fontId="33"/>
  </si>
  <si>
    <r>
      <t>事業所の職員である看護職員</t>
    </r>
    <r>
      <rPr>
        <sz val="10"/>
        <rFont val="HGSｺﾞｼｯｸM"/>
        <family val="3"/>
        <charset val="128"/>
      </rPr>
      <t>（※１）</t>
    </r>
    <r>
      <rPr>
        <sz val="11"/>
        <rFont val="HGSｺﾞｼｯｸM"/>
        <family val="3"/>
        <charset val="128"/>
      </rPr>
      <t>又は病院等の看護師との連携により24時間連絡できる体制を確保している。</t>
    </r>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33"/>
  </si>
  <si>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33"/>
  </si>
  <si>
    <t>・医療連携体制加算（Ⅰ）ロ</t>
    <rPh sb="1" eb="3">
      <t>イリョウ</t>
    </rPh>
    <rPh sb="3" eb="5">
      <t>レンケイ</t>
    </rPh>
    <rPh sb="5" eb="7">
      <t>タイセイ</t>
    </rPh>
    <rPh sb="7" eb="9">
      <t>カサン</t>
    </rPh>
    <phoneticPr fontId="33"/>
  </si>
  <si>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33"/>
  </si>
  <si>
    <t>事業所の職員として看護師を常勤換算方法で１名以上配置している。</t>
    <rPh sb="9" eb="12">
      <t>カンゴシ</t>
    </rPh>
    <rPh sb="21" eb="22">
      <t>メイ</t>
    </rPh>
    <rPh sb="24" eb="26">
      <t>ハイチ</t>
    </rPh>
    <phoneticPr fontId="33"/>
  </si>
  <si>
    <t>・医療連携体制加算（Ⅰ）イ</t>
    <rPh sb="1" eb="3">
      <t>イリョウ</t>
    </rPh>
    <rPh sb="3" eb="5">
      <t>レンケイ</t>
    </rPh>
    <rPh sb="5" eb="7">
      <t>タイセイ</t>
    </rPh>
    <rPh sb="7" eb="9">
      <t>カサン</t>
    </rPh>
    <phoneticPr fontId="33"/>
  </si>
  <si>
    <t>①で定めた指針の内容を、入居に際して利用者又はその家族等に説明し同意を得ている。</t>
    <rPh sb="2" eb="3">
      <t>サダ</t>
    </rPh>
    <rPh sb="27" eb="28">
      <t>トウ</t>
    </rPh>
    <phoneticPr fontId="33"/>
  </si>
  <si>
    <t>利用者が重度化した場合の対応に係る指針を定めている。</t>
    <rPh sb="0" eb="3">
      <t>リヨウシャ</t>
    </rPh>
    <phoneticPr fontId="33"/>
  </si>
  <si>
    <t>指針整備等の
状況</t>
    <rPh sb="0" eb="2">
      <t>シシン</t>
    </rPh>
    <rPh sb="2" eb="4">
      <t>セイビ</t>
    </rPh>
    <rPh sb="4" eb="5">
      <t>トウ</t>
    </rPh>
    <rPh sb="7" eb="9">
      <t>ジョウキョウ</t>
    </rPh>
    <phoneticPr fontId="33"/>
  </si>
  <si>
    <t>・医療連携体制加算（Ⅰ）イ～（Ⅰ）ハ共通</t>
    <rPh sb="1" eb="3">
      <t>イリョウ</t>
    </rPh>
    <rPh sb="3" eb="5">
      <t>レンケイ</t>
    </rPh>
    <rPh sb="5" eb="7">
      <t>タイセイ</t>
    </rPh>
    <rPh sb="7" eb="9">
      <t>カサン</t>
    </rPh>
    <rPh sb="18" eb="20">
      <t>キョウツウ</t>
    </rPh>
    <phoneticPr fontId="33"/>
  </si>
  <si>
    <t>○医療連携体制加算（Ⅰ）に係る届出内容</t>
    <phoneticPr fontId="33"/>
  </si>
  <si>
    <t>3　医療連携体制加算（Ⅰ）ハ</t>
    <rPh sb="2" eb="4">
      <t>イリョウ</t>
    </rPh>
    <rPh sb="4" eb="6">
      <t>レンケイ</t>
    </rPh>
    <rPh sb="6" eb="8">
      <t>タイセイ</t>
    </rPh>
    <rPh sb="8" eb="10">
      <t>カサン</t>
    </rPh>
    <phoneticPr fontId="33"/>
  </si>
  <si>
    <t>2　医療連携体制加算（Ⅰ）ロ</t>
    <rPh sb="2" eb="4">
      <t>イリョウ</t>
    </rPh>
    <rPh sb="4" eb="6">
      <t>レンケイ</t>
    </rPh>
    <rPh sb="6" eb="8">
      <t>タイセイ</t>
    </rPh>
    <rPh sb="8" eb="10">
      <t>カサン</t>
    </rPh>
    <phoneticPr fontId="33"/>
  </si>
  <si>
    <t>1　医療連携体制加算（Ⅰ）イ</t>
    <rPh sb="2" eb="4">
      <t>イリョウ</t>
    </rPh>
    <rPh sb="4" eb="6">
      <t>レンケイ</t>
    </rPh>
    <rPh sb="6" eb="8">
      <t>タイセイ</t>
    </rPh>
    <rPh sb="8" eb="10">
      <t>カサン</t>
    </rPh>
    <phoneticPr fontId="33"/>
  </si>
  <si>
    <t>医療連携体制加算（Ⅰ）に係る届出書（認知症対応型共同生活介護事業所）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33"/>
  </si>
  <si>
    <t>　（サ）インスリン注射を実施している状態</t>
    <rPh sb="9" eb="11">
      <t>チュウシャ</t>
    </rPh>
    <rPh sb="12" eb="14">
      <t>ジッシ</t>
    </rPh>
    <rPh sb="18" eb="20">
      <t>ジョウタイ</t>
    </rPh>
    <phoneticPr fontId="33"/>
  </si>
  <si>
    <t>　（コ）留置カテーテルを使用している状態</t>
    <rPh sb="4" eb="6">
      <t>リュウチ</t>
    </rPh>
    <rPh sb="12" eb="14">
      <t>シヨウ</t>
    </rPh>
    <rPh sb="18" eb="20">
      <t>ジョウタイ</t>
    </rPh>
    <phoneticPr fontId="33"/>
  </si>
  <si>
    <t>　（ケ）気管切開が行われている状態</t>
    <rPh sb="4" eb="6">
      <t>キカン</t>
    </rPh>
    <rPh sb="6" eb="8">
      <t>セッカイ</t>
    </rPh>
    <rPh sb="9" eb="10">
      <t>オコナ</t>
    </rPh>
    <rPh sb="15" eb="17">
      <t>ジョウタイ</t>
    </rPh>
    <phoneticPr fontId="33"/>
  </si>
  <si>
    <t>　（ク）褥瘡に対する治療を実施している状態</t>
    <rPh sb="4" eb="6">
      <t>ジョクソウ</t>
    </rPh>
    <rPh sb="7" eb="8">
      <t>タイ</t>
    </rPh>
    <rPh sb="10" eb="12">
      <t>チリョウ</t>
    </rPh>
    <rPh sb="13" eb="15">
      <t>ジッシ</t>
    </rPh>
    <rPh sb="19" eb="21">
      <t>ジョウタイ</t>
    </rPh>
    <phoneticPr fontId="33"/>
  </si>
  <si>
    <t>　（キ）経鼻胃管や胃瘻等の経腸栄養が行われている状態</t>
    <rPh sb="4" eb="6">
      <t>ケイビ</t>
    </rPh>
    <rPh sb="6" eb="7">
      <t>イ</t>
    </rPh>
    <rPh sb="7" eb="8">
      <t>カン</t>
    </rPh>
    <rPh sb="9" eb="11">
      <t>イロウ</t>
    </rPh>
    <rPh sb="11" eb="12">
      <t>トウ</t>
    </rPh>
    <rPh sb="13" eb="15">
      <t>ケイチョウ</t>
    </rPh>
    <rPh sb="15" eb="17">
      <t>エイヨウ</t>
    </rPh>
    <rPh sb="18" eb="19">
      <t>オコナ</t>
    </rPh>
    <rPh sb="24" eb="26">
      <t>ジョウタイ</t>
    </rPh>
    <phoneticPr fontId="33"/>
  </si>
  <si>
    <t>　（カ）人工膀胱又は人工肛門の処置を実施している状態</t>
    <rPh sb="4" eb="6">
      <t>ジンコウ</t>
    </rPh>
    <rPh sb="6" eb="8">
      <t>ボウコウ</t>
    </rPh>
    <rPh sb="8" eb="9">
      <t>マタ</t>
    </rPh>
    <rPh sb="10" eb="12">
      <t>ジンコウ</t>
    </rPh>
    <rPh sb="12" eb="14">
      <t>コウモン</t>
    </rPh>
    <rPh sb="15" eb="17">
      <t>ショチ</t>
    </rPh>
    <rPh sb="18" eb="20">
      <t>ジッシ</t>
    </rPh>
    <rPh sb="24" eb="26">
      <t>ジョウタイ</t>
    </rPh>
    <phoneticPr fontId="33"/>
  </si>
  <si>
    <t>　（オ）重篤な心機能障害、呼吸障害等により常時モニター測定を実施している状態</t>
    <rPh sb="4" eb="6">
      <t>ジュウトク</t>
    </rPh>
    <rPh sb="7" eb="8">
      <t>ココロ</t>
    </rPh>
    <rPh sb="8" eb="10">
      <t>キノウ</t>
    </rPh>
    <rPh sb="10" eb="12">
      <t>ショウガイ</t>
    </rPh>
    <rPh sb="13" eb="15">
      <t>コキュウ</t>
    </rPh>
    <rPh sb="15" eb="17">
      <t>ショウガイ</t>
    </rPh>
    <rPh sb="17" eb="18">
      <t>トウ</t>
    </rPh>
    <rPh sb="21" eb="23">
      <t>ジョウジ</t>
    </rPh>
    <rPh sb="27" eb="29">
      <t>ソクテイ</t>
    </rPh>
    <rPh sb="30" eb="32">
      <t>ジッシ</t>
    </rPh>
    <rPh sb="36" eb="38">
      <t>ジョウタイ</t>
    </rPh>
    <phoneticPr fontId="33"/>
  </si>
  <si>
    <t>　（エ）人工腎臓を実施している状態</t>
    <phoneticPr fontId="33"/>
  </si>
  <si>
    <t>　（ウ）中心静脈注射を実施している状態</t>
    <rPh sb="4" eb="6">
      <t>チュウシン</t>
    </rPh>
    <rPh sb="6" eb="8">
      <t>ジョウミャク</t>
    </rPh>
    <rPh sb="8" eb="10">
      <t>チュウシャ</t>
    </rPh>
    <rPh sb="11" eb="13">
      <t>ジッシシ</t>
    </rPh>
    <rPh sb="13" eb="19">
      <t>テイルジョウタイ</t>
    </rPh>
    <phoneticPr fontId="33"/>
  </si>
  <si>
    <t>　（イ）呼吸障害等により人工呼吸器を使用している状態</t>
    <phoneticPr fontId="33"/>
  </si>
  <si>
    <t>　（ア）喀痰吸引を実施している状態</t>
    <rPh sb="4" eb="6">
      <t>カクタン</t>
    </rPh>
    <rPh sb="6" eb="8">
      <t>キュウイン</t>
    </rPh>
    <rPh sb="9" eb="11">
      <t>ジッシ</t>
    </rPh>
    <rPh sb="15" eb="17">
      <t>ジョウタイ</t>
    </rPh>
    <phoneticPr fontId="33"/>
  </si>
  <si>
    <t>算定日の属する月の前３月間において、下記いずれかに該当する状態の利用者が１人以上である。</t>
    <phoneticPr fontId="33"/>
  </si>
  <si>
    <t>医療連携体制加算（Ⅱ）に係る届出内容</t>
    <rPh sb="0" eb="2">
      <t>イリョウ</t>
    </rPh>
    <rPh sb="2" eb="4">
      <t>レンケイ</t>
    </rPh>
    <rPh sb="4" eb="6">
      <t>タイセイ</t>
    </rPh>
    <rPh sb="6" eb="8">
      <t>カサン</t>
    </rPh>
    <phoneticPr fontId="33"/>
  </si>
  <si>
    <t>医療連携体制加算（Ⅱ）に係る届出書（認知症対応型共同生活介護事業所）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33"/>
  </si>
  <si>
    <t>研修若しくは訓練を行った医療機関又は地域の医師会のいずれかを記載してください。</t>
    <rPh sb="2" eb="3">
      <t>モ</t>
    </rPh>
    <rPh sb="16" eb="17">
      <t>マタ</t>
    </rPh>
    <rPh sb="30" eb="32">
      <t>キサイ</t>
    </rPh>
    <phoneticPr fontId="33"/>
  </si>
  <si>
    <t>（※１）</t>
    <phoneticPr fontId="3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</si>
  <si>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3"/>
  </si>
  <si>
    <t>備考４</t>
    <phoneticPr fontId="33"/>
  </si>
  <si>
    <t>高齢者施設等感染対策向上加算（Ⅰ）及び（Ⅱ）は併算定が可能である。</t>
    <rPh sb="17" eb="18">
      <t>オヨ</t>
    </rPh>
    <rPh sb="23" eb="24">
      <t>ヘイ</t>
    </rPh>
    <rPh sb="24" eb="26">
      <t>サンテイ</t>
    </rPh>
    <rPh sb="27" eb="29">
      <t>カノウ</t>
    </rPh>
    <phoneticPr fontId="3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</si>
  <si>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3"/>
  </si>
  <si>
    <t>月</t>
    <rPh sb="0" eb="1">
      <t>ツキ</t>
    </rPh>
    <phoneticPr fontId="33"/>
  </si>
  <si>
    <t>実地指導を受けた日時</t>
    <rPh sb="0" eb="2">
      <t>ジッチ</t>
    </rPh>
    <rPh sb="2" eb="4">
      <t>シドウ</t>
    </rPh>
    <rPh sb="5" eb="6">
      <t>ウ</t>
    </rPh>
    <rPh sb="8" eb="10">
      <t>ニチジ</t>
    </rPh>
    <phoneticPr fontId="33"/>
  </si>
  <si>
    <t>3 感染対策向上加算３</t>
    <rPh sb="2" eb="4">
      <t>カンセン</t>
    </rPh>
    <rPh sb="4" eb="6">
      <t>タイサク</t>
    </rPh>
    <rPh sb="6" eb="8">
      <t>コウジョウ</t>
    </rPh>
    <rPh sb="8" eb="10">
      <t>カサン</t>
    </rPh>
    <phoneticPr fontId="33"/>
  </si>
  <si>
    <t>2 感染対策向上加算２</t>
    <rPh sb="2" eb="4">
      <t>カンセン</t>
    </rPh>
    <rPh sb="4" eb="6">
      <t>タイサク</t>
    </rPh>
    <rPh sb="6" eb="8">
      <t>コウジョウ</t>
    </rPh>
    <rPh sb="8" eb="10">
      <t>カサン</t>
    </rPh>
    <phoneticPr fontId="33"/>
  </si>
  <si>
    <t>1 感染対策向上加算１</t>
    <rPh sb="2" eb="4">
      <t>カンセン</t>
    </rPh>
    <rPh sb="4" eb="6">
      <t>タイサク</t>
    </rPh>
    <rPh sb="6" eb="8">
      <t>コウジョウ</t>
    </rPh>
    <rPh sb="8" eb="10">
      <t>カサン</t>
    </rPh>
    <phoneticPr fontId="33"/>
  </si>
  <si>
    <t>医療機関が届け出ている診療報酬</t>
    <rPh sb="0" eb="2">
      <t>イリョウ</t>
    </rPh>
    <rPh sb="2" eb="4">
      <t>キカン</t>
    </rPh>
    <rPh sb="5" eb="6">
      <t>トド</t>
    </rPh>
    <rPh sb="7" eb="8">
      <t>デ</t>
    </rPh>
    <rPh sb="11" eb="13">
      <t>シンリョウ</t>
    </rPh>
    <rPh sb="13" eb="15">
      <t>ホウシュウ</t>
    </rPh>
    <phoneticPr fontId="33"/>
  </si>
  <si>
    <t>医療機関コード</t>
    <rPh sb="0" eb="2">
      <t>イリョウ</t>
    </rPh>
    <rPh sb="2" eb="4">
      <t>キカン</t>
    </rPh>
    <phoneticPr fontId="33"/>
  </si>
  <si>
    <t>医療機関名</t>
    <rPh sb="0" eb="2">
      <t>イリョウキカンメイ</t>
    </rPh>
    <phoneticPr fontId="3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</si>
  <si>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3"/>
  </si>
  <si>
    <t>6　高齢者施設等感染対策向上加算（Ⅱ）に係る届出</t>
    <rPh sb="20" eb="21">
      <t>カカ</t>
    </rPh>
    <rPh sb="22" eb="24">
      <t>トドケデ</t>
    </rPh>
    <phoneticPr fontId="33"/>
  </si>
  <si>
    <t>院内感染対策に関する研修又は訓練に参加した日時</t>
    <phoneticPr fontId="33"/>
  </si>
  <si>
    <t>地域の医師会の名称（※１）</t>
    <rPh sb="0" eb="2">
      <t>チイキ</t>
    </rPh>
    <rPh sb="3" eb="6">
      <t>イシカイ</t>
    </rPh>
    <rPh sb="7" eb="9">
      <t>メイショウ</t>
    </rPh>
    <phoneticPr fontId="33"/>
  </si>
  <si>
    <t>4 外来感染対策向上加算</t>
    <rPh sb="2" eb="4">
      <t>ガイライ</t>
    </rPh>
    <rPh sb="4" eb="6">
      <t>カンセン</t>
    </rPh>
    <rPh sb="6" eb="8">
      <t>タイサク</t>
    </rPh>
    <rPh sb="8" eb="10">
      <t>コウジョウ</t>
    </rPh>
    <rPh sb="10" eb="12">
      <t>カサン</t>
    </rPh>
    <phoneticPr fontId="33"/>
  </si>
  <si>
    <t>　　　　医療機関名（※１）</t>
    <rPh sb="4" eb="6">
      <t>イリョウキカンメイ</t>
    </rPh>
    <phoneticPr fontId="3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</si>
  <si>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3"/>
  </si>
  <si>
    <t>連携している第二種協定指定医療機関</t>
    <rPh sb="0" eb="2">
      <t>レンケイ</t>
    </rPh>
    <rPh sb="6" eb="17">
      <t>ダイニシュキョウテイシテイイリョウキカン</t>
    </rPh>
    <phoneticPr fontId="3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</si>
  <si>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3"/>
  </si>
  <si>
    <t>2　高齢者施設等感染対策向上加算（Ⅱ）</t>
    <phoneticPr fontId="3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</si>
  <si>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3"/>
  </si>
  <si>
    <t>7　介護医療院</t>
    <rPh sb="2" eb="4">
      <t>カイゴ</t>
    </rPh>
    <rPh sb="4" eb="6">
      <t>イリョウ</t>
    </rPh>
    <rPh sb="6" eb="7">
      <t>イン</t>
    </rPh>
    <phoneticPr fontId="33"/>
  </si>
  <si>
    <t>6　介護老人保健施設</t>
    <rPh sb="2" eb="4">
      <t>カイゴ</t>
    </rPh>
    <rPh sb="4" eb="6">
      <t>ロウジン</t>
    </rPh>
    <rPh sb="6" eb="8">
      <t>ホケン</t>
    </rPh>
    <rPh sb="8" eb="10">
      <t>シセツ</t>
    </rPh>
    <phoneticPr fontId="3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</si>
  <si>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3"/>
  </si>
  <si>
    <t>4　介護老人福祉施設</t>
    <rPh sb="2" eb="4">
      <t>カイゴ</t>
    </rPh>
    <rPh sb="4" eb="6">
      <t>ロウジン</t>
    </rPh>
    <rPh sb="6" eb="8">
      <t>フクシ</t>
    </rPh>
    <rPh sb="8" eb="10">
      <t>シセツ</t>
    </rPh>
    <phoneticPr fontId="33"/>
  </si>
  <si>
    <t>3 （介護予防）認知症対応型共同生活介護</t>
    <rPh sb="3" eb="5">
      <t>カイゴ</t>
    </rPh>
    <rPh sb="5" eb="7">
      <t>ヨボウ</t>
    </rPh>
    <phoneticPr fontId="33"/>
  </si>
  <si>
    <t>1 （介護予防）特定施設入居者生活介護</t>
    <rPh sb="3" eb="5">
      <t>カイゴ</t>
    </rPh>
    <rPh sb="5" eb="7">
      <t>ヨボウ</t>
    </rPh>
    <phoneticPr fontId="3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</si>
  <si>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3"/>
  </si>
  <si>
    <t>（様式１－３）</t>
    <rPh sb="1" eb="3">
      <t>ヨウシキ</t>
    </rPh>
    <phoneticPr fontId="33"/>
  </si>
  <si>
    <t>（様式７）</t>
    <rPh sb="1" eb="3">
      <t>ヨウシキ</t>
    </rPh>
    <phoneticPr fontId="33"/>
  </si>
  <si>
    <t>（様式１３）</t>
    <rPh sb="1" eb="3">
      <t>ヨウシキ</t>
    </rPh>
    <phoneticPr fontId="33"/>
  </si>
  <si>
    <t>（様式１５）</t>
    <rPh sb="1" eb="3">
      <t>ヨウシキ</t>
    </rPh>
    <phoneticPr fontId="33"/>
  </si>
  <si>
    <t>　要件を満たすことが分かる根拠書類を準備し、指定権者からの求めがあった場合には、速やかに提出</t>
    <phoneticPr fontId="33"/>
  </si>
  <si>
    <t>研修を修了している者の数</t>
    <phoneticPr fontId="33"/>
  </si>
  <si>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33"/>
  </si>
  <si>
    <t>チームを組んでいる</t>
    <phoneticPr fontId="33"/>
  </si>
  <si>
    <t>を必要数以上配置し、かつ、複数人の介護職員からなる認知症の行動・心理症状に対応する</t>
    <rPh sb="1" eb="4">
      <t>ヒツヨウスウ</t>
    </rPh>
    <rPh sb="4" eb="6">
      <t>イジョウ</t>
    </rPh>
    <rPh sb="6" eb="8">
      <t>ハイチ</t>
    </rPh>
    <rPh sb="37" eb="39">
      <t>タイオウ</t>
    </rPh>
    <phoneticPr fontId="33"/>
  </si>
  <si>
    <t>認知症の行動・心理症状の予防等に資する認知症介護に係る専門的な研修を修了している者</t>
    <phoneticPr fontId="33"/>
  </si>
  <si>
    <t>※認知症チームケア推進加算（Ⅰ）に係る届出内容（1）、（3）、（4）も記入すること。</t>
    <rPh sb="17" eb="18">
      <t>カカ</t>
    </rPh>
    <rPh sb="19" eb="21">
      <t>トドケデ</t>
    </rPh>
    <rPh sb="21" eb="23">
      <t>ナイヨウ</t>
    </rPh>
    <rPh sb="35" eb="37">
      <t>キニュウ</t>
    </rPh>
    <phoneticPr fontId="33"/>
  </si>
  <si>
    <t>認知症チームケア推進加算（Ⅰ）の（1）、（3）、（4）に該当している</t>
    <phoneticPr fontId="33"/>
  </si>
  <si>
    <t>２．認知症チームケア推進加算（Ⅱ）に係る届出内容</t>
    <rPh sb="18" eb="19">
      <t>カカ</t>
    </rPh>
    <rPh sb="20" eb="21">
      <t>トド</t>
    </rPh>
    <rPh sb="21" eb="22">
      <t>デ</t>
    </rPh>
    <rPh sb="22" eb="24">
      <t>ナイヨウ</t>
    </rPh>
    <phoneticPr fontId="33"/>
  </si>
  <si>
    <t>ケアの振り返り、計画の見直し等を行っている</t>
    <phoneticPr fontId="33"/>
  </si>
  <si>
    <t>計画の作成、認知症の行動・心理症状の有無及び程度についての定期的な評価、</t>
    <phoneticPr fontId="33"/>
  </si>
  <si>
    <t>認知症の行動・心理症状の予防等に資する認知症ケアについて、カンファレンスの開催、</t>
    <phoneticPr fontId="33"/>
  </si>
  <si>
    <t>(4）</t>
    <phoneticPr fontId="33"/>
  </si>
  <si>
    <t>基づく値を測定し、認知症の行動・心理症状の予防等に資するチームケアを実施している</t>
    <phoneticPr fontId="33"/>
  </si>
  <si>
    <t>対象者に対し、個別に認知症の行動・心理症状の評価を計画的に行い、その評価に</t>
    <phoneticPr fontId="33"/>
  </si>
  <si>
    <t>含んだ研修を修了している者の数</t>
    <phoneticPr fontId="33"/>
  </si>
  <si>
    <t>研修及び認知症の行動・心理症状の予防に資するケアプログラムを</t>
    <phoneticPr fontId="33"/>
  </si>
  <si>
    <t>専門的な研修を修了している者又は認知症介護に係る専門的な</t>
    <rPh sb="14" eb="15">
      <t>マタ</t>
    </rPh>
    <phoneticPr fontId="33"/>
  </si>
  <si>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33"/>
  </si>
  <si>
    <t>からなる認知症の行動・心理症状に対応するチームを組んでいる</t>
    <phoneticPr fontId="33"/>
  </si>
  <si>
    <t>ケアプログラムを含んだ研修を修了している者を必要数以上配置し、かつ、複数人の介護職員</t>
    <phoneticPr fontId="33"/>
  </si>
  <si>
    <t>している者又は認知症介護に係る専門的な研修及び認知症の行動・心理症状の予防等に資する</t>
    <rPh sb="4" eb="5">
      <t>モノ</t>
    </rPh>
    <rPh sb="5" eb="6">
      <t>マタ</t>
    </rPh>
    <rPh sb="37" eb="38">
      <t>トウ</t>
    </rPh>
    <phoneticPr fontId="33"/>
  </si>
  <si>
    <t>認知症の行動・心理症状の予防等に資する認知症介護の指導に係る専門的な研修を修了</t>
    <phoneticPr fontId="33"/>
  </si>
  <si>
    <t>の平均で算定。</t>
    <phoneticPr fontId="33"/>
  </si>
  <si>
    <t>注　届出日の属する月の前３月の各月末時点の利用者又は入所者の数</t>
    <rPh sb="24" eb="25">
      <t>マタ</t>
    </rPh>
    <rPh sb="26" eb="29">
      <t>ニュウショシャ</t>
    </rPh>
    <phoneticPr fontId="33"/>
  </si>
  <si>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33"/>
  </si>
  <si>
    <t>１．認知症チームケア推進加算（Ⅰ）に係る届出内容</t>
    <rPh sb="18" eb="19">
      <t>カカ</t>
    </rPh>
    <rPh sb="20" eb="21">
      <t>トド</t>
    </rPh>
    <rPh sb="21" eb="22">
      <t>デ</t>
    </rPh>
    <rPh sb="22" eb="24">
      <t>ナイヨウ</t>
    </rPh>
    <phoneticPr fontId="33"/>
  </si>
  <si>
    <t>２　認知症チームケア推進加算（Ⅱ）</t>
  </si>
  <si>
    <t>１　認知症チームケア推進加算（Ⅰ）　　　</t>
  </si>
  <si>
    <t>５　介護医療院</t>
    <phoneticPr fontId="33"/>
  </si>
  <si>
    <t>４　介護老人保健施設</t>
    <phoneticPr fontId="33"/>
  </si>
  <si>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33"/>
  </si>
  <si>
    <t>２　介護老人福祉施設</t>
    <phoneticPr fontId="33"/>
  </si>
  <si>
    <t>１（介護予防）認知症対応型共同生活介護</t>
    <phoneticPr fontId="33"/>
  </si>
  <si>
    <t>認知症チームケア推進加算に係る届出書</t>
    <rPh sb="13" eb="14">
      <t>カカ</t>
    </rPh>
    <rPh sb="15" eb="18">
      <t>トドケデショ</t>
    </rPh>
    <phoneticPr fontId="33"/>
  </si>
  <si>
    <t>（様式２０）</t>
    <rPh sb="1" eb="3">
      <t>ヨウシキ</t>
    </rPh>
    <phoneticPr fontId="33"/>
  </si>
  <si>
    <t>（様式２１－１）</t>
    <rPh sb="1" eb="3">
      <t>ヨウシキ</t>
    </rPh>
    <phoneticPr fontId="33"/>
  </si>
  <si>
    <t>（様式２１－２）</t>
    <rPh sb="1" eb="3">
      <t>ヨウシキ</t>
    </rPh>
    <phoneticPr fontId="33"/>
  </si>
  <si>
    <t>　　　等の提示について」）を参照すること。</t>
    <phoneticPr fontId="33"/>
  </si>
  <si>
    <t>備考４　届出にあたっては、別途通知（「生産性向上推進体制加算に関する基本的考え方並びに事務処理手順及び様式例</t>
    <rPh sb="0" eb="2">
      <t>ビコウ</t>
    </rPh>
    <phoneticPr fontId="33"/>
  </si>
  <si>
    <t>備考３　本加算を算定する場合は、事業年度毎に取組の実績をオンラインで厚生労働省に報告すること。</t>
    <rPh sb="0" eb="2">
      <t>ビコウ</t>
    </rPh>
    <phoneticPr fontId="33"/>
  </si>
  <si>
    <t>　　　指定権者からの求めがあった場合には、速やかに提出すること。</t>
    <phoneticPr fontId="33"/>
  </si>
  <si>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33"/>
  </si>
  <si>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33"/>
  </si>
  <si>
    <t>　 員に対する教育の実施</t>
    <phoneticPr fontId="33"/>
  </si>
  <si>
    <t>有・無</t>
    <rPh sb="0" eb="1">
      <t>ウ</t>
    </rPh>
    <rPh sb="2" eb="3">
      <t>ム</t>
    </rPh>
    <phoneticPr fontId="33"/>
  </si>
  <si>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3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</si>
  <si>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</si>
  <si>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3"/>
  </si>
  <si>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3"/>
  </si>
  <si>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33"/>
  </si>
  <si>
    <t>（導入機器）</t>
    <rPh sb="1" eb="3">
      <t>ドウニュウ</t>
    </rPh>
    <rPh sb="3" eb="5">
      <t>キキ</t>
    </rPh>
    <phoneticPr fontId="33"/>
  </si>
  <si>
    <t xml:space="preserve">  資するICTを使用 </t>
    <phoneticPr fontId="33"/>
  </si>
  <si>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33"/>
  </si>
  <si>
    <t xml:space="preserve">　ⅱ 職員全員がインカム等のICTを使用 </t>
    <rPh sb="3" eb="5">
      <t>ショクイン</t>
    </rPh>
    <rPh sb="5" eb="7">
      <t>ゼンイン</t>
    </rPh>
    <rPh sb="12" eb="13">
      <t>トウ</t>
    </rPh>
    <rPh sb="18" eb="20">
      <t>シヨウ</t>
    </rPh>
    <phoneticPr fontId="33"/>
  </si>
  <si>
    <t>　見守り機器を導入して見守りを行っている対象者数</t>
    <phoneticPr fontId="33"/>
  </si>
  <si>
    <t>　入所（利用）者数</t>
    <rPh sb="1" eb="3">
      <t>ニュウショ</t>
    </rPh>
    <rPh sb="4" eb="6">
      <t>リヨウ</t>
    </rPh>
    <rPh sb="7" eb="8">
      <t>シャ</t>
    </rPh>
    <rPh sb="8" eb="9">
      <t>スウ</t>
    </rPh>
    <phoneticPr fontId="33"/>
  </si>
  <si>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33"/>
  </si>
  <si>
    <t>① 以下のⅰ～ⅲの項目の機器のうち１つ以上を使用</t>
    <rPh sb="2" eb="4">
      <t>イカ</t>
    </rPh>
    <rPh sb="9" eb="11">
      <t>コウモク</t>
    </rPh>
    <rPh sb="12" eb="14">
      <t>キキ</t>
    </rPh>
    <rPh sb="19" eb="21">
      <t>イジョウ</t>
    </rPh>
    <rPh sb="22" eb="24">
      <t>シヨウ</t>
    </rPh>
    <phoneticPr fontId="33"/>
  </si>
  <si>
    <t>生産性向上推進体制加算（Ⅱ）に係る届出</t>
    <rPh sb="0" eb="3">
      <t>セイサンセイ</t>
    </rPh>
    <rPh sb="3" eb="11">
      <t>コウジョウスイシンタイセイカサン</t>
    </rPh>
    <rPh sb="15" eb="16">
      <t>カカ</t>
    </rPh>
    <rPh sb="17" eb="19">
      <t>トドケデ</t>
    </rPh>
    <phoneticPr fontId="33"/>
  </si>
  <si>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3"/>
  </si>
  <si>
    <t>　 当該項目の実施を確認</t>
    <phoneticPr fontId="33"/>
  </si>
  <si>
    <t>　 の委員会（以下「委員会」という。）において、以下のすべての項目について必要な検討を行い、</t>
    <phoneticPr fontId="33"/>
  </si>
  <si>
    <t>④ 利用者の安全並びに介護サービスの質の確保及び職員の負担軽減に資する方策を検討するため</t>
    <phoneticPr fontId="33"/>
  </si>
  <si>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33"/>
  </si>
  <si>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33"/>
  </si>
  <si>
    <t>② 以下のⅰ～ⅲの項目の機器をすべて使用</t>
    <rPh sb="2" eb="4">
      <t>イカ</t>
    </rPh>
    <rPh sb="9" eb="11">
      <t>コウモク</t>
    </rPh>
    <rPh sb="12" eb="14">
      <t>キキ</t>
    </rPh>
    <rPh sb="18" eb="20">
      <t>シヨウ</t>
    </rPh>
    <phoneticPr fontId="33"/>
  </si>
  <si>
    <t>① 加算（Ⅱ）のデータ等により業務改善の取組による成果を確認</t>
    <phoneticPr fontId="33"/>
  </si>
  <si>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33"/>
  </si>
  <si>
    <t>１　生産性向上推進体制加算（Ⅰ）　２　生産性向上推進体制加算（Ⅱ）</t>
    <phoneticPr fontId="33"/>
  </si>
  <si>
    <t>届出区分</t>
    <rPh sb="0" eb="2">
      <t>トドケデ</t>
    </rPh>
    <rPh sb="2" eb="4">
      <t>クブン</t>
    </rPh>
    <phoneticPr fontId="33"/>
  </si>
  <si>
    <t>16　介護予防認知症対応型共同生活介護</t>
    <phoneticPr fontId="33"/>
  </si>
  <si>
    <t>15　介護予防小規模多機能型居宅介護</t>
    <phoneticPr fontId="33"/>
  </si>
  <si>
    <t>14　介護予防特定施設入居者生活介護</t>
    <phoneticPr fontId="33"/>
  </si>
  <si>
    <t>13　介護予防短期入所療養介護</t>
    <rPh sb="3" eb="5">
      <t>カイゴ</t>
    </rPh>
    <rPh sb="5" eb="7">
      <t>ヨボウ</t>
    </rPh>
    <rPh sb="7" eb="9">
      <t>タンキ</t>
    </rPh>
    <rPh sb="9" eb="11">
      <t>ニュウショ</t>
    </rPh>
    <rPh sb="11" eb="13">
      <t>リョウヨウ</t>
    </rPh>
    <rPh sb="13" eb="15">
      <t>カイゴ</t>
    </rPh>
    <phoneticPr fontId="33"/>
  </si>
  <si>
    <t>12　介護予防短期入所生活介護</t>
    <rPh sb="3" eb="5">
      <t>カイゴ</t>
    </rPh>
    <rPh sb="5" eb="7">
      <t>ヨボウ</t>
    </rPh>
    <rPh sb="7" eb="15">
      <t>タンキニュウショセイカツカイゴ</t>
    </rPh>
    <phoneticPr fontId="33"/>
  </si>
  <si>
    <t>11　介護医療院</t>
    <rPh sb="3" eb="5">
      <t>カイゴ</t>
    </rPh>
    <rPh sb="5" eb="7">
      <t>イリョウ</t>
    </rPh>
    <rPh sb="7" eb="8">
      <t>イン</t>
    </rPh>
    <phoneticPr fontId="33"/>
  </si>
  <si>
    <t>10　介護老人保健施設</t>
    <rPh sb="3" eb="5">
      <t>カイゴ</t>
    </rPh>
    <rPh sb="5" eb="7">
      <t>ロウジン</t>
    </rPh>
    <rPh sb="7" eb="9">
      <t>ホケン</t>
    </rPh>
    <rPh sb="9" eb="11">
      <t>シセツ</t>
    </rPh>
    <phoneticPr fontId="33"/>
  </si>
  <si>
    <t>９　介護老人福祉施設</t>
    <phoneticPr fontId="33"/>
  </si>
  <si>
    <t>８　看護小規模多機能型居宅介護</t>
    <phoneticPr fontId="33"/>
  </si>
  <si>
    <t>７　地域密着型介護老人福祉施設</t>
    <phoneticPr fontId="33"/>
  </si>
  <si>
    <t>６　地域密着型特定施設入居者生活介護</t>
    <rPh sb="2" eb="7">
      <t>チイキミッチャクガタ</t>
    </rPh>
    <phoneticPr fontId="33"/>
  </si>
  <si>
    <t>５　認知症対応型共同生活介護</t>
    <phoneticPr fontId="33"/>
  </si>
  <si>
    <t>４　小規模多機能型居宅介護</t>
    <phoneticPr fontId="33"/>
  </si>
  <si>
    <t>３　特定施設入居者生活介護</t>
    <phoneticPr fontId="33"/>
  </si>
  <si>
    <t>２　短期入所療養介護</t>
    <rPh sb="2" eb="4">
      <t>タンキ</t>
    </rPh>
    <rPh sb="4" eb="6">
      <t>ニュウショ</t>
    </rPh>
    <rPh sb="6" eb="8">
      <t>リョウヨウ</t>
    </rPh>
    <rPh sb="8" eb="10">
      <t>カイゴ</t>
    </rPh>
    <phoneticPr fontId="33"/>
  </si>
  <si>
    <t>１　短期入所生活介護</t>
    <rPh sb="2" eb="6">
      <t>タンキニュウショ</t>
    </rPh>
    <rPh sb="6" eb="8">
      <t>セイカツ</t>
    </rPh>
    <rPh sb="8" eb="10">
      <t>カイゴ</t>
    </rPh>
    <phoneticPr fontId="33"/>
  </si>
  <si>
    <t>施 設 種 別</t>
    <rPh sb="0" eb="1">
      <t>シ</t>
    </rPh>
    <rPh sb="2" eb="3">
      <t>セツ</t>
    </rPh>
    <rPh sb="4" eb="5">
      <t>タネ</t>
    </rPh>
    <rPh sb="6" eb="7">
      <t>ベツ</t>
    </rPh>
    <phoneticPr fontId="33"/>
  </si>
  <si>
    <t>　1　新規　2　変更　3　終了</t>
    <phoneticPr fontId="33"/>
  </si>
  <si>
    <t>生産性向上推進体制加算に係る届出書</t>
    <rPh sb="0" eb="3">
      <t>セイサンセイ</t>
    </rPh>
    <rPh sb="3" eb="11">
      <t>コウジョウスイシンタイセイカサン</t>
    </rPh>
    <rPh sb="9" eb="11">
      <t>カサン</t>
    </rPh>
    <rPh sb="12" eb="13">
      <t>カカ</t>
    </rPh>
    <rPh sb="14" eb="17">
      <t>トドケデショ</t>
    </rPh>
    <phoneticPr fontId="33"/>
  </si>
  <si>
    <t>令和　　年　　月　　日</t>
    <rPh sb="4" eb="5">
      <t>ネン</t>
    </rPh>
    <rPh sb="7" eb="8">
      <t>ガツ</t>
    </rPh>
    <rPh sb="10" eb="11">
      <t>ニチ</t>
    </rPh>
    <phoneticPr fontId="33"/>
  </si>
  <si>
    <t>（様式２３）</t>
    <rPh sb="1" eb="3">
      <t>ヨウシキ</t>
    </rPh>
    <phoneticPr fontId="33"/>
  </si>
  <si>
    <t>（様式２４）</t>
    <rPh sb="1" eb="3">
      <t>ヨウシキ</t>
    </rPh>
    <phoneticPr fontId="33"/>
  </si>
  <si>
    <t>●要件を満たすことが分かる下記の根拠書類を準備し、中野区へ提出してください。</t>
  </si>
  <si>
    <t xml:space="preserve"> （12) 必要項目を満たしていれば、各事業所で使用するシフト表等をもって代替書類として差し支えありません。</t>
    <phoneticPr fontId="49"/>
  </si>
  <si>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49"/>
  </si>
  <si>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49"/>
  </si>
  <si>
    <t>　　　 その他、特記事項欄としてもご活用ください。</t>
    <rPh sb="6" eb="7">
      <t>タ</t>
    </rPh>
    <rPh sb="8" eb="10">
      <t>トッキ</t>
    </rPh>
    <rPh sb="10" eb="12">
      <t>ジコウ</t>
    </rPh>
    <rPh sb="12" eb="13">
      <t>ラン</t>
    </rPh>
    <rPh sb="18" eb="20">
      <t>カツヨウ</t>
    </rPh>
    <phoneticPr fontId="3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</si>
  <si>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49"/>
  </si>
  <si>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49"/>
  </si>
  <si>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49"/>
  </si>
  <si>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49"/>
  </si>
  <si>
    <t>　(9) 従業者ごとに、合計勤務時間数を入力してください。</t>
    <rPh sb="5" eb="8">
      <t>ジュウギョウシャ</t>
    </rPh>
    <rPh sb="12" eb="14">
      <t>ゴウケイ</t>
    </rPh>
    <rPh sb="14" eb="16">
      <t>キンム</t>
    </rPh>
    <rPh sb="16" eb="19">
      <t>ジカンスウ</t>
    </rPh>
    <rPh sb="20" eb="22">
      <t>ニュウリョク</t>
    </rPh>
    <phoneticPr fontId="49"/>
  </si>
  <si>
    <t>　　  ※ 指定基準の確認に際しては、４週分の入力で差し支えありません。</t>
  </si>
  <si>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49"/>
  </si>
  <si>
    <t>　(7) 従業者の氏名を記入してください。</t>
    <rPh sb="5" eb="8">
      <t>ジュウギョウシャ</t>
    </rPh>
    <rPh sb="9" eb="11">
      <t>シメイ</t>
    </rPh>
    <rPh sb="12" eb="14">
      <t>キニュウ</t>
    </rPh>
    <phoneticPr fontId="49"/>
  </si>
  <si>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49"/>
  </si>
  <si>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49"/>
  </si>
  <si>
    <t>　(6) 従業者の保有する資格を入力してください。</t>
    <rPh sb="5" eb="8">
      <t>ジュウギョウシャ</t>
    </rPh>
    <rPh sb="9" eb="11">
      <t>ホユウ</t>
    </rPh>
    <rPh sb="13" eb="15">
      <t>シカク</t>
    </rPh>
    <rPh sb="16" eb="18">
      <t>ニュウリョク</t>
    </rPh>
    <phoneticPr fontId="49"/>
  </si>
  <si>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49"/>
  </si>
  <si>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49"/>
  </si>
  <si>
    <t>（注）常勤・非常勤の区分について</t>
    <rPh sb="1" eb="2">
      <t>チュウ</t>
    </rPh>
    <rPh sb="3" eb="5">
      <t>ジョウキン</t>
    </rPh>
    <rPh sb="6" eb="9">
      <t>ヒジョウキン</t>
    </rPh>
    <rPh sb="10" eb="12">
      <t>クブン</t>
    </rPh>
    <phoneticPr fontId="49"/>
  </si>
  <si>
    <t>非常勤で兼務</t>
    <rPh sb="0" eb="3">
      <t>ヒジョウキン</t>
    </rPh>
    <rPh sb="4" eb="6">
      <t>ケンム</t>
    </rPh>
    <phoneticPr fontId="49"/>
  </si>
  <si>
    <t>D</t>
    <phoneticPr fontId="49"/>
  </si>
  <si>
    <t>非常勤で専従</t>
    <rPh sb="0" eb="3">
      <t>ヒジョウキン</t>
    </rPh>
    <rPh sb="4" eb="6">
      <t>センジュウ</t>
    </rPh>
    <phoneticPr fontId="49"/>
  </si>
  <si>
    <t>C</t>
    <phoneticPr fontId="49"/>
  </si>
  <si>
    <t>常勤で兼務</t>
    <rPh sb="0" eb="2">
      <t>ジョウキン</t>
    </rPh>
    <rPh sb="3" eb="5">
      <t>ケンム</t>
    </rPh>
    <phoneticPr fontId="49"/>
  </si>
  <si>
    <t>B</t>
    <phoneticPr fontId="49"/>
  </si>
  <si>
    <t>常勤で専従</t>
    <rPh sb="0" eb="2">
      <t>ジョウキン</t>
    </rPh>
    <rPh sb="3" eb="5">
      <t>センジュウ</t>
    </rPh>
    <phoneticPr fontId="49"/>
  </si>
  <si>
    <t>A</t>
    <phoneticPr fontId="49"/>
  </si>
  <si>
    <t>区分</t>
    <rPh sb="0" eb="2">
      <t>クブン</t>
    </rPh>
    <phoneticPr fontId="49"/>
  </si>
  <si>
    <t>記号</t>
    <rPh sb="0" eb="2">
      <t>キゴウ</t>
    </rPh>
    <phoneticPr fontId="49"/>
  </si>
  <si>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3"/>
  </si>
  <si>
    <t xml:space="preserve"> 　　 記入の順序は、職種ごとにまとめてください。</t>
    <rPh sb="4" eb="6">
      <t>キニュウ</t>
    </rPh>
    <rPh sb="7" eb="9">
      <t>ジュンジョ</t>
    </rPh>
    <rPh sb="11" eb="13">
      <t>ショクシュ</t>
    </rPh>
    <phoneticPr fontId="49"/>
  </si>
  <si>
    <t>　(4) 従業者の職種を入力してください。</t>
    <rPh sb="5" eb="8">
      <t>ジュウギョウシャ</t>
    </rPh>
    <rPh sb="9" eb="11">
      <t>ショクシュ</t>
    </rPh>
    <rPh sb="12" eb="14">
      <t>ニュウリョク</t>
    </rPh>
    <phoneticPr fontId="49"/>
  </si>
  <si>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49"/>
  </si>
  <si>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49"/>
  </si>
  <si>
    <t>　(1) 「４週」・「暦月」のいずれかを選択してください。</t>
    <rPh sb="7" eb="8">
      <t>シュウ</t>
    </rPh>
    <rPh sb="11" eb="12">
      <t>レキ</t>
    </rPh>
    <rPh sb="12" eb="13">
      <t>ツキ</t>
    </rPh>
    <rPh sb="20" eb="22">
      <t>センタク</t>
    </rPh>
    <phoneticPr fontId="49"/>
  </si>
  <si>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49"/>
  </si>
  <si>
    <t>5週目</t>
    <rPh sb="1" eb="2">
      <t>シュウ</t>
    </rPh>
    <rPh sb="2" eb="3">
      <t>メ</t>
    </rPh>
    <phoneticPr fontId="49"/>
  </si>
  <si>
    <t>4週目</t>
    <rPh sb="1" eb="2">
      <t>シュウ</t>
    </rPh>
    <rPh sb="2" eb="3">
      <t>メ</t>
    </rPh>
    <phoneticPr fontId="49"/>
  </si>
  <si>
    <t>3週目</t>
    <rPh sb="1" eb="2">
      <t>シュウ</t>
    </rPh>
    <rPh sb="2" eb="3">
      <t>メ</t>
    </rPh>
    <phoneticPr fontId="49"/>
  </si>
  <si>
    <t>2週目</t>
    <rPh sb="1" eb="2">
      <t>シュウ</t>
    </rPh>
    <rPh sb="2" eb="3">
      <t>メ</t>
    </rPh>
    <phoneticPr fontId="49"/>
  </si>
  <si>
    <t>1週目</t>
    <rPh sb="1" eb="2">
      <t>シュウ</t>
    </rPh>
    <rPh sb="2" eb="3">
      <t>メ</t>
    </rPh>
    <phoneticPr fontId="49"/>
  </si>
  <si>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3"/>
  </si>
  <si>
    <r>
      <t xml:space="preserve">(10)
</t>
    </r>
    <r>
      <rPr>
        <sz val="11"/>
        <rFont val="HGSｺﾞｼｯｸM"/>
        <family val="3"/>
        <charset val="128"/>
      </rPr>
      <t>週平均
勤務時間数</t>
    </r>
    <rPh sb="6" eb="8">
      <t>ヘイキン</t>
    </rPh>
    <rPh sb="9" eb="11">
      <t>キンム</t>
    </rPh>
    <rPh sb="11" eb="13">
      <t>ジカン</t>
    </rPh>
    <rPh sb="13" eb="14">
      <t>スウ</t>
    </rPh>
    <phoneticPr fontId="33"/>
  </si>
  <si>
    <t>(8)</t>
    <phoneticPr fontId="49"/>
  </si>
  <si>
    <t>(7) 氏　名</t>
    <phoneticPr fontId="33"/>
  </si>
  <si>
    <t>(6)
資格</t>
    <rPh sb="4" eb="6">
      <t>シカク</t>
    </rPh>
    <phoneticPr fontId="49"/>
  </si>
  <si>
    <t>(5)
勤務
形態</t>
    <phoneticPr fontId="33"/>
  </si>
  <si>
    <t>(4) 
職種</t>
    <phoneticPr fontId="33"/>
  </si>
  <si>
    <t>No</t>
    <phoneticPr fontId="49"/>
  </si>
  <si>
    <t>時間/月</t>
    <rPh sb="0" eb="2">
      <t>ジカン</t>
    </rPh>
    <rPh sb="3" eb="4">
      <t>ツキ</t>
    </rPh>
    <phoneticPr fontId="49"/>
  </si>
  <si>
    <t>時間/週</t>
    <rPh sb="0" eb="2">
      <t>ジカン</t>
    </rPh>
    <rPh sb="3" eb="4">
      <t>シュウ</t>
    </rPh>
    <phoneticPr fontId="49"/>
  </si>
  <si>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49"/>
  </si>
  <si>
    <t>予定</t>
  </si>
  <si>
    <t>(2)</t>
    <phoneticPr fontId="49"/>
  </si>
  <si>
    <t>４週</t>
  </si>
  <si>
    <t>(1)</t>
    <phoneticPr fontId="49"/>
  </si>
  <si>
    <t>）</t>
    <phoneticPr fontId="49"/>
  </si>
  <si>
    <t>(</t>
    <phoneticPr fontId="49"/>
  </si>
  <si>
    <t>事業所名</t>
    <rPh sb="0" eb="3">
      <t>ジギョウショ</t>
    </rPh>
    <rPh sb="3" eb="4">
      <t>メイ</t>
    </rPh>
    <phoneticPr fontId="49"/>
  </si>
  <si>
    <t>月</t>
    <rPh sb="0" eb="1">
      <t>ゲツ</t>
    </rPh>
    <phoneticPr fontId="49"/>
  </si>
  <si>
    <t>年</t>
    <rPh sb="0" eb="1">
      <t>ネン</t>
    </rPh>
    <phoneticPr fontId="49"/>
  </si>
  <si>
    <t>)</t>
    <phoneticPr fontId="49"/>
  </si>
  <si>
    <t>令和</t>
    <rPh sb="0" eb="2">
      <t>レイワ</t>
    </rPh>
    <phoneticPr fontId="49"/>
  </si>
  <si>
    <t>サービス種別</t>
    <rPh sb="4" eb="6">
      <t>シュベツ</t>
    </rPh>
    <phoneticPr fontId="49"/>
  </si>
  <si>
    <t>（標準様式1）</t>
    <rPh sb="1" eb="3">
      <t>ヒョウジュン</t>
    </rPh>
    <rPh sb="3" eb="5">
      <t>ヨウシキ</t>
    </rPh>
    <phoneticPr fontId="33"/>
  </si>
  <si>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49"/>
  </si>
  <si>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49"/>
  </si>
  <si>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49"/>
  </si>
  <si>
    <t>・シフト記号が足りない場合は、適宜、行を追加してください。</t>
    <rPh sb="4" eb="6">
      <t>キゴウ</t>
    </rPh>
    <rPh sb="7" eb="8">
      <t>タ</t>
    </rPh>
    <rPh sb="11" eb="13">
      <t>バアイ</t>
    </rPh>
    <rPh sb="15" eb="17">
      <t>テキギ</t>
    </rPh>
    <rPh sb="18" eb="19">
      <t>ギョウ</t>
    </rPh>
    <rPh sb="20" eb="22">
      <t>ツイカ</t>
    </rPh>
    <phoneticPr fontId="49"/>
  </si>
  <si>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49"/>
  </si>
  <si>
    <t>・職種ごとの勤務時間を「○：○○～○：○○」と表記することが困難な場合は、No21～30を活用し、勤務時間数のみを入力してください。</t>
    <rPh sb="45" eb="47">
      <t>カツヨウ</t>
    </rPh>
    <phoneticPr fontId="49"/>
  </si>
  <si>
    <t>～</t>
    <phoneticPr fontId="49"/>
  </si>
  <si>
    <t>（</t>
    <phoneticPr fontId="49"/>
  </si>
  <si>
    <t>：</t>
    <phoneticPr fontId="49"/>
  </si>
  <si>
    <t>-</t>
    <phoneticPr fontId="49"/>
  </si>
  <si>
    <t>休日</t>
    <rPh sb="0" eb="2">
      <t>キュウジツ</t>
    </rPh>
    <phoneticPr fontId="49"/>
  </si>
  <si>
    <t>休</t>
    <rPh sb="0" eb="1">
      <t>ヤス</t>
    </rPh>
    <phoneticPr fontId="49"/>
  </si>
  <si>
    <t>z</t>
    <phoneticPr fontId="49"/>
  </si>
  <si>
    <t>y</t>
    <phoneticPr fontId="49"/>
  </si>
  <si>
    <t>x</t>
    <phoneticPr fontId="49"/>
  </si>
  <si>
    <t>w</t>
    <phoneticPr fontId="49"/>
  </si>
  <si>
    <t>v</t>
    <phoneticPr fontId="49"/>
  </si>
  <si>
    <t>u</t>
    <phoneticPr fontId="49"/>
  </si>
  <si>
    <t>t</t>
    <phoneticPr fontId="49"/>
  </si>
  <si>
    <t>s</t>
    <phoneticPr fontId="49"/>
  </si>
  <si>
    <t>r</t>
    <phoneticPr fontId="49"/>
  </si>
  <si>
    <t>q</t>
    <phoneticPr fontId="49"/>
  </si>
  <si>
    <t>p</t>
    <phoneticPr fontId="49"/>
  </si>
  <si>
    <t>o</t>
    <phoneticPr fontId="49"/>
  </si>
  <si>
    <t>n</t>
    <phoneticPr fontId="49"/>
  </si>
  <si>
    <t>m</t>
    <phoneticPr fontId="49"/>
  </si>
  <si>
    <t>l</t>
    <phoneticPr fontId="49"/>
  </si>
  <si>
    <t>k</t>
    <phoneticPr fontId="49"/>
  </si>
  <si>
    <t>j</t>
    <phoneticPr fontId="49"/>
  </si>
  <si>
    <t>i</t>
    <phoneticPr fontId="49"/>
  </si>
  <si>
    <t>h</t>
    <phoneticPr fontId="49"/>
  </si>
  <si>
    <t>g</t>
    <phoneticPr fontId="49"/>
  </si>
  <si>
    <t>f</t>
    <phoneticPr fontId="49"/>
  </si>
  <si>
    <t>e</t>
    <phoneticPr fontId="49"/>
  </si>
  <si>
    <t>d</t>
    <phoneticPr fontId="49"/>
  </si>
  <si>
    <t>c</t>
    <phoneticPr fontId="49"/>
  </si>
  <si>
    <t>b</t>
    <phoneticPr fontId="49"/>
  </si>
  <si>
    <t>a</t>
    <phoneticPr fontId="49"/>
  </si>
  <si>
    <t>勤務時間</t>
    <rPh sb="0" eb="2">
      <t>キンム</t>
    </rPh>
    <rPh sb="2" eb="4">
      <t>ジカン</t>
    </rPh>
    <phoneticPr fontId="49"/>
  </si>
  <si>
    <t>終了時刻</t>
    <rPh sb="0" eb="2">
      <t>シュウリョウ</t>
    </rPh>
    <rPh sb="2" eb="4">
      <t>ジコク</t>
    </rPh>
    <phoneticPr fontId="49"/>
  </si>
  <si>
    <t>開始時刻</t>
    <rPh sb="0" eb="2">
      <t>カイシ</t>
    </rPh>
    <rPh sb="2" eb="4">
      <t>ジコク</t>
    </rPh>
    <phoneticPr fontId="49"/>
  </si>
  <si>
    <t>うち、休憩時間</t>
    <rPh sb="3" eb="5">
      <t>キュウケイ</t>
    </rPh>
    <rPh sb="5" eb="7">
      <t>ジカン</t>
    </rPh>
    <phoneticPr fontId="49"/>
  </si>
  <si>
    <t>終業時刻</t>
    <rPh sb="0" eb="2">
      <t>シュウギョウ</t>
    </rPh>
    <rPh sb="2" eb="4">
      <t>ジコク</t>
    </rPh>
    <phoneticPr fontId="49"/>
  </si>
  <si>
    <t>始業時刻</t>
    <rPh sb="0" eb="2">
      <t>シギョウ</t>
    </rPh>
    <rPh sb="2" eb="4">
      <t>ジコク</t>
    </rPh>
    <phoneticPr fontId="49"/>
  </si>
  <si>
    <t>自由記載欄</t>
    <rPh sb="0" eb="2">
      <t>ジユウ</t>
    </rPh>
    <rPh sb="2" eb="4">
      <t>キサイ</t>
    </rPh>
    <rPh sb="4" eb="5">
      <t>ラン</t>
    </rPh>
    <phoneticPr fontId="49"/>
  </si>
  <si>
    <t>サービス提供時間内の勤務時間</t>
    <rPh sb="4" eb="6">
      <t>テイキョウ</t>
    </rPh>
    <rPh sb="6" eb="8">
      <t>ジカン</t>
    </rPh>
    <rPh sb="8" eb="9">
      <t>ナイ</t>
    </rPh>
    <rPh sb="10" eb="12">
      <t>キンム</t>
    </rPh>
    <rPh sb="12" eb="14">
      <t>ジカン</t>
    </rPh>
    <phoneticPr fontId="49"/>
  </si>
  <si>
    <t>サービス提供時間</t>
    <rPh sb="4" eb="6">
      <t>テイキョウ</t>
    </rPh>
    <rPh sb="6" eb="8">
      <t>ジカン</t>
    </rPh>
    <phoneticPr fontId="49"/>
  </si>
  <si>
    <t>休憩時間1時間は「1:00」、休憩時間45分は「00:45」と入力してください。</t>
    <phoneticPr fontId="49"/>
  </si>
  <si>
    <t>※24時間表記</t>
  </si>
  <si>
    <t>■シフト記号表（勤務時間帯）</t>
    <rPh sb="4" eb="6">
      <t>キゴウ</t>
    </rPh>
    <rPh sb="6" eb="7">
      <t>ヒョウ</t>
    </rPh>
    <rPh sb="8" eb="10">
      <t>キンム</t>
    </rPh>
    <rPh sb="10" eb="13">
      <t>ジカンタイ</t>
    </rPh>
    <phoneticPr fontId="49"/>
  </si>
  <si>
    <t>≪要 提出≫</t>
    <rPh sb="1" eb="2">
      <t>ヨウ</t>
    </rPh>
    <rPh sb="3" eb="5">
      <t>テイシュツ</t>
    </rPh>
    <phoneticPr fontId="49"/>
  </si>
  <si>
    <t>従業者の勤務体制及び勤務形態一覧表</t>
    <phoneticPr fontId="49"/>
  </si>
  <si>
    <t>厚生労働省が定める基準</t>
    <rPh sb="0" eb="5">
      <t>コウセイロウドウショウ</t>
    </rPh>
    <rPh sb="6" eb="7">
      <t>サダ</t>
    </rPh>
    <rPh sb="9" eb="11">
      <t>キジュン</t>
    </rPh>
    <phoneticPr fontId="9"/>
  </si>
  <si>
    <t>職員の欠員による減算の状況</t>
    <rPh sb="0" eb="2">
      <t>ショクイン</t>
    </rPh>
    <rPh sb="3" eb="5">
      <t>ケツイン</t>
    </rPh>
    <rPh sb="8" eb="10">
      <t>ゲンサン</t>
    </rPh>
    <rPh sb="11" eb="13">
      <t>ジョウキョウ</t>
    </rPh>
    <phoneticPr fontId="9"/>
  </si>
  <si>
    <t>高齢者虐待防止措置実施の有無</t>
    <rPh sb="0" eb="3">
      <t>コウレイシャ</t>
    </rPh>
    <rPh sb="3" eb="9">
      <t>ギャクタイボウシソチ</t>
    </rPh>
    <rPh sb="9" eb="11">
      <t>ジッシ</t>
    </rPh>
    <rPh sb="12" eb="14">
      <t>ウム</t>
    </rPh>
    <phoneticPr fontId="31"/>
  </si>
  <si>
    <t>業務継続計画策定の有無</t>
    <rPh sb="0" eb="8">
      <t>ギョウムケイゾクケイカクサクテイ</t>
    </rPh>
    <rPh sb="9" eb="11">
      <t>ウム</t>
    </rPh>
    <phoneticPr fontId="31"/>
  </si>
  <si>
    <t>高齢者虐待防止のための対策を検討する委員会を定期的に開催していること。
高齢者虐待防止のための指針を整備していること。
高齢者虐待防止のための年１回以上の研修を実施していること。
高齢者虐待防止措置を適正に実施するための担当者を置いていること。</t>
    <rPh sb="0" eb="7">
      <t>コウレイシャギャクタイボウシ</t>
    </rPh>
    <rPh sb="11" eb="13">
      <t>タイサク</t>
    </rPh>
    <rPh sb="14" eb="16">
      <t>ケントウ</t>
    </rPh>
    <rPh sb="18" eb="21">
      <t>イインカイ</t>
    </rPh>
    <rPh sb="22" eb="25">
      <t>テイキテキ</t>
    </rPh>
    <rPh sb="26" eb="28">
      <t>カイサイ</t>
    </rPh>
    <rPh sb="36" eb="43">
      <t>コウレイシャギャクタイボウシ</t>
    </rPh>
    <rPh sb="47" eb="49">
      <t>シシン</t>
    </rPh>
    <rPh sb="50" eb="52">
      <t>セイビ</t>
    </rPh>
    <rPh sb="60" eb="67">
      <t>コウレイシャギャクタイボウシ</t>
    </rPh>
    <rPh sb="71" eb="72">
      <t>ネン</t>
    </rPh>
    <rPh sb="73" eb="76">
      <t>カイイジョウ</t>
    </rPh>
    <rPh sb="77" eb="79">
      <t>ケンシュウ</t>
    </rPh>
    <rPh sb="80" eb="82">
      <t>ジッシ</t>
    </rPh>
    <rPh sb="90" eb="99">
      <t>コウレイシャギャクタイボウシソチ</t>
    </rPh>
    <rPh sb="100" eb="102">
      <t>テキセイ</t>
    </rPh>
    <rPh sb="103" eb="105">
      <t>ジッシ</t>
    </rPh>
    <rPh sb="110" eb="113">
      <t>タントウシャ</t>
    </rPh>
    <rPh sb="114" eb="115">
      <t>オ</t>
    </rPh>
    <phoneticPr fontId="31"/>
  </si>
  <si>
    <t>なし</t>
    <phoneticPr fontId="31"/>
  </si>
  <si>
    <t>業務継続計画を策定し、その計画に従って必要な措置を講じていること。
※経過措置として、令和７年３月３１日までの間、感染症の予防及びまん延の防止のための指針及び非常災害に関する具体的計画を策定している場合には、当該減算は適用しない。</t>
    <rPh sb="0" eb="6">
      <t>ギョウムケイゾクケイカク</t>
    </rPh>
    <rPh sb="7" eb="9">
      <t>サクテイ</t>
    </rPh>
    <rPh sb="13" eb="15">
      <t>ケイカク</t>
    </rPh>
    <rPh sb="16" eb="17">
      <t>シタガ</t>
    </rPh>
    <rPh sb="19" eb="21">
      <t>ヒツヨウ</t>
    </rPh>
    <rPh sb="22" eb="24">
      <t>ソチ</t>
    </rPh>
    <rPh sb="25" eb="26">
      <t>コウ</t>
    </rPh>
    <rPh sb="35" eb="39">
      <t>ケイカソチ</t>
    </rPh>
    <rPh sb="43" eb="45">
      <t>レイワ</t>
    </rPh>
    <rPh sb="46" eb="47">
      <t>ネン</t>
    </rPh>
    <rPh sb="48" eb="49">
      <t>ガツ</t>
    </rPh>
    <rPh sb="51" eb="52">
      <t>ニチ</t>
    </rPh>
    <rPh sb="55" eb="56">
      <t>アイダ</t>
    </rPh>
    <rPh sb="57" eb="60">
      <t>カンセンショウ</t>
    </rPh>
    <rPh sb="61" eb="63">
      <t>ヨボウ</t>
    </rPh>
    <rPh sb="63" eb="64">
      <t>オヨ</t>
    </rPh>
    <rPh sb="67" eb="68">
      <t>エン</t>
    </rPh>
    <rPh sb="69" eb="71">
      <t>ボウシ</t>
    </rPh>
    <rPh sb="75" eb="77">
      <t>シシン</t>
    </rPh>
    <rPh sb="77" eb="78">
      <t>オヨ</t>
    </rPh>
    <rPh sb="79" eb="83">
      <t>ヒジョウサイガイ</t>
    </rPh>
    <rPh sb="84" eb="85">
      <t>カン</t>
    </rPh>
    <rPh sb="87" eb="90">
      <t>グタイテキ</t>
    </rPh>
    <rPh sb="90" eb="92">
      <t>ケイカク</t>
    </rPh>
    <rPh sb="93" eb="95">
      <t>サクテイ</t>
    </rPh>
    <rPh sb="99" eb="101">
      <t>バアイ</t>
    </rPh>
    <rPh sb="104" eb="108">
      <t>トウガイゲンサン</t>
    </rPh>
    <rPh sb="109" eb="111">
      <t>テキヨウ</t>
    </rPh>
    <phoneticPr fontId="31"/>
  </si>
  <si>
    <t>従業者の勤務体制及び勤務形態一覧表（「減算あり→なし」へ変更する場合）</t>
    <rPh sb="0" eb="3">
      <t>ジュウギョウシャ</t>
    </rPh>
    <rPh sb="4" eb="6">
      <t>キンム</t>
    </rPh>
    <rPh sb="6" eb="8">
      <t>タイセイ</t>
    </rPh>
    <rPh sb="8" eb="9">
      <t>オヨ</t>
    </rPh>
    <rPh sb="10" eb="12">
      <t>キンム</t>
    </rPh>
    <rPh sb="12" eb="14">
      <t>ケイタイ</t>
    </rPh>
    <rPh sb="14" eb="17">
      <t>イチランヒョウ</t>
    </rPh>
    <rPh sb="19" eb="21">
      <t>ゲンサン</t>
    </rPh>
    <rPh sb="28" eb="30">
      <t>ヘンコウ</t>
    </rPh>
    <rPh sb="32" eb="34">
      <t>バアイ</t>
    </rPh>
    <phoneticPr fontId="9"/>
  </si>
  <si>
    <t>科学的介護推進体制加算</t>
    <rPh sb="0" eb="3">
      <t>カガクテキ</t>
    </rPh>
    <rPh sb="3" eb="5">
      <t>カイゴ</t>
    </rPh>
    <rPh sb="5" eb="7">
      <t>スイシン</t>
    </rPh>
    <rPh sb="7" eb="9">
      <t>タイセイ</t>
    </rPh>
    <rPh sb="9" eb="11">
      <t>カサン</t>
    </rPh>
    <phoneticPr fontId="33"/>
  </si>
  <si>
    <t>※ＬＩＦＥへの登録が「あり」になっていることを確認してください。</t>
    <rPh sb="7" eb="9">
      <t>トウロク</t>
    </rPh>
    <rPh sb="23" eb="25">
      <t>カクニン</t>
    </rPh>
    <phoneticPr fontId="33"/>
  </si>
  <si>
    <t>参考計算書</t>
    <rPh sb="0" eb="5">
      <t>サンコウケイサンショ</t>
    </rPh>
    <phoneticPr fontId="31"/>
  </si>
  <si>
    <t>介護職員等処遇改善加算</t>
    <rPh sb="0" eb="5">
      <t>カイゴショクイントウ</t>
    </rPh>
    <rPh sb="5" eb="11">
      <t>ショグウカイゼンカサン</t>
    </rPh>
    <phoneticPr fontId="31"/>
  </si>
  <si>
    <t>※中野区ホームページ内の専用ページにてご確認をお願いいたします。</t>
    <rPh sb="1" eb="4">
      <t>ナカノク</t>
    </rPh>
    <rPh sb="10" eb="11">
      <t>ナイ</t>
    </rPh>
    <rPh sb="12" eb="14">
      <t>センヨウ</t>
    </rPh>
    <rPh sb="20" eb="22">
      <t>カクニン</t>
    </rPh>
    <rPh sb="24" eb="25">
      <t>ネガ</t>
    </rPh>
    <phoneticPr fontId="31"/>
  </si>
  <si>
    <t>短期利用居宅介護費の算定</t>
    <rPh sb="0" eb="4">
      <t>タンキリヨウ</t>
    </rPh>
    <rPh sb="4" eb="6">
      <t>キョタク</t>
    </rPh>
    <rPh sb="6" eb="9">
      <t>カイゴヒ</t>
    </rPh>
    <rPh sb="10" eb="12">
      <t>サンテイ</t>
    </rPh>
    <phoneticPr fontId="31"/>
  </si>
  <si>
    <t>従業者の勤務体制及び勤務形態一覧表（算定開始月のもの）</t>
    <rPh sb="0" eb="3">
      <t>ジュウギョウシャ</t>
    </rPh>
    <rPh sb="4" eb="6">
      <t>キンム</t>
    </rPh>
    <rPh sb="6" eb="8">
      <t>タイセイ</t>
    </rPh>
    <rPh sb="8" eb="9">
      <t>オヨ</t>
    </rPh>
    <rPh sb="10" eb="12">
      <t>キンム</t>
    </rPh>
    <rPh sb="12" eb="14">
      <t>ケイタイ</t>
    </rPh>
    <rPh sb="14" eb="17">
      <t>イチランヒョウ</t>
    </rPh>
    <rPh sb="18" eb="23">
      <t>サンテイカイシツキ</t>
    </rPh>
    <phoneticPr fontId="9"/>
  </si>
  <si>
    <t>運営規程（短期利用分）</t>
    <rPh sb="0" eb="4">
      <t>ウンエイキテイ</t>
    </rPh>
    <rPh sb="5" eb="10">
      <t>タンキリヨウブン</t>
    </rPh>
    <phoneticPr fontId="31"/>
  </si>
  <si>
    <t>※通常の運営規程に追記した場合、当該運営規程の変更届を提出していただく必要があります。</t>
    <rPh sb="1" eb="3">
      <t>ツウジョウ</t>
    </rPh>
    <rPh sb="4" eb="8">
      <t>ウンエイキテイ</t>
    </rPh>
    <rPh sb="9" eb="11">
      <t>ツイキ</t>
    </rPh>
    <rPh sb="13" eb="15">
      <t>バアイ</t>
    </rPh>
    <rPh sb="16" eb="18">
      <t>トウガイ</t>
    </rPh>
    <rPh sb="18" eb="22">
      <t>ウンエイキテイ</t>
    </rPh>
    <rPh sb="23" eb="26">
      <t>ヘンコウトドケ</t>
    </rPh>
    <rPh sb="27" eb="29">
      <t>テイシュツ</t>
    </rPh>
    <rPh sb="35" eb="37">
      <t>ヒツヨウ</t>
    </rPh>
    <phoneticPr fontId="31"/>
  </si>
  <si>
    <t>若年性認知症利用者受入加算</t>
    <rPh sb="0" eb="3">
      <t>ジャクネンセイ</t>
    </rPh>
    <rPh sb="3" eb="9">
      <t>ニンチショウリヨウシャ</t>
    </rPh>
    <rPh sb="9" eb="13">
      <t>ウケイレカサン</t>
    </rPh>
    <phoneticPr fontId="31"/>
  </si>
  <si>
    <t>看取り連携体制加算に係る届出書（）</t>
    <rPh sb="0" eb="2">
      <t>ミト</t>
    </rPh>
    <rPh sb="3" eb="9">
      <t>レンケイタイセイカサン</t>
    </rPh>
    <rPh sb="10" eb="11">
      <t>カカ</t>
    </rPh>
    <rPh sb="12" eb="15">
      <t>トドケデショ</t>
    </rPh>
    <phoneticPr fontId="31"/>
  </si>
  <si>
    <t>看取り期における対応方針</t>
    <rPh sb="0" eb="2">
      <t>ミト</t>
    </rPh>
    <rPh sb="3" eb="4">
      <t>キ</t>
    </rPh>
    <rPh sb="8" eb="12">
      <t>タイオウホウシン</t>
    </rPh>
    <phoneticPr fontId="31"/>
  </si>
  <si>
    <t>夜間勤務条件基準</t>
    <rPh sb="0" eb="2">
      <t>ヤカン</t>
    </rPh>
    <rPh sb="2" eb="8">
      <t>キンムジョウケンキジュン</t>
    </rPh>
    <phoneticPr fontId="31"/>
  </si>
  <si>
    <t>従業者の勤務体制及び勤務形態一覧表（「減算型→基準型」へ変更する場合）</t>
    <rPh sb="0" eb="3">
      <t>ジュウギョウシャ</t>
    </rPh>
    <rPh sb="4" eb="6">
      <t>キンム</t>
    </rPh>
    <rPh sb="6" eb="8">
      <t>タイセイ</t>
    </rPh>
    <rPh sb="8" eb="9">
      <t>オヨ</t>
    </rPh>
    <rPh sb="10" eb="12">
      <t>キンム</t>
    </rPh>
    <rPh sb="12" eb="14">
      <t>ケイタイ</t>
    </rPh>
    <rPh sb="14" eb="17">
      <t>イチランヒョウ</t>
    </rPh>
    <rPh sb="19" eb="21">
      <t>ゲンサン</t>
    </rPh>
    <rPh sb="21" eb="22">
      <t>カタ</t>
    </rPh>
    <rPh sb="23" eb="26">
      <t>キジュンガタ</t>
    </rPh>
    <rPh sb="28" eb="30">
      <t>ヘンコウ</t>
    </rPh>
    <rPh sb="32" eb="34">
      <t>バアイ</t>
    </rPh>
    <phoneticPr fontId="9"/>
  </si>
  <si>
    <t>身体拘束廃止未実施による減算</t>
    <rPh sb="0" eb="2">
      <t>シンタイ</t>
    </rPh>
    <rPh sb="2" eb="4">
      <t>コウソク</t>
    </rPh>
    <rPh sb="4" eb="6">
      <t>ハイシ</t>
    </rPh>
    <rPh sb="6" eb="9">
      <t>ミジッシ</t>
    </rPh>
    <rPh sb="12" eb="14">
      <t>ゲンサン</t>
    </rPh>
    <phoneticPr fontId="31"/>
  </si>
  <si>
    <t>３ユニットの事業所が夜間職員を
２人以上とする場合の減算</t>
    <rPh sb="6" eb="9">
      <t>ジギョウショ</t>
    </rPh>
    <rPh sb="10" eb="14">
      <t>ヤカンショクイン</t>
    </rPh>
    <rPh sb="17" eb="18">
      <t>ニン</t>
    </rPh>
    <rPh sb="18" eb="20">
      <t>イジョウ</t>
    </rPh>
    <rPh sb="23" eb="25">
      <t>バアイ</t>
    </rPh>
    <rPh sb="26" eb="28">
      <t>ゲンサン</t>
    </rPh>
    <phoneticPr fontId="31"/>
  </si>
  <si>
    <t>夜間支援体制加算</t>
    <rPh sb="0" eb="2">
      <t>ヤカン</t>
    </rPh>
    <rPh sb="2" eb="8">
      <t>シエンタイセイカサン</t>
    </rPh>
    <phoneticPr fontId="31"/>
  </si>
  <si>
    <t>夜間支援体制加算に係る届出書</t>
    <rPh sb="0" eb="8">
      <t>ヤカンシエンタイセイカサン</t>
    </rPh>
    <rPh sb="9" eb="10">
      <t>カカ</t>
    </rPh>
    <rPh sb="11" eb="14">
      <t>トドケデショ</t>
    </rPh>
    <phoneticPr fontId="31"/>
  </si>
  <si>
    <t>看取りに関する職員研修に関する書類（研修計画、研修報告等）</t>
    <rPh sb="0" eb="2">
      <t>ミト</t>
    </rPh>
    <rPh sb="4" eb="5">
      <t>カン</t>
    </rPh>
    <rPh sb="7" eb="11">
      <t>ショクインケンシュウ</t>
    </rPh>
    <rPh sb="12" eb="13">
      <t>カン</t>
    </rPh>
    <rPh sb="15" eb="17">
      <t>ショルイ</t>
    </rPh>
    <rPh sb="18" eb="22">
      <t>ケンシュウケイカク</t>
    </rPh>
    <rPh sb="23" eb="28">
      <t>ケンシュウホウコクトウ</t>
    </rPh>
    <phoneticPr fontId="31"/>
  </si>
  <si>
    <t>看取り介護加算</t>
    <rPh sb="0" eb="2">
      <t>ミト</t>
    </rPh>
    <rPh sb="3" eb="7">
      <t>カイゴカサン</t>
    </rPh>
    <phoneticPr fontId="31"/>
  </si>
  <si>
    <t>医療連携体制加算
（Ⅰ）イ、（Ⅰ）ロ、（Ⅰ）ハ</t>
    <rPh sb="0" eb="6">
      <t>イリョウレンケイタイセイ</t>
    </rPh>
    <rPh sb="6" eb="8">
      <t>カサン</t>
    </rPh>
    <phoneticPr fontId="31"/>
  </si>
  <si>
    <t>医療連携体制加算に係る届出書</t>
    <rPh sb="0" eb="8">
      <t>イリョウレンケイタイセイカサン</t>
    </rPh>
    <rPh sb="9" eb="10">
      <t>カカ</t>
    </rPh>
    <rPh sb="11" eb="14">
      <t>トドケデショ</t>
    </rPh>
    <phoneticPr fontId="31"/>
  </si>
  <si>
    <t>重度化した場合における対応に係る指針</t>
    <rPh sb="0" eb="3">
      <t>ジュウドカ</t>
    </rPh>
    <rPh sb="5" eb="7">
      <t>バアイ</t>
    </rPh>
    <rPh sb="11" eb="13">
      <t>タイオウ</t>
    </rPh>
    <rPh sb="14" eb="15">
      <t>カカ</t>
    </rPh>
    <rPh sb="16" eb="18">
      <t>シシン</t>
    </rPh>
    <phoneticPr fontId="31"/>
  </si>
  <si>
    <t>看護師と２４時間連絡できる体制を整備していることが確認できる書類</t>
    <rPh sb="0" eb="3">
      <t>カンゴシ</t>
    </rPh>
    <rPh sb="6" eb="8">
      <t>ジカン</t>
    </rPh>
    <rPh sb="8" eb="10">
      <t>レンラク</t>
    </rPh>
    <rPh sb="13" eb="15">
      <t>タイセイ</t>
    </rPh>
    <rPh sb="16" eb="18">
      <t>セイビ</t>
    </rPh>
    <rPh sb="25" eb="27">
      <t>カクニン</t>
    </rPh>
    <rPh sb="30" eb="32">
      <t>ショルイ</t>
    </rPh>
    <phoneticPr fontId="9"/>
  </si>
  <si>
    <t>看護師の資格証の写し</t>
    <rPh sb="0" eb="2">
      <t>カンゴ</t>
    </rPh>
    <rPh sb="2" eb="3">
      <t>シ</t>
    </rPh>
    <rPh sb="4" eb="7">
      <t>シカクショウ</t>
    </rPh>
    <rPh sb="8" eb="9">
      <t>ウツ</t>
    </rPh>
    <phoneticPr fontId="31"/>
  </si>
  <si>
    <t>【外部との連携の場合】</t>
    <rPh sb="1" eb="3">
      <t>ガイブ</t>
    </rPh>
    <rPh sb="5" eb="7">
      <t>レンケイ</t>
    </rPh>
    <rPh sb="8" eb="10">
      <t>バアイ</t>
    </rPh>
    <phoneticPr fontId="31"/>
  </si>
  <si>
    <t>訪問看護ステーション等との看護師派遣契約書等の写し</t>
    <rPh sb="0" eb="4">
      <t>ホウモンカンゴ</t>
    </rPh>
    <rPh sb="10" eb="11">
      <t>トウ</t>
    </rPh>
    <rPh sb="13" eb="22">
      <t>カンゴシハケンケイヤクショトウ</t>
    </rPh>
    <rPh sb="23" eb="24">
      <t>ウツ</t>
    </rPh>
    <phoneticPr fontId="31"/>
  </si>
  <si>
    <t>【看護師が事業所職員の場合】</t>
    <rPh sb="1" eb="4">
      <t>カンゴシ</t>
    </rPh>
    <rPh sb="5" eb="8">
      <t>ジギョウショ</t>
    </rPh>
    <rPh sb="8" eb="10">
      <t>ショクイン</t>
    </rPh>
    <rPh sb="11" eb="13">
      <t>バアイ</t>
    </rPh>
    <phoneticPr fontId="31"/>
  </si>
  <si>
    <t>医療連携体制加算（Ⅱ）</t>
    <rPh sb="0" eb="8">
      <t>イリョウレンケイタイセイカサン</t>
    </rPh>
    <phoneticPr fontId="31"/>
  </si>
  <si>
    <t>医療連携体制加算（Ⅱ）に係る届出書</t>
    <rPh sb="0" eb="6">
      <t>イリョウレンケイタイセイ</t>
    </rPh>
    <rPh sb="6" eb="8">
      <t>カサン</t>
    </rPh>
    <rPh sb="12" eb="13">
      <t>カカ</t>
    </rPh>
    <rPh sb="14" eb="17">
      <t>トドケデショ</t>
    </rPh>
    <phoneticPr fontId="31"/>
  </si>
  <si>
    <t>認知症専門ケア加算に係る届出書</t>
    <rPh sb="0" eb="5">
      <t>ニンチショウセンモン</t>
    </rPh>
    <rPh sb="7" eb="9">
      <t>カサン</t>
    </rPh>
    <rPh sb="10" eb="11">
      <t>カカ</t>
    </rPh>
    <rPh sb="12" eb="15">
      <t>トドケデショ</t>
    </rPh>
    <phoneticPr fontId="9"/>
  </si>
  <si>
    <t>認知症介護実践リーダー研修修了証の写し</t>
    <rPh sb="0" eb="5">
      <t>ニンチショウカイゴ</t>
    </rPh>
    <rPh sb="5" eb="7">
      <t>ジッセン</t>
    </rPh>
    <rPh sb="11" eb="13">
      <t>ケンシュウ</t>
    </rPh>
    <rPh sb="13" eb="16">
      <t>シュウリョウショウ</t>
    </rPh>
    <rPh sb="17" eb="18">
      <t>ウツ</t>
    </rPh>
    <phoneticPr fontId="9"/>
  </si>
  <si>
    <t>認知症ケアに関する留意事項の伝達又は技術的指導に係る会議を定期的に開催していることがわかる資料
（会議の議事録等）</t>
    <rPh sb="0" eb="3">
      <t>ニンチショウ</t>
    </rPh>
    <rPh sb="6" eb="7">
      <t>カン</t>
    </rPh>
    <rPh sb="9" eb="13">
      <t>リュウイジコウ</t>
    </rPh>
    <rPh sb="14" eb="16">
      <t>デンタツ</t>
    </rPh>
    <rPh sb="16" eb="17">
      <t>マタ</t>
    </rPh>
    <rPh sb="18" eb="23">
      <t>ギジュツテキシドウ</t>
    </rPh>
    <rPh sb="24" eb="25">
      <t>カカ</t>
    </rPh>
    <rPh sb="26" eb="28">
      <t>カイギ</t>
    </rPh>
    <rPh sb="29" eb="32">
      <t>テイキテキ</t>
    </rPh>
    <rPh sb="33" eb="35">
      <t>カイサイ</t>
    </rPh>
    <rPh sb="45" eb="47">
      <t>シリョウ</t>
    </rPh>
    <rPh sb="49" eb="51">
      <t>カイギ</t>
    </rPh>
    <rPh sb="52" eb="56">
      <t>ギジロクトウ</t>
    </rPh>
    <phoneticPr fontId="31"/>
  </si>
  <si>
    <t>認知症専門ケア加算（Ⅰ）・（Ⅱ）</t>
    <rPh sb="0" eb="5">
      <t>ニンチショウセンモン</t>
    </rPh>
    <rPh sb="7" eb="9">
      <t>カサン</t>
    </rPh>
    <phoneticPr fontId="31"/>
  </si>
  <si>
    <t>認知症介護指導者研修修の写し（Ⅱを算定する場合のみ）</t>
    <rPh sb="0" eb="10">
      <t>ニンチショウカイゴシドウシャケンシュウ</t>
    </rPh>
    <rPh sb="10" eb="11">
      <t>オサム</t>
    </rPh>
    <rPh sb="12" eb="13">
      <t>ウツ</t>
    </rPh>
    <rPh sb="17" eb="19">
      <t>サンテイ</t>
    </rPh>
    <rPh sb="21" eb="23">
      <t>バアイ</t>
    </rPh>
    <phoneticPr fontId="31"/>
  </si>
  <si>
    <t>従業者ごとの研修計画（数件抽出の上、提出してください。）（Ⅱを算定する場合のみ）</t>
    <rPh sb="0" eb="3">
      <t>ジュウギョウシャ</t>
    </rPh>
    <rPh sb="6" eb="10">
      <t>ケンシュウケイカク</t>
    </rPh>
    <rPh sb="11" eb="13">
      <t>スウケン</t>
    </rPh>
    <rPh sb="13" eb="15">
      <t>チュウシュツ</t>
    </rPh>
    <rPh sb="16" eb="17">
      <t>ウエ</t>
    </rPh>
    <rPh sb="18" eb="20">
      <t>テイシュツ</t>
    </rPh>
    <rPh sb="31" eb="33">
      <t>サンテイ</t>
    </rPh>
    <rPh sb="35" eb="37">
      <t>バアイ</t>
    </rPh>
    <phoneticPr fontId="31"/>
  </si>
  <si>
    <t>認知症チームケア推進加算
（Ⅰ）・（Ⅱ）</t>
    <rPh sb="0" eb="3">
      <t>ニンチショウ</t>
    </rPh>
    <rPh sb="8" eb="12">
      <t>スイシンカサン</t>
    </rPh>
    <phoneticPr fontId="31"/>
  </si>
  <si>
    <t>認知症チームケア推進加算に係る届出書</t>
    <rPh sb="0" eb="3">
      <t>ニンチショウ</t>
    </rPh>
    <rPh sb="8" eb="12">
      <t>スイシンカサン</t>
    </rPh>
    <rPh sb="13" eb="14">
      <t>カカ</t>
    </rPh>
    <rPh sb="15" eb="18">
      <t>トドケデショ</t>
    </rPh>
    <phoneticPr fontId="31"/>
  </si>
  <si>
    <t>認知症チームケア推進研修修了証の写し</t>
    <rPh sb="0" eb="3">
      <t>ニンチショウ</t>
    </rPh>
    <rPh sb="8" eb="12">
      <t>スイシンケンシュウ</t>
    </rPh>
    <rPh sb="12" eb="15">
      <t>シュウリョウショウ</t>
    </rPh>
    <rPh sb="16" eb="17">
      <t>ウツ</t>
    </rPh>
    <phoneticPr fontId="31"/>
  </si>
  <si>
    <t>認知症介護指導者養成研修修了証の写し（Ⅰを算定する場合のみ）</t>
    <rPh sb="0" eb="7">
      <t>ニンチショウカイゴシドウ</t>
    </rPh>
    <rPh sb="7" eb="8">
      <t>シャ</t>
    </rPh>
    <rPh sb="8" eb="10">
      <t>ヨウセイ</t>
    </rPh>
    <rPh sb="10" eb="12">
      <t>ケンシュウ</t>
    </rPh>
    <rPh sb="12" eb="15">
      <t>シュウリョウショウ</t>
    </rPh>
    <rPh sb="16" eb="17">
      <t>ウツ</t>
    </rPh>
    <rPh sb="21" eb="23">
      <t>サンテイ</t>
    </rPh>
    <rPh sb="25" eb="27">
      <t>バアイ</t>
    </rPh>
    <phoneticPr fontId="31"/>
  </si>
  <si>
    <t>認知症介護実践リーダー研修修了証の写し（Ⅱを算定する場合のみ）</t>
    <rPh sb="0" eb="5">
      <t>ニンチショウカイゴ</t>
    </rPh>
    <rPh sb="5" eb="7">
      <t>ジッセン</t>
    </rPh>
    <rPh sb="11" eb="13">
      <t>ケンシュウ</t>
    </rPh>
    <rPh sb="13" eb="16">
      <t>シュウリョウショウ</t>
    </rPh>
    <rPh sb="17" eb="18">
      <t>ウツ</t>
    </rPh>
    <rPh sb="22" eb="24">
      <t>サンテイ</t>
    </rPh>
    <rPh sb="26" eb="28">
      <t>バアイ</t>
    </rPh>
    <phoneticPr fontId="31"/>
  </si>
  <si>
    <t>高齢者施設等感染症対策向上加算</t>
    <rPh sb="0" eb="6">
      <t>コウレイシャシセツトウ</t>
    </rPh>
    <rPh sb="6" eb="11">
      <t>カンセンショウタイサク</t>
    </rPh>
    <rPh sb="11" eb="15">
      <t>コウジョウカサン</t>
    </rPh>
    <phoneticPr fontId="31"/>
  </si>
  <si>
    <t>高齢者施設等感染症対策向上加算に係る届出書</t>
    <rPh sb="0" eb="6">
      <t>コウレイシャシセツトウ</t>
    </rPh>
    <rPh sb="6" eb="13">
      <t>カンセンショウタイサクコウジョウ</t>
    </rPh>
    <rPh sb="13" eb="15">
      <t>カサン</t>
    </rPh>
    <rPh sb="16" eb="17">
      <t>カカ</t>
    </rPh>
    <rPh sb="18" eb="21">
      <t>トドケデショ</t>
    </rPh>
    <phoneticPr fontId="31"/>
  </si>
  <si>
    <t>生産性向上推進体制加算
（Ⅰ）・（Ⅱ）</t>
    <rPh sb="0" eb="11">
      <t>セイサンセイコウジョウスイシンタイセイカサン</t>
    </rPh>
    <phoneticPr fontId="31"/>
  </si>
  <si>
    <t>生産性向上推進体制加算に係る届出書</t>
    <rPh sb="0" eb="11">
      <t>セイサンセイコウジョウスイシンタイセイカサン</t>
    </rPh>
    <rPh sb="12" eb="13">
      <t>カカ</t>
    </rPh>
    <rPh sb="14" eb="17">
      <t>トドケデショ</t>
    </rPh>
    <phoneticPr fontId="31"/>
  </si>
  <si>
    <t>要件を満たすことがわかる委員会の議事録</t>
    <rPh sb="0" eb="2">
      <t>ヨウケン</t>
    </rPh>
    <rPh sb="3" eb="4">
      <t>ミ</t>
    </rPh>
    <rPh sb="12" eb="15">
      <t>イインカイ</t>
    </rPh>
    <rPh sb="16" eb="19">
      <t>ギジロク</t>
    </rPh>
    <phoneticPr fontId="31"/>
  </si>
  <si>
    <t>実績データにより確認された生産性向上の取り組みによる成果がわかる資料（Ⅰを算定する場合のみ）</t>
    <rPh sb="0" eb="2">
      <t>ジッセキ</t>
    </rPh>
    <rPh sb="8" eb="10">
      <t>カクニン</t>
    </rPh>
    <rPh sb="13" eb="18">
      <t>セイサンセイコウジョウ</t>
    </rPh>
    <rPh sb="19" eb="20">
      <t>ト</t>
    </rPh>
    <rPh sb="21" eb="22">
      <t>ク</t>
    </rPh>
    <rPh sb="26" eb="28">
      <t>セイカ</t>
    </rPh>
    <rPh sb="32" eb="34">
      <t>シリョウ</t>
    </rPh>
    <rPh sb="37" eb="39">
      <t>サンテイ</t>
    </rPh>
    <rPh sb="41" eb="43">
      <t>バアイ</t>
    </rPh>
    <phoneticPr fontId="31"/>
  </si>
  <si>
    <t>※詳しくは【R6.3.15付老高発0315第4号「生産性向上推進体制加算に関する基本的考え方並びに事務処理手順及び様式例等の提示について」】を参照の上、届け出てください。</t>
    <rPh sb="1" eb="2">
      <t>クワ</t>
    </rPh>
    <rPh sb="13" eb="14">
      <t>ツキ</t>
    </rPh>
    <rPh sb="14" eb="15">
      <t>ロウ</t>
    </rPh>
    <rPh sb="15" eb="16">
      <t>ダカ</t>
    </rPh>
    <rPh sb="16" eb="17">
      <t>ハツ</t>
    </rPh>
    <rPh sb="21" eb="22">
      <t>ダイ</t>
    </rPh>
    <rPh sb="23" eb="24">
      <t>ゴウ</t>
    </rPh>
    <rPh sb="25" eb="28">
      <t>セイサンセイ</t>
    </rPh>
    <rPh sb="28" eb="36">
      <t>コウジョウスイシンタイセイカサン</t>
    </rPh>
    <rPh sb="37" eb="38">
      <t>カン</t>
    </rPh>
    <rPh sb="40" eb="44">
      <t>キホンテキカンガ</t>
    </rPh>
    <rPh sb="45" eb="46">
      <t>カタ</t>
    </rPh>
    <rPh sb="46" eb="47">
      <t>ナラ</t>
    </rPh>
    <rPh sb="49" eb="55">
      <t>ジムショリテジュン</t>
    </rPh>
    <rPh sb="55" eb="56">
      <t>オヨ</t>
    </rPh>
    <rPh sb="57" eb="59">
      <t>ヨウシキ</t>
    </rPh>
    <rPh sb="59" eb="60">
      <t>レイ</t>
    </rPh>
    <rPh sb="60" eb="61">
      <t>トウ</t>
    </rPh>
    <rPh sb="62" eb="64">
      <t>テイジ</t>
    </rPh>
    <rPh sb="71" eb="73">
      <t>サンショウ</t>
    </rPh>
    <rPh sb="74" eb="75">
      <t>ウエ</t>
    </rPh>
    <rPh sb="76" eb="77">
      <t>トド</t>
    </rPh>
    <rPh sb="78" eb="79">
      <t>デ</t>
    </rPh>
    <phoneticPr fontId="31"/>
  </si>
  <si>
    <t>認知症対応型共同生活介護　加算届必要添付書類</t>
    <rPh sb="0" eb="12">
      <t>ニンチショウタイオウガタキョウドウセイカツカイゴ</t>
    </rPh>
    <rPh sb="13" eb="16">
      <t>カサントドケ</t>
    </rPh>
    <rPh sb="16" eb="22">
      <t>ヒツヨウテンプショルイ</t>
    </rPh>
    <phoneticPr fontId="31"/>
  </si>
  <si>
    <t>※従業者の勤務体制及び勤務形態一覧表は、必要項目を満たしていれば、各事業所で使用するシフト表等をもって代替書類として差し支えありません。</t>
    <rPh sb="20" eb="22">
      <t>ヒツヨウ</t>
    </rPh>
    <rPh sb="22" eb="24">
      <t>コウモク</t>
    </rPh>
    <rPh sb="25" eb="26">
      <t>ミ</t>
    </rPh>
    <rPh sb="33" eb="37">
      <t>カクジギョウショ</t>
    </rPh>
    <rPh sb="38" eb="40">
      <t>シヨウ</t>
    </rPh>
    <rPh sb="45" eb="47">
      <t>ヒョウナド</t>
    </rPh>
    <rPh sb="51" eb="53">
      <t>ダイタイ</t>
    </rPh>
    <rPh sb="53" eb="55">
      <t>ショルイ</t>
    </rPh>
    <rPh sb="58" eb="59">
      <t>サ</t>
    </rPh>
    <rPh sb="60" eb="61">
      <t>ツカ</t>
    </rPh>
    <phoneticPr fontId="31"/>
  </si>
  <si>
    <t>サービス提供体制強化加算
（Ⅰ）・（Ⅱ）・（Ⅲ）</t>
    <rPh sb="4" eb="8">
      <t>テイキョウタイセイ</t>
    </rPh>
    <rPh sb="8" eb="12">
      <t>キョウカカサン</t>
    </rPh>
    <phoneticPr fontId="31"/>
  </si>
  <si>
    <t>サービス提供体制強化加算に関する届出書（様式１－３）</t>
    <rPh sb="4" eb="12">
      <t>テイキョウタイセイキョウカカサン</t>
    </rPh>
    <rPh sb="13" eb="14">
      <t>カン</t>
    </rPh>
    <rPh sb="16" eb="19">
      <t>トドケデショ</t>
    </rPh>
    <rPh sb="20" eb="22">
      <t>ヨウシキ</t>
    </rPh>
    <phoneticPr fontId="31"/>
  </si>
  <si>
    <t xml:space="preserve">○研修等に関する状況
　①・研修内容の全体像が分かる書類　【全体の研修計画書等】
 　　・研修実施のための勤務体制が確保されていることが分かる書類
　　　【事業の一環として実施する研修であることが分かる書類等】
　 　・従業者ごとの個別研修計画【個別の研修計画内容を示す書類】
　　　　(従業者数が多い場合は、見本として数件抽出して提出してください）
　②・会議の内容の分かる書類：【会議次第等】
　 　・サービス提供に係る従業者全員が参加することが分かる資料：【会議の出席表、議事録等】
　 　・会議の開催状況を示す資料：【会議の議事録等】
</t>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</si>
</sst>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_ "/>
    <numFmt numFmtId="177" formatCode="#,##0_ "/>
    <numFmt numFmtId="178" formatCode="0.0%"/>
    <numFmt numFmtId="179" formatCode="0.00_ "/>
    <numFmt numFmtId="180" formatCode="0.00_);[Red]\(0.00\)"/>
    <numFmt numFmtId="181" formatCode="0.0_ "/>
    <numFmt numFmtId="182" formatCode="0.0_);[Red]\(0.0\)"/>
    <numFmt numFmtId="183" formatCode="[Black]#,##0;[Black]\ \-#,##0;[Black]\ 0;[Black]@\ "/>
    <numFmt numFmtId="184" formatCode="[&lt;=999]000;[&lt;=9999]000\-00;000\-0000"/>
    <numFmt numFmtId="185" formatCode="#,##0.0#"/>
    <numFmt numFmtId="186" formatCode="h:mm;@"/>
  </numFmts>
  <fonts count="64" x14ac:knownFonts="1">
    <font>
      <sz val="11"/>
      <color theme="1"/>
      <name val="ＭＳ Ｐゴシック"/>
      <family val="3"/>
      <scheme val="minor"/>
    </font>
    <font>
      <sz val="11"/>
      <color theme="1"/>
      <name val="ＭＳ Ｐゴシック"/>
      <family val="2"/>
      <charset val="128"/>
      <scheme val="minor"/>
    </font>
    <font>
      <sz val="11"/>
      <color theme="1"/>
      <name val="ＭＳ Ｐゴシック"/>
      <family val="3"/>
      <scheme val="minor"/>
    </font>
    <font>
      <sz val="11"/>
      <name val="ＭＳ Ｐゴシック"/>
      <family val="3"/>
    </font>
    <font>
      <sz val="12"/>
      <color theme="1"/>
      <name val="ＭＳ ゴシック"/>
      <family val="3"/>
    </font>
    <font>
      <sz val="10"/>
      <color rgb="FF000000"/>
      <name val="Times New Roman"/>
      <family val="1"/>
    </font>
    <font>
      <sz val="8"/>
      <name val="ＭＳ Ｐゴシック"/>
      <family val="3"/>
    </font>
    <font>
      <sz val="11"/>
      <color indexed="8"/>
      <name val="ＭＳ Ｐゴシック"/>
      <family val="3"/>
    </font>
    <font>
      <sz val="11"/>
      <name val="ＭＳ ゴシック"/>
      <family val="3"/>
    </font>
    <font>
      <sz val="6"/>
      <name val="ＭＳ Ｐゴシック"/>
      <family val="3"/>
    </font>
    <font>
      <sz val="11"/>
      <color theme="1"/>
      <name val="BIZ UDゴシック"/>
      <family val="3"/>
    </font>
    <font>
      <sz val="10"/>
      <color rgb="FF000000"/>
      <name val="BIZ UDゴシック"/>
      <family val="3"/>
    </font>
    <font>
      <sz val="11"/>
      <color rgb="FF000000"/>
      <name val="BIZ UDゴシック"/>
      <family val="3"/>
    </font>
    <font>
      <sz val="11"/>
      <name val="BIZ UDゴシック"/>
      <family val="3"/>
    </font>
    <font>
      <sz val="10"/>
      <name val="BIZ UDゴシック"/>
      <family val="3"/>
    </font>
    <font>
      <sz val="14"/>
      <name val="BIZ UDゴシック"/>
      <family val="3"/>
    </font>
    <font>
      <sz val="8"/>
      <name val="BIZ UDゴシック"/>
      <family val="3"/>
    </font>
    <font>
      <sz val="9"/>
      <name val="BIZ UDゴシック"/>
      <family val="3"/>
    </font>
    <font>
      <b/>
      <sz val="9"/>
      <name val="BIZ UDゴシック"/>
      <family val="3"/>
    </font>
    <font>
      <b/>
      <sz val="9"/>
      <color indexed="10"/>
      <name val="BIZ UDゴシック"/>
      <family val="3"/>
    </font>
    <font>
      <sz val="11"/>
      <color indexed="8"/>
      <name val="BIZ UDゴシック"/>
      <family val="3"/>
    </font>
    <font>
      <sz val="9"/>
      <color indexed="8"/>
      <name val="BIZ UDゴシック"/>
      <family val="3"/>
    </font>
    <font>
      <sz val="9"/>
      <color indexed="10"/>
      <name val="BIZ UDゴシック"/>
      <family val="3"/>
    </font>
    <font>
      <b/>
      <sz val="8"/>
      <name val="BIZ UDゴシック"/>
      <family val="3"/>
    </font>
    <font>
      <sz val="11"/>
      <color theme="1"/>
      <name val="BIZ UDゴシック"/>
      <family val="3"/>
      <charset val="128"/>
    </font>
    <font>
      <sz val="8"/>
      <name val="BIZ UDゴシック"/>
      <family val="3"/>
      <charset val="128"/>
    </font>
    <font>
      <sz val="9"/>
      <name val="BIZ UDゴシック"/>
      <family val="3"/>
      <charset val="128"/>
    </font>
    <font>
      <b/>
      <sz val="9"/>
      <name val="BIZ UDゴシック"/>
      <family val="3"/>
      <charset val="128"/>
    </font>
    <font>
      <sz val="9"/>
      <color indexed="10"/>
      <name val="BIZ UDゴシック"/>
      <family val="3"/>
      <charset val="128"/>
    </font>
    <font>
      <sz val="11"/>
      <name val="ＭＳ Ｐゴシック"/>
      <family val="3"/>
      <charset val="128"/>
    </font>
    <font>
      <sz val="11"/>
      <name val="HGSｺﾞｼｯｸM"/>
      <family val="3"/>
      <charset val="128"/>
    </font>
    <font>
      <sz val="6"/>
      <name val="ＭＳ Ｐゴシック"/>
      <family val="3"/>
      <charset val="128"/>
      <scheme val="minor"/>
    </font>
    <font>
      <sz val="9"/>
      <name val="HGSｺﾞｼｯｸM"/>
      <family val="3"/>
      <charset val="128"/>
    </font>
    <font>
      <sz val="6"/>
      <name val="ＭＳ Ｐゴシック"/>
      <family val="3"/>
      <charset val="128"/>
    </font>
    <font>
      <sz val="10.5"/>
      <name val="HGSｺﾞｼｯｸM"/>
      <family val="3"/>
      <charset val="128"/>
    </font>
    <font>
      <sz val="8"/>
      <name val="HGSｺﾞｼｯｸM"/>
      <family val="3"/>
      <charset val="128"/>
    </font>
    <font>
      <b/>
      <sz val="11"/>
      <name val="HGSｺﾞｼｯｸM"/>
      <family val="3"/>
      <charset val="128"/>
    </font>
    <font>
      <sz val="10"/>
      <name val="HGSｺﾞｼｯｸM"/>
      <family val="3"/>
      <charset val="128"/>
    </font>
    <font>
      <sz val="12"/>
      <name val="HGSｺﾞｼｯｸM"/>
      <family val="3"/>
      <charset val="128"/>
    </font>
    <font>
      <sz val="14"/>
      <name val="HGSｺﾞｼｯｸM"/>
      <family val="3"/>
      <charset val="128"/>
    </font>
    <font>
      <sz val="11"/>
      <color theme="1"/>
      <name val="ＭＳ Ｐゴシック"/>
      <family val="3"/>
      <charset val="128"/>
      <scheme val="minor"/>
    </font>
    <font>
      <strike/>
      <sz val="10"/>
      <name val="HGSｺﾞｼｯｸM"/>
      <family val="3"/>
      <charset val="128"/>
    </font>
    <font>
      <sz val="10"/>
      <name val="HGPｺﾞｼｯｸM"/>
      <family val="3"/>
      <charset val="128"/>
    </font>
    <font>
      <sz val="11"/>
      <name val="HGPｺﾞｼｯｸM"/>
      <family val="3"/>
      <charset val="128"/>
    </font>
    <font>
      <sz val="11"/>
      <color rgb="FFFF0000"/>
      <name val="HGSｺﾞｼｯｸM"/>
      <family val="3"/>
      <charset val="128"/>
    </font>
    <font>
      <sz val="11"/>
      <color theme="1"/>
      <name val="HGSｺﾞｼｯｸM"/>
      <family val="3"/>
      <charset val="128"/>
    </font>
    <font>
      <sz val="11"/>
      <name val="BIZ UDゴシック"/>
      <family val="3"/>
      <charset val="128"/>
    </font>
    <font>
      <sz val="11"/>
      <name val="HGSｺﾞｼｯｸM"/>
      <family val="3"/>
    </font>
    <font>
      <sz val="16"/>
      <name val="HGSｺﾞｼｯｸM"/>
      <family val="3"/>
      <charset val="128"/>
    </font>
    <font>
      <sz val="6"/>
      <name val="ＭＳ Ｐゴシック"/>
      <family val="2"/>
      <charset val="128"/>
      <scheme val="minor"/>
    </font>
    <font>
      <sz val="16"/>
      <color rgb="FF000000"/>
      <name val="HGSｺﾞｼｯｸM"/>
      <family val="3"/>
      <charset val="128"/>
    </font>
    <font>
      <b/>
      <u/>
      <sz val="16"/>
      <name val="HGSｺﾞｼｯｸM"/>
      <family val="3"/>
      <charset val="128"/>
    </font>
    <font>
      <b/>
      <sz val="16"/>
      <name val="HGSｺﾞｼｯｸM"/>
      <family val="3"/>
      <charset val="128"/>
    </font>
    <font>
      <u/>
      <sz val="16"/>
      <name val="HGSｺﾞｼｯｸE"/>
      <family val="3"/>
      <charset val="128"/>
    </font>
    <font>
      <b/>
      <sz val="12"/>
      <name val="HGSｺﾞｼｯｸM"/>
      <family val="3"/>
      <charset val="128"/>
    </font>
    <font>
      <b/>
      <sz val="14"/>
      <name val="HGSｺﾞｼｯｸM"/>
      <family val="3"/>
      <charset val="128"/>
    </font>
    <font>
      <sz val="16"/>
      <color theme="1"/>
      <name val="ＭＳ Ｐゴシック"/>
      <family val="3"/>
      <charset val="128"/>
      <scheme val="minor"/>
    </font>
    <font>
      <sz val="16"/>
      <color rgb="FF000000"/>
      <name val="ＭＳ Ｐゴシック"/>
      <family val="3"/>
      <charset val="128"/>
      <scheme val="minor"/>
    </font>
    <font>
      <sz val="16"/>
      <color rgb="FFFF0000"/>
      <name val="ＭＳ Ｐゴシック"/>
      <family val="3"/>
      <charset val="128"/>
      <scheme val="minor"/>
    </font>
    <font>
      <b/>
      <sz val="16"/>
      <color rgb="FFFF0000"/>
      <name val="ＭＳ Ｐゴシック"/>
      <family val="2"/>
      <charset val="128"/>
      <scheme val="minor"/>
    </font>
    <font>
      <sz val="16"/>
      <color rgb="FFFF0000"/>
      <name val="HGSｺﾞｼｯｸM"/>
      <family val="3"/>
      <charset val="128"/>
    </font>
    <font>
      <sz val="10"/>
      <color rgb="FFFF0000"/>
      <name val="BIZ UDゴシック"/>
      <family val="3"/>
      <charset val="128"/>
    </font>
    <font>
      <b/>
      <sz val="20"/>
      <color theme="1"/>
      <name val="BIZ UDゴシック"/>
      <family val="3"/>
    </font>
    <font>
      <b/>
      <sz val="20"/>
      <color theme="1"/>
      <name val="BIZ UDゴシック"/>
      <family val="3"/>
      <charset val="128"/>
    </font>
  </fonts>
  <fills count="14">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27"/>
        <bgColor indexed="64"/>
      </patternFill>
    </fill>
    <fill>
      <patternFill patternType="solid">
        <fgColor indexed="41"/>
        <bgColor indexed="64"/>
      </patternFill>
    </fill>
    <fill>
      <patternFill patternType="solid">
        <fgColor indexed="46"/>
        <bgColor indexed="64"/>
      </patternFill>
    </fill>
    <fill>
      <patternFill patternType="solid">
        <fgColor indexed="9"/>
        <bgColor indexed="64"/>
      </patternFill>
    </fill>
    <fill>
      <patternFill patternType="solid">
        <fgColor indexed="11"/>
        <bgColor indexed="64"/>
      </patternFill>
    </fill>
    <fill>
      <patternFill patternType="solid">
        <fgColor indexed="45"/>
        <bgColor indexed="64"/>
      </patternFill>
    </fill>
    <fill>
      <patternFill patternType="solid">
        <fgColor theme="1" tint="0.249977111117893"/>
        <bgColor indexed="64"/>
      </patternFill>
    </fill>
    <fill>
      <patternFill patternType="solid">
        <fgColor theme="8" tint="0.79998168889431442"/>
        <bgColor indexed="64"/>
      </patternFill>
    </fill>
    <fill>
      <patternFill patternType="solid">
        <fgColor rgb="FFCCFFCC"/>
        <bgColor indexed="64"/>
      </patternFill>
    </fill>
    <fill>
      <patternFill patternType="solid">
        <fgColor theme="4" tint="0.39997558519241921"/>
        <bgColor indexed="64"/>
      </patternFill>
    </fill>
  </fills>
  <borders count="84">
    <border>
      <left/>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double">
        <color indexed="64"/>
      </left>
      <right/>
      <top style="double">
        <color indexed="64"/>
      </top>
      <bottom style="double">
        <color indexed="64"/>
      </bottom>
      <diagonal/>
    </border>
    <border>
      <left style="hair">
        <color indexed="64"/>
      </left>
      <right/>
      <top style="medium">
        <color indexed="64"/>
      </top>
      <bottom/>
      <diagonal/>
    </border>
    <border>
      <left style="hair">
        <color indexed="64"/>
      </left>
      <right/>
      <top/>
      <bottom/>
      <diagonal/>
    </border>
    <border>
      <left style="hair">
        <color indexed="64"/>
      </left>
      <right/>
      <top/>
      <bottom style="medium">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thin">
        <color indexed="64"/>
      </top>
      <bottom style="double">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right/>
      <top/>
      <bottom style="dashed">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s>
  <cellStyleXfs count="33">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0" fontId="5" fillId="0" borderId="0"/>
    <xf numFmtId="0" fontId="6" fillId="0" borderId="0"/>
    <xf numFmtId="0" fontId="5" fillId="0" borderId="0"/>
    <xf numFmtId="0" fontId="3" fillId="0" borderId="0"/>
    <xf numFmtId="0" fontId="3" fillId="0" borderId="0"/>
    <xf numFmtId="0" fontId="3" fillId="0" borderId="0"/>
    <xf numFmtId="0" fontId="7"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alignment vertical="center"/>
    </xf>
    <xf numFmtId="0" fontId="7" fillId="0" borderId="0">
      <alignment vertical="center"/>
    </xf>
    <xf numFmtId="0" fontId="3" fillId="0" borderId="0">
      <alignment vertical="center"/>
    </xf>
    <xf numFmtId="0" fontId="3" fillId="0" borderId="0"/>
    <xf numFmtId="0" fontId="2" fillId="0" borderId="0">
      <alignment vertical="center"/>
    </xf>
    <xf numFmtId="0" fontId="8" fillId="0" borderId="0"/>
    <xf numFmtId="0" fontId="29" fillId="0" borderId="0"/>
    <xf numFmtId="0" fontId="29" fillId="0" borderId="0"/>
    <xf numFmtId="0" fontId="40" fillId="0" borderId="0">
      <alignment vertical="center"/>
    </xf>
    <xf numFmtId="9" fontId="40" fillId="0" borderId="0" applyFont="0" applyFill="0" applyBorder="0" applyAlignment="0" applyProtection="0">
      <alignment vertical="center"/>
    </xf>
    <xf numFmtId="38" fontId="29" fillId="0" borderId="0" applyFont="0" applyFill="0" applyBorder="0" applyAlignment="0" applyProtection="0">
      <alignment vertical="center"/>
    </xf>
    <xf numFmtId="0" fontId="3" fillId="0" borderId="0"/>
    <xf numFmtId="0" fontId="1" fillId="0" borderId="0">
      <alignment vertical="center"/>
    </xf>
    <xf numFmtId="38" fontId="1" fillId="0" borderId="0" applyFont="0" applyFill="0" applyBorder="0" applyAlignment="0" applyProtection="0">
      <alignment vertical="center"/>
    </xf>
    <xf numFmtId="0" fontId="29" fillId="0" borderId="0">
      <alignment vertical="center"/>
    </xf>
  </cellStyleXfs>
  <cellXfs count="615">
    <xf numFmtId="0" fontId="0" fillId="0" borderId="0" xfId="0">
      <alignment vertical="center"/>
    </xf>
    <xf numFmtId="0" fontId="11" fillId="0" borderId="0" xfId="7" applyFont="1" applyAlignment="1">
      <alignment horizontal="left" vertical="center"/>
    </xf>
    <xf numFmtId="0" fontId="12" fillId="0" borderId="0" xfId="7" applyFont="1" applyAlignment="1">
      <alignment horizontal="left" vertical="center"/>
    </xf>
    <xf numFmtId="0" fontId="12" fillId="0" borderId="0" xfId="7" applyFont="1" applyAlignment="1">
      <alignment horizontal="center" vertical="center"/>
    </xf>
    <xf numFmtId="0" fontId="16" fillId="0" borderId="0" xfId="11" applyFont="1" applyAlignment="1">
      <alignment vertical="center"/>
    </xf>
    <xf numFmtId="0" fontId="18" fillId="0" borderId="0" xfId="10" applyFont="1" applyAlignment="1">
      <alignment vertical="center"/>
    </xf>
    <xf numFmtId="0" fontId="17" fillId="0" borderId="0" xfId="10" applyFont="1" applyAlignment="1">
      <alignment vertical="center"/>
    </xf>
    <xf numFmtId="0" fontId="17" fillId="0" borderId="0" xfId="10" applyFont="1" applyAlignment="1">
      <alignment horizontal="center" vertical="center"/>
    </xf>
    <xf numFmtId="0" fontId="16" fillId="0" borderId="0" xfId="10" applyFont="1" applyAlignment="1">
      <alignment vertical="center" shrinkToFit="1"/>
    </xf>
    <xf numFmtId="183" fontId="17" fillId="0" borderId="0" xfId="10" applyNumberFormat="1" applyFont="1" applyAlignment="1">
      <alignment vertical="center"/>
    </xf>
    <xf numFmtId="0" fontId="16" fillId="0" borderId="0" xfId="10" applyFont="1" applyAlignment="1">
      <alignment vertical="center"/>
    </xf>
    <xf numFmtId="180" fontId="17" fillId="0" borderId="0" xfId="10" applyNumberFormat="1" applyFont="1" applyAlignment="1">
      <alignment horizontal="center" vertical="center"/>
    </xf>
    <xf numFmtId="180" fontId="17" fillId="0" borderId="0" xfId="10" applyNumberFormat="1" applyFont="1" applyAlignment="1">
      <alignment vertical="center"/>
    </xf>
    <xf numFmtId="179" fontId="17" fillId="0" borderId="0" xfId="10" applyNumberFormat="1" applyFont="1" applyAlignment="1">
      <alignment vertical="center"/>
    </xf>
    <xf numFmtId="0" fontId="15" fillId="3" borderId="0" xfId="10" applyFont="1" applyFill="1" applyAlignment="1">
      <alignment horizontal="left" vertical="center"/>
    </xf>
    <xf numFmtId="0" fontId="17" fillId="0" borderId="0" xfId="10" applyFont="1" applyAlignment="1">
      <alignment horizontal="left" vertical="top" wrapText="1"/>
    </xf>
    <xf numFmtId="0" fontId="17" fillId="0" borderId="0" xfId="10" applyFont="1" applyAlignment="1">
      <alignment horizontal="left" wrapText="1"/>
    </xf>
    <xf numFmtId="0" fontId="17" fillId="3" borderId="0" xfId="10" applyFont="1" applyFill="1" applyAlignment="1">
      <alignment vertical="center"/>
    </xf>
    <xf numFmtId="0" fontId="17" fillId="0" borderId="0" xfId="10" applyFont="1" applyAlignment="1">
      <alignment horizontal="left"/>
    </xf>
    <xf numFmtId="0" fontId="18" fillId="0" borderId="35" xfId="10" applyFont="1" applyBorder="1" applyAlignment="1">
      <alignment vertical="center"/>
    </xf>
    <xf numFmtId="0" fontId="17" fillId="0" borderId="36" xfId="10" applyFont="1" applyBorder="1" applyAlignment="1">
      <alignment horizontal="right" vertical="center"/>
    </xf>
    <xf numFmtId="0" fontId="18" fillId="0" borderId="36" xfId="10" applyFont="1" applyBorder="1" applyAlignment="1">
      <alignment vertical="center"/>
    </xf>
    <xf numFmtId="0" fontId="17" fillId="0" borderId="37" xfId="10" applyFont="1" applyBorder="1" applyAlignment="1">
      <alignment horizontal="right" vertical="center"/>
    </xf>
    <xf numFmtId="0" fontId="17" fillId="0" borderId="35" xfId="10" applyFont="1" applyBorder="1" applyAlignment="1">
      <alignment vertical="center"/>
    </xf>
    <xf numFmtId="0" fontId="17" fillId="0" borderId="36" xfId="10" applyFont="1" applyBorder="1" applyAlignment="1">
      <alignment horizontal="center" vertical="center"/>
    </xf>
    <xf numFmtId="0" fontId="17" fillId="0" borderId="36" xfId="10" applyFont="1" applyBorder="1" applyAlignment="1">
      <alignment vertical="center"/>
    </xf>
    <xf numFmtId="0" fontId="17" fillId="0" borderId="37" xfId="10" applyFont="1" applyBorder="1" applyAlignment="1">
      <alignment horizontal="center" vertical="center"/>
    </xf>
    <xf numFmtId="0" fontId="17" fillId="3" borderId="0" xfId="10" applyFont="1" applyFill="1" applyAlignment="1">
      <alignment horizontal="center" vertical="center"/>
    </xf>
    <xf numFmtId="0" fontId="20" fillId="0" borderId="0" xfId="13" applyFont="1" applyAlignment="1">
      <alignment horizontal="right"/>
    </xf>
    <xf numFmtId="0" fontId="17" fillId="0" borderId="7" xfId="10" applyFont="1" applyBorder="1" applyAlignment="1">
      <alignment horizontal="center" vertical="center"/>
    </xf>
    <xf numFmtId="0" fontId="17" fillId="0" borderId="8" xfId="10" applyFont="1" applyBorder="1" applyAlignment="1">
      <alignment horizontal="center" vertical="center"/>
    </xf>
    <xf numFmtId="0" fontId="16" fillId="3" borderId="0" xfId="10" applyFont="1" applyFill="1" applyAlignment="1">
      <alignment vertical="center" shrinkToFit="1"/>
    </xf>
    <xf numFmtId="0" fontId="21" fillId="0" borderId="0" xfId="13" applyFont="1" applyAlignment="1">
      <alignment horizontal="right"/>
    </xf>
    <xf numFmtId="0" fontId="16" fillId="0" borderId="7" xfId="10" applyFont="1" applyBorder="1" applyAlignment="1">
      <alignment horizontal="right" vertical="center" shrinkToFit="1"/>
    </xf>
    <xf numFmtId="0" fontId="16" fillId="0" borderId="0" xfId="10" applyFont="1" applyAlignment="1">
      <alignment horizontal="right" vertical="center" shrinkToFit="1"/>
    </xf>
    <xf numFmtId="0" fontId="16" fillId="0" borderId="8" xfId="10" applyFont="1" applyBorder="1" applyAlignment="1">
      <alignment horizontal="right" vertical="center" shrinkToFit="1"/>
    </xf>
    <xf numFmtId="0" fontId="16" fillId="0" borderId="40" xfId="10" applyFont="1" applyBorder="1" applyAlignment="1">
      <alignment horizontal="right" vertical="center" shrinkToFit="1"/>
    </xf>
    <xf numFmtId="183" fontId="17" fillId="3" borderId="0" xfId="10" applyNumberFormat="1" applyFont="1" applyFill="1" applyAlignment="1">
      <alignment vertical="center"/>
    </xf>
    <xf numFmtId="0" fontId="20" fillId="0" borderId="0" xfId="13" applyFont="1">
      <alignment vertical="center"/>
    </xf>
    <xf numFmtId="181" fontId="17" fillId="4" borderId="41" xfId="10" applyNumberFormat="1" applyFont="1" applyFill="1" applyBorder="1" applyAlignment="1" applyProtection="1">
      <alignment vertical="center"/>
      <protection locked="0"/>
    </xf>
    <xf numFmtId="181" fontId="17" fillId="5" borderId="6" xfId="10" applyNumberFormat="1" applyFont="1" applyFill="1" applyBorder="1" applyAlignment="1" applyProtection="1">
      <alignment vertical="center"/>
      <protection locked="0"/>
    </xf>
    <xf numFmtId="181" fontId="17" fillId="6" borderId="41" xfId="10" applyNumberFormat="1" applyFont="1" applyFill="1" applyBorder="1" applyAlignment="1" applyProtection="1">
      <alignment vertical="center"/>
      <protection hidden="1"/>
    </xf>
    <xf numFmtId="181" fontId="17" fillId="4" borderId="6" xfId="10" applyNumberFormat="1" applyFont="1" applyFill="1" applyBorder="1" applyAlignment="1" applyProtection="1">
      <alignment vertical="center"/>
      <protection locked="0"/>
    </xf>
    <xf numFmtId="0" fontId="16" fillId="3" borderId="0" xfId="10" applyFont="1" applyFill="1" applyAlignment="1">
      <alignment vertical="center"/>
    </xf>
    <xf numFmtId="0" fontId="17" fillId="4" borderId="0" xfId="10" applyFont="1" applyFill="1" applyAlignment="1">
      <alignment horizontal="left" wrapText="1"/>
    </xf>
    <xf numFmtId="0" fontId="16" fillId="5" borderId="19" xfId="10" applyFont="1" applyFill="1" applyBorder="1" applyAlignment="1">
      <alignment vertical="center"/>
    </xf>
    <xf numFmtId="0" fontId="16" fillId="6" borderId="20" xfId="10" applyFont="1" applyFill="1" applyBorder="1" applyAlignment="1">
      <alignment vertical="center"/>
    </xf>
    <xf numFmtId="0" fontId="16" fillId="5" borderId="20" xfId="10" applyFont="1" applyFill="1" applyBorder="1" applyAlignment="1">
      <alignment vertical="center"/>
    </xf>
    <xf numFmtId="0" fontId="16" fillId="6" borderId="21" xfId="10" applyFont="1" applyFill="1" applyBorder="1" applyAlignment="1">
      <alignment vertical="center"/>
    </xf>
    <xf numFmtId="0" fontId="17" fillId="0" borderId="0" xfId="23" applyFont="1" applyAlignment="1">
      <alignment vertical="top"/>
    </xf>
    <xf numFmtId="0" fontId="17" fillId="0" borderId="0" xfId="10" applyFont="1" applyAlignment="1">
      <alignment horizontal="center" vertical="center" wrapText="1"/>
    </xf>
    <xf numFmtId="0" fontId="18" fillId="0" borderId="0" xfId="10" applyFont="1" applyAlignment="1">
      <alignment vertical="center" wrapText="1"/>
    </xf>
    <xf numFmtId="180" fontId="17" fillId="0" borderId="0" xfId="10" applyNumberFormat="1" applyFont="1" applyAlignment="1">
      <alignment horizontal="right" vertical="center"/>
    </xf>
    <xf numFmtId="180" fontId="17" fillId="7" borderId="0" xfId="10" applyNumberFormat="1" applyFont="1" applyFill="1" applyAlignment="1">
      <alignment horizontal="right" vertical="center"/>
    </xf>
    <xf numFmtId="0" fontId="18" fillId="0" borderId="0" xfId="23" applyFont="1" applyAlignment="1">
      <alignment vertical="top"/>
    </xf>
    <xf numFmtId="0" fontId="22" fillId="0" borderId="11" xfId="10" applyFont="1" applyBorder="1" applyAlignment="1">
      <alignment horizontal="center" vertical="center"/>
    </xf>
    <xf numFmtId="0" fontId="22" fillId="0" borderId="43" xfId="10" applyFont="1" applyBorder="1" applyAlignment="1">
      <alignment horizontal="center" vertical="center"/>
    </xf>
    <xf numFmtId="0" fontId="18" fillId="0" borderId="30" xfId="10" applyFont="1" applyBorder="1" applyAlignment="1">
      <alignment horizontal="center" vertical="center" wrapText="1"/>
    </xf>
    <xf numFmtId="0" fontId="18" fillId="0" borderId="0" xfId="10" applyFont="1" applyAlignment="1">
      <alignment horizontal="center" vertical="center" wrapText="1"/>
    </xf>
    <xf numFmtId="0" fontId="18" fillId="0" borderId="11" xfId="10" applyFont="1" applyBorder="1" applyAlignment="1">
      <alignment horizontal="center" vertical="center" shrinkToFit="1"/>
    </xf>
    <xf numFmtId="182" fontId="17" fillId="6" borderId="41" xfId="10" applyNumberFormat="1" applyFont="1" applyFill="1" applyBorder="1" applyAlignment="1" applyProtection="1">
      <alignment vertical="center"/>
      <protection hidden="1"/>
    </xf>
    <xf numFmtId="180" fontId="17" fillId="7" borderId="0" xfId="10" applyNumberFormat="1" applyFont="1" applyFill="1" applyAlignment="1">
      <alignment horizontal="center" vertical="center" wrapText="1"/>
    </xf>
    <xf numFmtId="180" fontId="17" fillId="0" borderId="0" xfId="10" applyNumberFormat="1" applyFont="1" applyAlignment="1">
      <alignment vertical="center" wrapText="1"/>
    </xf>
    <xf numFmtId="180" fontId="14" fillId="0" borderId="0" xfId="10" applyNumberFormat="1" applyFont="1" applyAlignment="1">
      <alignment vertical="center"/>
    </xf>
    <xf numFmtId="180" fontId="14" fillId="0" borderId="0" xfId="10" applyNumberFormat="1" applyFont="1" applyAlignment="1">
      <alignment vertical="center" wrapText="1"/>
    </xf>
    <xf numFmtId="0" fontId="17" fillId="0" borderId="44" xfId="10" applyFont="1" applyBorder="1" applyAlignment="1">
      <alignment horizontal="center" vertical="center"/>
    </xf>
    <xf numFmtId="0" fontId="17" fillId="0" borderId="45" xfId="10" applyFont="1" applyBorder="1" applyAlignment="1">
      <alignment horizontal="center" vertical="center"/>
    </xf>
    <xf numFmtId="0" fontId="16" fillId="6" borderId="16" xfId="10" applyFont="1" applyFill="1" applyBorder="1" applyAlignment="1">
      <alignment horizontal="center" vertical="center" shrinkToFit="1"/>
    </xf>
    <xf numFmtId="0" fontId="16" fillId="6" borderId="46" xfId="10" applyFont="1" applyFill="1" applyBorder="1" applyAlignment="1">
      <alignment horizontal="center" vertical="center" shrinkToFit="1"/>
    </xf>
    <xf numFmtId="179" fontId="17" fillId="7" borderId="0" xfId="10" applyNumberFormat="1" applyFont="1" applyFill="1" applyAlignment="1">
      <alignment vertical="center"/>
    </xf>
    <xf numFmtId="183" fontId="18" fillId="0" borderId="0" xfId="10" applyNumberFormat="1" applyFont="1" applyAlignment="1">
      <alignment vertical="center"/>
    </xf>
    <xf numFmtId="183" fontId="17" fillId="0" borderId="48" xfId="10" applyNumberFormat="1" applyFont="1" applyBorder="1" applyAlignment="1">
      <alignment horizontal="center" vertical="center"/>
    </xf>
    <xf numFmtId="176" fontId="17" fillId="6" borderId="13" xfId="10" applyNumberFormat="1" applyFont="1" applyFill="1" applyBorder="1" applyAlignment="1" applyProtection="1">
      <alignment vertical="center"/>
      <protection hidden="1"/>
    </xf>
    <xf numFmtId="176" fontId="17" fillId="6" borderId="49" xfId="10" applyNumberFormat="1" applyFont="1" applyFill="1" applyBorder="1" applyAlignment="1" applyProtection="1">
      <alignment vertical="center"/>
      <protection hidden="1"/>
    </xf>
    <xf numFmtId="176" fontId="18" fillId="0" borderId="30" xfId="10" applyNumberFormat="1" applyFont="1" applyBorder="1" applyAlignment="1" applyProtection="1">
      <alignment vertical="center" wrapText="1"/>
      <protection hidden="1"/>
    </xf>
    <xf numFmtId="183" fontId="18" fillId="0" borderId="0" xfId="10" applyNumberFormat="1" applyFont="1" applyAlignment="1">
      <alignment vertical="center" wrapText="1"/>
    </xf>
    <xf numFmtId="183" fontId="17" fillId="0" borderId="0" xfId="10" applyNumberFormat="1" applyFont="1" applyAlignment="1">
      <alignment horizontal="right" vertical="center"/>
    </xf>
    <xf numFmtId="181" fontId="18" fillId="4" borderId="41" xfId="10" applyNumberFormat="1" applyFont="1" applyFill="1" applyBorder="1" applyAlignment="1" applyProtection="1">
      <alignment vertical="center" wrapText="1"/>
      <protection locked="0"/>
    </xf>
    <xf numFmtId="183" fontId="17" fillId="0" borderId="0" xfId="10" applyNumberFormat="1" applyFont="1" applyAlignment="1">
      <alignment horizontal="center" vertical="center"/>
    </xf>
    <xf numFmtId="183" fontId="17" fillId="7" borderId="0" xfId="10" applyNumberFormat="1" applyFont="1" applyFill="1" applyAlignment="1">
      <alignment vertical="center"/>
    </xf>
    <xf numFmtId="183" fontId="17" fillId="0" borderId="0" xfId="10" applyNumberFormat="1" applyFont="1" applyAlignment="1">
      <alignment vertical="center" wrapText="1"/>
    </xf>
    <xf numFmtId="183" fontId="14" fillId="0" borderId="0" xfId="10" applyNumberFormat="1" applyFont="1" applyAlignment="1">
      <alignment vertical="center"/>
    </xf>
    <xf numFmtId="183" fontId="14" fillId="0" borderId="0" xfId="10" applyNumberFormat="1" applyFont="1" applyAlignment="1">
      <alignment vertical="center" wrapText="1"/>
    </xf>
    <xf numFmtId="0" fontId="17" fillId="0" borderId="27" xfId="10" applyFont="1" applyBorder="1" applyAlignment="1">
      <alignment horizontal="center" vertical="center"/>
    </xf>
    <xf numFmtId="180" fontId="17" fillId="0" borderId="0" xfId="10" applyNumberFormat="1" applyFont="1" applyAlignment="1">
      <alignment horizontal="left" vertical="center" wrapText="1"/>
    </xf>
    <xf numFmtId="183" fontId="17" fillId="0" borderId="52" xfId="10" applyNumberFormat="1" applyFont="1" applyBorder="1" applyAlignment="1">
      <alignment horizontal="center" vertical="center"/>
    </xf>
    <xf numFmtId="177" fontId="18" fillId="8" borderId="41" xfId="10" applyNumberFormat="1" applyFont="1" applyFill="1" applyBorder="1" applyAlignment="1" applyProtection="1">
      <alignment vertical="center"/>
      <protection hidden="1"/>
    </xf>
    <xf numFmtId="183" fontId="14" fillId="0" borderId="0" xfId="10" applyNumberFormat="1" applyFont="1" applyAlignment="1">
      <alignment horizontal="left" vertical="center"/>
    </xf>
    <xf numFmtId="179" fontId="17" fillId="8" borderId="0" xfId="10" applyNumberFormat="1" applyFont="1" applyFill="1" applyAlignment="1">
      <alignment vertical="center"/>
    </xf>
    <xf numFmtId="0" fontId="17" fillId="7" borderId="0" xfId="10" applyFont="1" applyFill="1" applyAlignment="1">
      <alignment vertical="center"/>
    </xf>
    <xf numFmtId="179" fontId="14" fillId="0" borderId="0" xfId="10" applyNumberFormat="1" applyFont="1" applyAlignment="1">
      <alignment vertical="center"/>
    </xf>
    <xf numFmtId="180" fontId="17" fillId="0" borderId="0" xfId="10" applyNumberFormat="1" applyFont="1" applyAlignment="1">
      <alignment horizontal="left" vertical="center"/>
    </xf>
    <xf numFmtId="0" fontId="17" fillId="0" borderId="0" xfId="10" applyFont="1" applyAlignment="1">
      <alignment vertical="center" wrapText="1"/>
    </xf>
    <xf numFmtId="0" fontId="15" fillId="9" borderId="0" xfId="10" applyFont="1" applyFill="1" applyAlignment="1">
      <alignment horizontal="left" vertical="center"/>
    </xf>
    <xf numFmtId="0" fontId="17" fillId="9" borderId="0" xfId="10" applyFont="1" applyFill="1" applyAlignment="1">
      <alignment vertical="center"/>
    </xf>
    <xf numFmtId="0" fontId="17" fillId="9" borderId="0" xfId="10" applyFont="1" applyFill="1" applyAlignment="1">
      <alignment horizontal="center" vertical="center"/>
    </xf>
    <xf numFmtId="0" fontId="16" fillId="9" borderId="0" xfId="10" applyFont="1" applyFill="1" applyAlignment="1">
      <alignment vertical="center" shrinkToFit="1"/>
    </xf>
    <xf numFmtId="183" fontId="17" fillId="9" borderId="0" xfId="10" applyNumberFormat="1" applyFont="1" applyFill="1" applyAlignment="1">
      <alignment vertical="center"/>
    </xf>
    <xf numFmtId="0" fontId="16" fillId="9" borderId="0" xfId="10" applyFont="1" applyFill="1" applyAlignment="1">
      <alignment vertical="center"/>
    </xf>
    <xf numFmtId="180" fontId="22" fillId="0" borderId="0" xfId="10" applyNumberFormat="1" applyFont="1" applyAlignment="1">
      <alignment horizontal="left" vertical="center" wrapText="1"/>
    </xf>
    <xf numFmtId="0" fontId="17" fillId="0" borderId="53" xfId="10" applyFont="1" applyBorder="1" applyAlignment="1">
      <alignment horizontal="center" vertical="center"/>
    </xf>
    <xf numFmtId="183" fontId="17" fillId="0" borderId="48" xfId="10" applyNumberFormat="1" applyFont="1" applyBorder="1" applyAlignment="1">
      <alignment horizontal="center" vertical="center" shrinkToFit="1"/>
    </xf>
    <xf numFmtId="183" fontId="17" fillId="0" borderId="0" xfId="10" applyNumberFormat="1" applyFont="1" applyAlignment="1">
      <alignment horizontal="right" vertical="center" shrinkToFit="1"/>
    </xf>
    <xf numFmtId="183" fontId="17" fillId="0" borderId="0" xfId="10" applyNumberFormat="1" applyFont="1" applyAlignment="1">
      <alignment horizontal="left" vertical="center" wrapText="1"/>
    </xf>
    <xf numFmtId="183" fontId="17" fillId="0" borderId="0" xfId="10" applyNumberFormat="1" applyFont="1" applyAlignment="1">
      <alignment horizontal="left" vertical="center"/>
    </xf>
    <xf numFmtId="183" fontId="17" fillId="0" borderId="52" xfId="10" applyNumberFormat="1" applyFont="1" applyBorder="1" applyAlignment="1">
      <alignment horizontal="center" vertical="center" shrinkToFit="1"/>
    </xf>
    <xf numFmtId="179" fontId="14" fillId="0" borderId="0" xfId="10" applyNumberFormat="1" applyFont="1" applyAlignment="1">
      <alignment horizontal="left" vertical="center"/>
    </xf>
    <xf numFmtId="0" fontId="15" fillId="5" borderId="0" xfId="10" applyFont="1" applyFill="1" applyAlignment="1">
      <alignment horizontal="left" vertical="center"/>
    </xf>
    <xf numFmtId="0" fontId="17" fillId="5" borderId="0" xfId="10" applyFont="1" applyFill="1" applyAlignment="1">
      <alignment vertical="center"/>
    </xf>
    <xf numFmtId="0" fontId="18" fillId="0" borderId="35" xfId="10" applyFont="1" applyBorder="1" applyAlignment="1">
      <alignment vertical="center" shrinkToFit="1"/>
    </xf>
    <xf numFmtId="0" fontId="23" fillId="0" borderId="36" xfId="10" applyFont="1" applyBorder="1" applyAlignment="1">
      <alignment vertical="center" shrinkToFit="1"/>
    </xf>
    <xf numFmtId="0" fontId="17" fillId="5" borderId="0" xfId="10" applyFont="1" applyFill="1" applyAlignment="1">
      <alignment horizontal="center" vertical="center"/>
    </xf>
    <xf numFmtId="0" fontId="16" fillId="5" borderId="0" xfId="10" applyFont="1" applyFill="1" applyAlignment="1">
      <alignment vertical="center" shrinkToFit="1"/>
    </xf>
    <xf numFmtId="183" fontId="17" fillId="5" borderId="0" xfId="10" applyNumberFormat="1" applyFont="1" applyFill="1" applyAlignment="1">
      <alignment vertical="center"/>
    </xf>
    <xf numFmtId="0" fontId="16" fillId="5" borderId="0" xfId="10" applyFont="1" applyFill="1" applyAlignment="1">
      <alignment vertical="center"/>
    </xf>
    <xf numFmtId="0" fontId="30" fillId="0" borderId="0" xfId="25" applyFont="1"/>
    <xf numFmtId="0" fontId="30" fillId="0" borderId="0" xfId="25" applyFont="1" applyAlignment="1">
      <alignment horizontal="center"/>
    </xf>
    <xf numFmtId="0" fontId="30" fillId="0" borderId="53" xfId="25" applyFont="1" applyBorder="1"/>
    <xf numFmtId="0" fontId="30" fillId="0" borderId="27" xfId="25" applyFont="1" applyBorder="1"/>
    <xf numFmtId="0" fontId="30" fillId="0" borderId="0" xfId="25" applyFont="1" applyAlignment="1">
      <alignment horizontal="left"/>
    </xf>
    <xf numFmtId="0" fontId="30" fillId="0" borderId="0" xfId="25" applyFont="1" applyAlignment="1">
      <alignment horizontal="left" vertical="center"/>
    </xf>
    <xf numFmtId="0" fontId="32" fillId="0" borderId="0" xfId="25" applyFont="1" applyAlignment="1">
      <alignment vertical="top" wrapText="1"/>
    </xf>
    <xf numFmtId="0" fontId="32" fillId="0" borderId="0" xfId="25" applyFont="1" applyAlignment="1">
      <alignment horizontal="left" vertical="top"/>
    </xf>
    <xf numFmtId="0" fontId="32" fillId="0" borderId="0" xfId="25" applyFont="1" applyAlignment="1">
      <alignment vertical="top"/>
    </xf>
    <xf numFmtId="178" fontId="30" fillId="0" borderId="0" xfId="25" applyNumberFormat="1" applyFont="1" applyAlignment="1">
      <alignment vertical="center"/>
    </xf>
    <xf numFmtId="0" fontId="30" fillId="0" borderId="0" xfId="25" applyFont="1" applyAlignment="1">
      <alignment horizontal="center" vertical="center" wrapText="1"/>
    </xf>
    <xf numFmtId="0" fontId="30" fillId="0" borderId="29" xfId="25" applyFont="1" applyBorder="1" applyAlignment="1">
      <alignment vertical="center"/>
    </xf>
    <xf numFmtId="0" fontId="30" fillId="0" borderId="27" xfId="25" applyFont="1" applyBorder="1" applyAlignment="1">
      <alignment vertical="center"/>
    </xf>
    <xf numFmtId="0" fontId="30" fillId="0" borderId="27" xfId="25" applyFont="1" applyBorder="1" applyAlignment="1">
      <alignment horizontal="left" vertical="center"/>
    </xf>
    <xf numFmtId="0" fontId="30" fillId="0" borderId="26" xfId="25" applyFont="1" applyBorder="1" applyAlignment="1">
      <alignment horizontal="left" vertical="center"/>
    </xf>
    <xf numFmtId="178" fontId="30" fillId="0" borderId="27" xfId="25" applyNumberFormat="1" applyFont="1" applyBorder="1" applyAlignment="1">
      <alignment vertical="center"/>
    </xf>
    <xf numFmtId="0" fontId="30" fillId="0" borderId="27" xfId="25" applyFont="1" applyBorder="1" applyAlignment="1">
      <alignment horizontal="center" vertical="center" wrapText="1"/>
    </xf>
    <xf numFmtId="0" fontId="30" fillId="0" borderId="26" xfId="25" applyFont="1" applyBorder="1" applyAlignment="1">
      <alignment horizontal="center" vertical="center" wrapText="1"/>
    </xf>
    <xf numFmtId="0" fontId="30" fillId="0" borderId="12" xfId="25" applyFont="1" applyBorder="1" applyAlignment="1">
      <alignment vertical="center"/>
    </xf>
    <xf numFmtId="0" fontId="30" fillId="0" borderId="0" xfId="25" applyFont="1" applyAlignment="1">
      <alignment horizontal="center" vertical="center"/>
    </xf>
    <xf numFmtId="0" fontId="30" fillId="0" borderId="15" xfId="25" applyFont="1" applyBorder="1" applyAlignment="1">
      <alignment vertical="center"/>
    </xf>
    <xf numFmtId="0" fontId="30" fillId="0" borderId="29" xfId="25" applyFont="1" applyBorder="1" applyAlignment="1">
      <alignment horizontal="left" vertical="center"/>
    </xf>
    <xf numFmtId="0" fontId="30" fillId="0" borderId="17" xfId="25" applyFont="1" applyBorder="1" applyAlignment="1">
      <alignment horizontal="center" vertical="center"/>
    </xf>
    <xf numFmtId="0" fontId="30" fillId="0" borderId="16" xfId="25" applyFont="1" applyBorder="1" applyAlignment="1">
      <alignment horizontal="center" vertical="center"/>
    </xf>
    <xf numFmtId="0" fontId="30" fillId="0" borderId="30" xfId="25" applyFont="1" applyBorder="1" applyAlignment="1">
      <alignment horizontal="center" vertical="center"/>
    </xf>
    <xf numFmtId="0" fontId="30" fillId="0" borderId="15" xfId="25" applyFont="1" applyBorder="1" applyAlignment="1">
      <alignment horizontal="left" vertical="center"/>
    </xf>
    <xf numFmtId="0" fontId="30" fillId="0" borderId="0" xfId="25" applyFont="1" applyAlignment="1">
      <alignment vertical="center"/>
    </xf>
    <xf numFmtId="0" fontId="30" fillId="0" borderId="13" xfId="25" applyFont="1" applyBorder="1" applyAlignment="1">
      <alignment horizontal="left" vertical="center"/>
    </xf>
    <xf numFmtId="0" fontId="30" fillId="0" borderId="11" xfId="25" applyFont="1" applyBorder="1" applyAlignment="1">
      <alignment horizontal="center" vertical="center"/>
    </xf>
    <xf numFmtId="0" fontId="35" fillId="0" borderId="12" xfId="25" applyFont="1" applyBorder="1" applyAlignment="1">
      <alignment vertical="center" shrinkToFit="1"/>
    </xf>
    <xf numFmtId="0" fontId="36" fillId="0" borderId="0" xfId="25" applyFont="1" applyAlignment="1">
      <alignment horizontal="center" vertical="center"/>
    </xf>
    <xf numFmtId="0" fontId="30" fillId="0" borderId="28" xfId="25" applyFont="1" applyBorder="1" applyAlignment="1">
      <alignment vertical="center"/>
    </xf>
    <xf numFmtId="0" fontId="30" fillId="0" borderId="53" xfId="25" applyFont="1" applyBorder="1" applyAlignment="1">
      <alignment vertical="center"/>
    </xf>
    <xf numFmtId="0" fontId="30" fillId="0" borderId="53" xfId="25" applyFont="1" applyBorder="1" applyAlignment="1">
      <alignment horizontal="left" vertical="center"/>
    </xf>
    <xf numFmtId="0" fontId="30" fillId="0" borderId="25" xfId="25" applyFont="1" applyBorder="1" applyAlignment="1">
      <alignment horizontal="left" vertical="center"/>
    </xf>
    <xf numFmtId="0" fontId="30" fillId="0" borderId="53" xfId="25" applyFont="1" applyBorder="1" applyAlignment="1">
      <alignment horizontal="center" vertical="center"/>
    </xf>
    <xf numFmtId="0" fontId="30" fillId="0" borderId="53" xfId="25" applyFont="1" applyBorder="1" applyAlignment="1">
      <alignment horizontal="center" vertical="center" wrapText="1"/>
    </xf>
    <xf numFmtId="0" fontId="30" fillId="0" borderId="27" xfId="25" applyFont="1" applyBorder="1" applyAlignment="1">
      <alignment horizontal="center" vertical="center"/>
    </xf>
    <xf numFmtId="0" fontId="30" fillId="0" borderId="26" xfId="25" applyFont="1" applyBorder="1" applyAlignment="1">
      <alignment horizontal="center" vertical="center"/>
    </xf>
    <xf numFmtId="0" fontId="34" fillId="0" borderId="27" xfId="25" applyFont="1" applyBorder="1" applyAlignment="1">
      <alignment horizontal="left" vertical="center"/>
    </xf>
    <xf numFmtId="0" fontId="30" fillId="0" borderId="17" xfId="25" applyFont="1" applyBorder="1" applyAlignment="1">
      <alignment horizontal="left" vertical="center"/>
    </xf>
    <xf numFmtId="0" fontId="34" fillId="0" borderId="17" xfId="25" applyFont="1" applyBorder="1" applyAlignment="1">
      <alignment horizontal="left" vertical="center"/>
    </xf>
    <xf numFmtId="0" fontId="35" fillId="0" borderId="0" xfId="25" applyFont="1" applyAlignment="1">
      <alignment horizontal="left" vertical="center"/>
    </xf>
    <xf numFmtId="0" fontId="34" fillId="0" borderId="16" xfId="25" applyFont="1" applyBorder="1" applyAlignment="1">
      <alignment horizontal="left" vertical="center"/>
    </xf>
    <xf numFmtId="0" fontId="30" fillId="0" borderId="0" xfId="25" applyFont="1" applyAlignment="1">
      <alignment horizontal="left" vertical="center" wrapText="1"/>
    </xf>
    <xf numFmtId="0" fontId="36" fillId="0" borderId="53" xfId="25" applyFont="1" applyBorder="1" applyAlignment="1">
      <alignment horizontal="center" vertical="center"/>
    </xf>
    <xf numFmtId="0" fontId="30" fillId="0" borderId="25" xfId="25" applyFont="1" applyBorder="1" applyAlignment="1">
      <alignment vertical="center"/>
    </xf>
    <xf numFmtId="0" fontId="30" fillId="0" borderId="28" xfId="25" applyFont="1" applyBorder="1" applyAlignment="1">
      <alignment horizontal="left" vertical="center" wrapText="1"/>
    </xf>
    <xf numFmtId="0" fontId="30" fillId="0" borderId="53" xfId="25" applyFont="1" applyBorder="1" applyAlignment="1">
      <alignment horizontal="left" vertical="center" wrapText="1"/>
    </xf>
    <xf numFmtId="0" fontId="34" fillId="0" borderId="29" xfId="25" applyFont="1" applyBorder="1" applyAlignment="1">
      <alignment vertical="center"/>
    </xf>
    <xf numFmtId="0" fontId="34" fillId="0" borderId="27" xfId="25" applyFont="1" applyBorder="1" applyAlignment="1">
      <alignment vertical="center"/>
    </xf>
    <xf numFmtId="0" fontId="34" fillId="0" borderId="28" xfId="25" applyFont="1" applyBorder="1" applyAlignment="1">
      <alignment vertical="center"/>
    </xf>
    <xf numFmtId="0" fontId="34" fillId="0" borderId="53" xfId="25" applyFont="1" applyBorder="1" applyAlignment="1">
      <alignment vertical="center"/>
    </xf>
    <xf numFmtId="0" fontId="30" fillId="0" borderId="25" xfId="25" applyFont="1" applyBorder="1" applyAlignment="1">
      <alignment horizontal="center" vertical="center"/>
    </xf>
    <xf numFmtId="0" fontId="30" fillId="0" borderId="28" xfId="25" applyFont="1" applyBorder="1" applyAlignment="1">
      <alignment horizontal="left" vertical="center"/>
    </xf>
    <xf numFmtId="0" fontId="34" fillId="0" borderId="13" xfId="25" applyFont="1" applyBorder="1" applyAlignment="1">
      <alignment vertical="center"/>
    </xf>
    <xf numFmtId="0" fontId="34" fillId="0" borderId="17" xfId="25" applyFont="1" applyBorder="1" applyAlignment="1">
      <alignment vertical="center"/>
    </xf>
    <xf numFmtId="0" fontId="30" fillId="0" borderId="17" xfId="25" applyFont="1" applyBorder="1" applyAlignment="1">
      <alignment vertical="center"/>
    </xf>
    <xf numFmtId="0" fontId="30" fillId="0" borderId="16" xfId="25" applyFont="1" applyBorder="1" applyAlignment="1">
      <alignment horizontal="left" vertical="center"/>
    </xf>
    <xf numFmtId="0" fontId="34" fillId="0" borderId="13" xfId="25" applyFont="1" applyBorder="1" applyAlignment="1">
      <alignment horizontal="left" vertical="center"/>
    </xf>
    <xf numFmtId="0" fontId="30" fillId="0" borderId="0" xfId="25" applyFont="1" applyAlignment="1">
      <alignment horizontal="right" vertical="center"/>
    </xf>
    <xf numFmtId="0" fontId="30" fillId="10" borderId="25" xfId="25" applyFont="1" applyFill="1" applyBorder="1" applyAlignment="1">
      <alignment horizontal="center" vertical="center"/>
    </xf>
    <xf numFmtId="0" fontId="30" fillId="10" borderId="53" xfId="25" applyFont="1" applyFill="1" applyBorder="1" applyAlignment="1">
      <alignment horizontal="left" vertical="center"/>
    </xf>
    <xf numFmtId="0" fontId="30" fillId="10" borderId="53" xfId="25" applyFont="1" applyFill="1" applyBorder="1" applyAlignment="1">
      <alignment vertical="center"/>
    </xf>
    <xf numFmtId="0" fontId="30" fillId="0" borderId="16" xfId="25" applyFont="1" applyBorder="1" applyAlignment="1">
      <alignment vertical="center"/>
    </xf>
    <xf numFmtId="0" fontId="30" fillId="0" borderId="11" xfId="25" applyFont="1" applyBorder="1" applyAlignment="1">
      <alignment vertical="center"/>
    </xf>
    <xf numFmtId="0" fontId="37" fillId="0" borderId="0" xfId="25" applyFont="1" applyAlignment="1">
      <alignment horizontal="center" vertical="center"/>
    </xf>
    <xf numFmtId="0" fontId="34" fillId="0" borderId="26" xfId="25" applyFont="1" applyBorder="1" applyAlignment="1">
      <alignment horizontal="left" vertical="center"/>
    </xf>
    <xf numFmtId="0" fontId="30" fillId="0" borderId="26" xfId="25" applyFont="1" applyBorder="1" applyAlignment="1">
      <alignment vertical="center"/>
    </xf>
    <xf numFmtId="0" fontId="30" fillId="0" borderId="30" xfId="25" applyFont="1" applyBorder="1" applyAlignment="1">
      <alignment vertical="center"/>
    </xf>
    <xf numFmtId="0" fontId="30" fillId="0" borderId="0" xfId="25" applyFont="1" applyAlignment="1">
      <alignment vertical="center" wrapText="1"/>
    </xf>
    <xf numFmtId="0" fontId="30" fillId="0" borderId="12" xfId="25" applyFont="1" applyBorder="1" applyAlignment="1">
      <alignment horizontal="center" vertical="center"/>
    </xf>
    <xf numFmtId="0" fontId="30" fillId="0" borderId="15" xfId="25" applyFont="1" applyBorder="1" applyAlignment="1">
      <alignment horizontal="center" vertical="center"/>
    </xf>
    <xf numFmtId="0" fontId="35" fillId="0" borderId="0" xfId="25" applyFont="1" applyAlignment="1">
      <alignment vertical="center"/>
    </xf>
    <xf numFmtId="0" fontId="30" fillId="0" borderId="12" xfId="25" applyFont="1" applyBorder="1" applyAlignment="1">
      <alignment horizontal="left" vertical="center"/>
    </xf>
    <xf numFmtId="0" fontId="34" fillId="0" borderId="29" xfId="25" applyFont="1" applyBorder="1" applyAlignment="1">
      <alignment horizontal="left" vertical="center"/>
    </xf>
    <xf numFmtId="0" fontId="30" fillId="0" borderId="0" xfId="25" applyFont="1" applyAlignment="1">
      <alignment horizontal="left" vertical="top"/>
    </xf>
    <xf numFmtId="0" fontId="34" fillId="0" borderId="12" xfId="25" applyFont="1" applyBorder="1" applyAlignment="1">
      <alignment vertical="center"/>
    </xf>
    <xf numFmtId="0" fontId="34" fillId="0" borderId="0" xfId="25" applyFont="1" applyAlignment="1">
      <alignment vertical="center"/>
    </xf>
    <xf numFmtId="0" fontId="29" fillId="0" borderId="0" xfId="25"/>
    <xf numFmtId="0" fontId="29" fillId="0" borderId="27" xfId="25" applyBorder="1"/>
    <xf numFmtId="0" fontId="30" fillId="10" borderId="0" xfId="25" applyFont="1" applyFill="1" applyAlignment="1">
      <alignment horizontal="center" vertical="center"/>
    </xf>
    <xf numFmtId="0" fontId="30" fillId="10" borderId="0" xfId="25" applyFont="1" applyFill="1" applyAlignment="1">
      <alignment horizontal="left" vertical="center"/>
    </xf>
    <xf numFmtId="0" fontId="30" fillId="10" borderId="27" xfId="25" applyFont="1" applyFill="1" applyBorder="1" applyAlignment="1">
      <alignment horizontal="left" vertical="center"/>
    </xf>
    <xf numFmtId="0" fontId="30" fillId="10" borderId="26" xfId="25" applyFont="1" applyFill="1" applyBorder="1" applyAlignment="1">
      <alignment horizontal="center" vertical="center"/>
    </xf>
    <xf numFmtId="0" fontId="30" fillId="0" borderId="29" xfId="25" applyFont="1" applyBorder="1"/>
    <xf numFmtId="0" fontId="30" fillId="0" borderId="26" xfId="25" applyFont="1" applyBorder="1" applyAlignment="1">
      <alignment horizontal="center"/>
    </xf>
    <xf numFmtId="0" fontId="30" fillId="0" borderId="15" xfId="25" applyFont="1" applyBorder="1"/>
    <xf numFmtId="0" fontId="37" fillId="0" borderId="27" xfId="25" applyFont="1" applyBorder="1" applyAlignment="1">
      <alignment horizontal="center" vertical="center"/>
    </xf>
    <xf numFmtId="0" fontId="30" fillId="0" borderId="15" xfId="25" applyFont="1" applyBorder="1" applyAlignment="1">
      <alignment vertical="center" wrapText="1"/>
    </xf>
    <xf numFmtId="0" fontId="29" fillId="0" borderId="0" xfId="25" applyAlignment="1">
      <alignment horizontal="center"/>
    </xf>
    <xf numFmtId="49" fontId="30" fillId="0" borderId="27" xfId="25" applyNumberFormat="1" applyFont="1" applyBorder="1" applyAlignment="1">
      <alignment horizontal="left" vertical="center"/>
    </xf>
    <xf numFmtId="0" fontId="37" fillId="0" borderId="15" xfId="25" applyFont="1" applyBorder="1" applyAlignment="1">
      <alignment horizontal="center" vertical="center"/>
    </xf>
    <xf numFmtId="0" fontId="37" fillId="0" borderId="12" xfId="25" applyFont="1" applyBorder="1" applyAlignment="1">
      <alignment vertical="center"/>
    </xf>
    <xf numFmtId="49" fontId="30" fillId="0" borderId="0" xfId="25" applyNumberFormat="1" applyFont="1" applyAlignment="1">
      <alignment horizontal="left" vertical="center"/>
    </xf>
    <xf numFmtId="1" fontId="30" fillId="0" borderId="17" xfId="25" applyNumberFormat="1" applyFont="1" applyBorder="1" applyAlignment="1">
      <alignment vertical="center"/>
    </xf>
    <xf numFmtId="0" fontId="30" fillId="0" borderId="17" xfId="25" applyFont="1" applyBorder="1" applyAlignment="1">
      <alignment vertical="center" wrapText="1" shrinkToFit="1"/>
    </xf>
    <xf numFmtId="0" fontId="30" fillId="0" borderId="11" xfId="25" applyFont="1" applyBorder="1" applyAlignment="1">
      <alignment horizontal="centerContinuous" vertical="center"/>
    </xf>
    <xf numFmtId="0" fontId="30" fillId="0" borderId="0" xfId="25" applyFont="1" applyAlignment="1">
      <alignment vertical="top"/>
    </xf>
    <xf numFmtId="0" fontId="30" fillId="0" borderId="56" xfId="25" applyFont="1" applyBorder="1" applyAlignment="1">
      <alignment horizontal="left" vertical="center"/>
    </xf>
    <xf numFmtId="0" fontId="37" fillId="0" borderId="0" xfId="25" applyFont="1" applyAlignment="1">
      <alignment vertical="center"/>
    </xf>
    <xf numFmtId="0" fontId="32" fillId="0" borderId="0" xfId="25" applyFont="1" applyAlignment="1">
      <alignment vertical="center"/>
    </xf>
    <xf numFmtId="0" fontId="30" fillId="0" borderId="26" xfId="25" applyFont="1" applyBorder="1" applyAlignment="1">
      <alignment vertical="center" wrapText="1"/>
    </xf>
    <xf numFmtId="0" fontId="37" fillId="0" borderId="15" xfId="25" applyFont="1" applyBorder="1" applyAlignment="1">
      <alignment vertical="center"/>
    </xf>
    <xf numFmtId="0" fontId="37" fillId="0" borderId="0" xfId="25" applyFont="1" applyAlignment="1">
      <alignment horizontal="center" vertical="center" wrapText="1"/>
    </xf>
    <xf numFmtId="0" fontId="42" fillId="0" borderId="0" xfId="25" applyFont="1" applyAlignment="1">
      <alignment vertical="center"/>
    </xf>
    <xf numFmtId="0" fontId="43" fillId="0" borderId="0" xfId="25" applyFont="1" applyAlignment="1">
      <alignment vertical="center"/>
    </xf>
    <xf numFmtId="0" fontId="10" fillId="0" borderId="11" xfId="7" applyFont="1" applyBorder="1" applyAlignment="1">
      <alignment horizontal="left" vertical="center" wrapText="1"/>
    </xf>
    <xf numFmtId="0" fontId="32" fillId="0" borderId="0" xfId="25" applyFont="1" applyAlignment="1">
      <alignment horizontal="center" vertical="center"/>
    </xf>
    <xf numFmtId="184" fontId="30" fillId="0" borderId="29" xfId="25" applyNumberFormat="1" applyFont="1" applyBorder="1" applyAlignment="1">
      <alignment vertical="center"/>
    </xf>
    <xf numFmtId="184" fontId="30" fillId="0" borderId="27" xfId="25" applyNumberFormat="1" applyFont="1" applyBorder="1" applyAlignment="1">
      <alignment horizontal="center" vertical="center"/>
    </xf>
    <xf numFmtId="184" fontId="30" fillId="0" borderId="12" xfId="25" applyNumberFormat="1" applyFont="1" applyBorder="1" applyAlignment="1">
      <alignment vertical="center"/>
    </xf>
    <xf numFmtId="184" fontId="30" fillId="0" borderId="13" xfId="25" applyNumberFormat="1" applyFont="1" applyBorder="1" applyAlignment="1">
      <alignment horizontal="center" vertical="center"/>
    </xf>
    <xf numFmtId="184" fontId="30" fillId="0" borderId="17" xfId="25" applyNumberFormat="1" applyFont="1" applyBorder="1" applyAlignment="1">
      <alignment horizontal="center" vertical="center"/>
    </xf>
    <xf numFmtId="0" fontId="34" fillId="0" borderId="54" xfId="25" applyFont="1" applyBorder="1" applyAlignment="1">
      <alignment vertical="center"/>
    </xf>
    <xf numFmtId="0" fontId="34" fillId="0" borderId="16" xfId="25" applyFont="1" applyBorder="1" applyAlignment="1">
      <alignment vertical="center"/>
    </xf>
    <xf numFmtId="0" fontId="34" fillId="0" borderId="11" xfId="25" applyFont="1" applyBorder="1" applyAlignment="1">
      <alignment vertical="center"/>
    </xf>
    <xf numFmtId="0" fontId="30" fillId="0" borderId="54" xfId="25" applyFont="1" applyBorder="1" applyAlignment="1">
      <alignment vertical="center"/>
    </xf>
    <xf numFmtId="0" fontId="30" fillId="0" borderId="54" xfId="25" applyFont="1" applyBorder="1" applyAlignment="1">
      <alignment vertical="center" wrapText="1"/>
    </xf>
    <xf numFmtId="0" fontId="29" fillId="0" borderId="53" xfId="25" applyBorder="1"/>
    <xf numFmtId="0" fontId="34" fillId="0" borderId="12" xfId="25" applyFont="1" applyBorder="1" applyAlignment="1">
      <alignment horizontal="center" vertical="center"/>
    </xf>
    <xf numFmtId="0" fontId="34" fillId="0" borderId="15" xfId="25" applyFont="1" applyBorder="1" applyAlignment="1">
      <alignment vertical="center"/>
    </xf>
    <xf numFmtId="0" fontId="44" fillId="0" borderId="0" xfId="25" applyFont="1" applyAlignment="1">
      <alignment horizontal="left" wrapText="1"/>
    </xf>
    <xf numFmtId="0" fontId="44" fillId="0" borderId="0" xfId="25" applyFont="1" applyAlignment="1">
      <alignment wrapText="1"/>
    </xf>
    <xf numFmtId="0" fontId="34" fillId="0" borderId="42" xfId="25" applyFont="1" applyBorder="1" applyAlignment="1">
      <alignment vertical="center"/>
    </xf>
    <xf numFmtId="0" fontId="29" fillId="0" borderId="17" xfId="25" applyBorder="1"/>
    <xf numFmtId="0" fontId="30" fillId="10" borderId="0" xfId="25" applyFont="1" applyFill="1" applyAlignment="1">
      <alignment vertical="center"/>
    </xf>
    <xf numFmtId="0" fontId="30" fillId="10" borderId="27" xfId="25" applyFont="1" applyFill="1" applyBorder="1" applyAlignment="1">
      <alignment horizontal="center" vertical="center"/>
    </xf>
    <xf numFmtId="0" fontId="30" fillId="10" borderId="27" xfId="25" applyFont="1" applyFill="1" applyBorder="1" applyAlignment="1">
      <alignment vertical="center"/>
    </xf>
    <xf numFmtId="0" fontId="29" fillId="10" borderId="0" xfId="25" applyFill="1"/>
    <xf numFmtId="0" fontId="30" fillId="10" borderId="53" xfId="25" applyFont="1" applyFill="1" applyBorder="1" applyAlignment="1">
      <alignment horizontal="center" vertical="center"/>
    </xf>
    <xf numFmtId="0" fontId="34" fillId="10" borderId="0" xfId="25" applyFont="1" applyFill="1" applyAlignment="1">
      <alignment vertical="center"/>
    </xf>
    <xf numFmtId="0" fontId="34" fillId="10" borderId="12" xfId="25" applyFont="1" applyFill="1" applyBorder="1" applyAlignment="1">
      <alignment vertical="center"/>
    </xf>
    <xf numFmtId="0" fontId="30" fillId="10" borderId="28" xfId="25" applyFont="1" applyFill="1" applyBorder="1" applyAlignment="1">
      <alignment horizontal="left" vertical="center"/>
    </xf>
    <xf numFmtId="0" fontId="37" fillId="10" borderId="0" xfId="25" applyFont="1" applyFill="1" applyAlignment="1">
      <alignment vertical="center"/>
    </xf>
    <xf numFmtId="0" fontId="30" fillId="10" borderId="12" xfId="25" applyFont="1" applyFill="1" applyBorder="1" applyAlignment="1">
      <alignment horizontal="left" vertical="center"/>
    </xf>
    <xf numFmtId="0" fontId="41" fillId="10" borderId="0" xfId="25" applyFont="1" applyFill="1" applyAlignment="1">
      <alignment vertical="center"/>
    </xf>
    <xf numFmtId="0" fontId="32" fillId="0" borderId="0" xfId="25" applyFont="1" applyAlignment="1">
      <alignment horizontal="left" vertical="center" wrapText="1"/>
    </xf>
    <xf numFmtId="0" fontId="44" fillId="0" borderId="0" xfId="25" applyFont="1" applyAlignment="1">
      <alignment horizontal="left" vertical="center"/>
    </xf>
    <xf numFmtId="0" fontId="45" fillId="0" borderId="26" xfId="25" applyFont="1" applyBorder="1" applyAlignment="1">
      <alignment vertical="center"/>
    </xf>
    <xf numFmtId="0" fontId="45" fillId="0" borderId="0" xfId="25" applyFont="1" applyAlignment="1">
      <alignment horizontal="left" vertical="center"/>
    </xf>
    <xf numFmtId="0" fontId="45" fillId="0" borderId="15" xfId="25" applyFont="1" applyBorder="1" applyAlignment="1">
      <alignment vertical="center"/>
    </xf>
    <xf numFmtId="0" fontId="32" fillId="0" borderId="0" xfId="25" applyFont="1"/>
    <xf numFmtId="0" fontId="32" fillId="0" borderId="0" xfId="25" applyFont="1" applyAlignment="1">
      <alignment horizontal="left"/>
    </xf>
    <xf numFmtId="0" fontId="32" fillId="0" borderId="0" xfId="25" applyFont="1" applyAlignment="1">
      <alignment vertical="center" wrapText="1"/>
    </xf>
    <xf numFmtId="0" fontId="38" fillId="0" borderId="0" xfId="30" applyFont="1">
      <alignment vertical="center"/>
    </xf>
    <xf numFmtId="0" fontId="48" fillId="0" borderId="0" xfId="30" applyFont="1">
      <alignment vertical="center"/>
    </xf>
    <xf numFmtId="0" fontId="50" fillId="2" borderId="0" xfId="30" applyFont="1" applyFill="1" applyAlignment="1">
      <alignment horizontal="left" vertical="center"/>
    </xf>
    <xf numFmtId="0" fontId="48" fillId="2" borderId="11" xfId="30" applyFont="1" applyFill="1" applyBorder="1" applyAlignment="1">
      <alignment horizontal="center" vertical="center"/>
    </xf>
    <xf numFmtId="0" fontId="38" fillId="2" borderId="11" xfId="30" applyFont="1" applyFill="1" applyBorder="1" applyAlignment="1">
      <alignment horizontal="center" vertical="center"/>
    </xf>
    <xf numFmtId="0" fontId="48" fillId="0" borderId="0" xfId="30" applyFont="1" applyAlignment="1">
      <alignment horizontal="justify" vertical="center" wrapText="1"/>
    </xf>
    <xf numFmtId="0" fontId="48" fillId="0" borderId="0" xfId="30" applyFont="1" applyAlignment="1">
      <alignment vertical="center" wrapText="1"/>
    </xf>
    <xf numFmtId="0" fontId="48" fillId="0" borderId="0" xfId="30" applyFont="1" applyAlignment="1">
      <alignment horizontal="left" vertical="center"/>
    </xf>
    <xf numFmtId="0" fontId="38" fillId="0" borderId="0" xfId="30" applyFont="1" applyAlignment="1">
      <alignment horizontal="left" vertical="center"/>
    </xf>
    <xf numFmtId="0" fontId="30" fillId="0" borderId="0" xfId="30" applyFont="1" applyAlignment="1">
      <alignment vertical="center" shrinkToFit="1"/>
    </xf>
    <xf numFmtId="0" fontId="38" fillId="0" borderId="0" xfId="30" applyFont="1" applyAlignment="1">
      <alignment vertical="center" shrinkToFit="1"/>
    </xf>
    <xf numFmtId="0" fontId="54" fillId="0" borderId="0" xfId="30" applyFont="1">
      <alignment vertical="center"/>
    </xf>
    <xf numFmtId="185" fontId="48" fillId="2" borderId="4" xfId="30" applyNumberFormat="1" applyFont="1" applyFill="1" applyBorder="1" applyAlignment="1" applyProtection="1">
      <alignment horizontal="center" vertical="center" shrinkToFit="1"/>
      <protection locked="0"/>
    </xf>
    <xf numFmtId="185" fontId="48" fillId="2" borderId="57" xfId="30" applyNumberFormat="1" applyFont="1" applyFill="1" applyBorder="1" applyAlignment="1" applyProtection="1">
      <alignment horizontal="center" vertical="center" shrinkToFit="1"/>
      <protection locked="0"/>
    </xf>
    <xf numFmtId="185" fontId="48" fillId="2" borderId="61" xfId="30" applyNumberFormat="1" applyFont="1" applyFill="1" applyBorder="1" applyAlignment="1" applyProtection="1">
      <alignment horizontal="center" vertical="center" shrinkToFit="1"/>
      <protection locked="0"/>
    </xf>
    <xf numFmtId="0" fontId="48" fillId="0" borderId="63" xfId="30" applyFont="1" applyBorder="1">
      <alignment vertical="center"/>
    </xf>
    <xf numFmtId="0" fontId="48" fillId="2" borderId="64" xfId="30" applyFont="1" applyFill="1" applyBorder="1" applyAlignment="1" applyProtection="1">
      <alignment horizontal="left" vertical="center" wrapText="1"/>
      <protection locked="0"/>
    </xf>
    <xf numFmtId="0" fontId="48" fillId="2" borderId="17" xfId="30" applyFont="1" applyFill="1" applyBorder="1" applyAlignment="1" applyProtection="1">
      <alignment horizontal="left" vertical="center" wrapText="1"/>
      <protection locked="0"/>
    </xf>
    <xf numFmtId="0" fontId="48" fillId="2" borderId="65" xfId="30" applyFont="1" applyFill="1" applyBorder="1" applyAlignment="1" applyProtection="1">
      <alignment horizontal="left" vertical="center" wrapText="1"/>
      <protection locked="0"/>
    </xf>
    <xf numFmtId="185" fontId="52" fillId="2" borderId="64" xfId="31" applyNumberFormat="1" applyFont="1" applyFill="1" applyBorder="1" applyAlignment="1" applyProtection="1">
      <alignment horizontal="center" vertical="center" wrapText="1"/>
    </xf>
    <xf numFmtId="185" fontId="52" fillId="2" borderId="65" xfId="31" applyNumberFormat="1" applyFont="1" applyFill="1" applyBorder="1" applyAlignment="1" applyProtection="1">
      <alignment horizontal="center" vertical="center" wrapText="1"/>
    </xf>
    <xf numFmtId="185" fontId="52" fillId="2" borderId="64" xfId="30" applyNumberFormat="1" applyFont="1" applyFill="1" applyBorder="1" applyAlignment="1">
      <alignment horizontal="center" vertical="center" wrapText="1"/>
    </xf>
    <xf numFmtId="185" fontId="52" fillId="2" borderId="65" xfId="30" applyNumberFormat="1" applyFont="1" applyFill="1" applyBorder="1" applyAlignment="1">
      <alignment horizontal="center" vertical="center" wrapText="1"/>
    </xf>
    <xf numFmtId="185" fontId="48" fillId="2" borderId="66" xfId="30" applyNumberFormat="1" applyFont="1" applyFill="1" applyBorder="1" applyAlignment="1" applyProtection="1">
      <alignment horizontal="center" vertical="center" shrinkToFit="1"/>
      <protection locked="0"/>
    </xf>
    <xf numFmtId="185" fontId="48" fillId="2" borderId="24" xfId="30" applyNumberFormat="1" applyFont="1" applyFill="1" applyBorder="1" applyAlignment="1" applyProtection="1">
      <alignment horizontal="center" vertical="center" shrinkToFit="1"/>
      <protection locked="0"/>
    </xf>
    <xf numFmtId="185" fontId="48" fillId="2" borderId="67" xfId="30" applyNumberFormat="1" applyFont="1" applyFill="1" applyBorder="1" applyAlignment="1" applyProtection="1">
      <alignment horizontal="center" vertical="center" shrinkToFit="1"/>
      <protection locked="0"/>
    </xf>
    <xf numFmtId="0" fontId="48" fillId="2" borderId="64" xfId="30" applyFont="1" applyFill="1" applyBorder="1" applyAlignment="1" applyProtection="1">
      <alignment horizontal="center" vertical="center" wrapText="1"/>
      <protection locked="0"/>
    </xf>
    <xf numFmtId="0" fontId="48" fillId="2" borderId="17" xfId="30" applyFont="1" applyFill="1" applyBorder="1" applyAlignment="1" applyProtection="1">
      <alignment horizontal="center" vertical="center" wrapText="1"/>
      <protection locked="0"/>
    </xf>
    <xf numFmtId="0" fontId="48" fillId="2" borderId="16" xfId="30" applyFont="1" applyFill="1" applyBorder="1" applyAlignment="1" applyProtection="1">
      <alignment horizontal="center" vertical="center" wrapText="1"/>
      <protection locked="0"/>
    </xf>
    <xf numFmtId="0" fontId="48" fillId="2" borderId="13" xfId="30" applyFont="1" applyFill="1" applyBorder="1" applyAlignment="1" applyProtection="1">
      <alignment horizontal="center" vertical="center" shrinkToFit="1"/>
      <protection locked="0"/>
    </xf>
    <xf numFmtId="0" fontId="48" fillId="2" borderId="17" xfId="30" applyFont="1" applyFill="1" applyBorder="1" applyAlignment="1" applyProtection="1">
      <alignment horizontal="center" vertical="center" shrinkToFit="1"/>
      <protection locked="0"/>
    </xf>
    <xf numFmtId="0" fontId="48" fillId="2" borderId="16" xfId="30" applyFont="1" applyFill="1" applyBorder="1" applyAlignment="1" applyProtection="1">
      <alignment horizontal="center" vertical="center" shrinkToFit="1"/>
      <protection locked="0"/>
    </xf>
    <xf numFmtId="0" fontId="48" fillId="2" borderId="13" xfId="30" applyFont="1" applyFill="1" applyBorder="1" applyAlignment="1" applyProtection="1">
      <alignment horizontal="center" vertical="center" wrapText="1"/>
      <protection locked="0"/>
    </xf>
    <xf numFmtId="0" fontId="38" fillId="2" borderId="13" xfId="30" applyFont="1" applyFill="1" applyBorder="1" applyAlignment="1" applyProtection="1">
      <alignment horizontal="center" vertical="center" wrapText="1"/>
      <protection locked="0"/>
    </xf>
    <xf numFmtId="0" fontId="38" fillId="2" borderId="65" xfId="30" applyFont="1" applyFill="1" applyBorder="1" applyAlignment="1" applyProtection="1">
      <alignment horizontal="center" vertical="center" wrapText="1"/>
      <protection locked="0"/>
    </xf>
    <xf numFmtId="0" fontId="48" fillId="0" borderId="68" xfId="30" applyFont="1" applyBorder="1">
      <alignment vertical="center"/>
    </xf>
    <xf numFmtId="185" fontId="48" fillId="2" borderId="70" xfId="30" applyNumberFormat="1" applyFont="1" applyFill="1" applyBorder="1" applyAlignment="1" applyProtection="1">
      <alignment horizontal="center" vertical="center" shrinkToFit="1"/>
      <protection locked="0"/>
    </xf>
    <xf numFmtId="185" fontId="48" fillId="2" borderId="71" xfId="30" applyNumberFormat="1" applyFont="1" applyFill="1" applyBorder="1" applyAlignment="1" applyProtection="1">
      <alignment horizontal="center" vertical="center" shrinkToFit="1"/>
      <protection locked="0"/>
    </xf>
    <xf numFmtId="185" fontId="48" fillId="2" borderId="72" xfId="30" applyNumberFormat="1" applyFont="1" applyFill="1" applyBorder="1" applyAlignment="1" applyProtection="1">
      <alignment horizontal="center" vertical="center" shrinkToFit="1"/>
      <protection locked="0"/>
    </xf>
    <xf numFmtId="0" fontId="48" fillId="0" borderId="74" xfId="30" applyFont="1" applyBorder="1">
      <alignment vertical="center"/>
    </xf>
    <xf numFmtId="0" fontId="48" fillId="0" borderId="57" xfId="30" applyFont="1" applyBorder="1" applyAlignment="1">
      <alignment horizontal="center" vertical="center" wrapText="1"/>
    </xf>
    <xf numFmtId="0" fontId="39" fillId="0" borderId="57" xfId="30" applyFont="1" applyBorder="1" applyAlignment="1">
      <alignment horizontal="center" vertical="center" wrapText="1"/>
    </xf>
    <xf numFmtId="0" fontId="39" fillId="0" borderId="4" xfId="30" applyFont="1" applyBorder="1" applyAlignment="1">
      <alignment horizontal="center" vertical="center" wrapText="1"/>
    </xf>
    <xf numFmtId="0" fontId="39" fillId="0" borderId="61" xfId="30" applyFont="1" applyBorder="1" applyAlignment="1">
      <alignment horizontal="center" vertical="center" wrapText="1"/>
    </xf>
    <xf numFmtId="0" fontId="48" fillId="0" borderId="3" xfId="30" applyFont="1" applyBorder="1" applyAlignment="1">
      <alignment horizontal="center" vertical="center"/>
    </xf>
    <xf numFmtId="0" fontId="39" fillId="0" borderId="11" xfId="30" applyFont="1" applyBorder="1" applyAlignment="1">
      <alignment horizontal="center" vertical="center"/>
    </xf>
    <xf numFmtId="0" fontId="39" fillId="0" borderId="79" xfId="30" applyFont="1" applyBorder="1" applyAlignment="1">
      <alignment horizontal="center" vertical="center"/>
    </xf>
    <xf numFmtId="0" fontId="39" fillId="0" borderId="3" xfId="30" applyFont="1" applyBorder="1" applyAlignment="1">
      <alignment horizontal="center" vertical="center"/>
    </xf>
    <xf numFmtId="0" fontId="38" fillId="0" borderId="0" xfId="30" applyFont="1" applyAlignment="1">
      <alignment horizontal="right" vertical="center"/>
    </xf>
    <xf numFmtId="0" fontId="52" fillId="0" borderId="0" xfId="30" applyFont="1">
      <alignment vertical="center"/>
    </xf>
    <xf numFmtId="0" fontId="52" fillId="0" borderId="0" xfId="30" applyFont="1" applyAlignment="1">
      <alignment horizontal="right" vertical="center"/>
    </xf>
    <xf numFmtId="0" fontId="39" fillId="0" borderId="0" xfId="30" applyFont="1">
      <alignment vertical="center"/>
    </xf>
    <xf numFmtId="0" fontId="48" fillId="2" borderId="0" xfId="30" applyFont="1" applyFill="1">
      <alignment vertical="center"/>
    </xf>
    <xf numFmtId="0" fontId="39" fillId="2" borderId="0" xfId="30" applyFont="1" applyFill="1">
      <alignment vertical="center"/>
    </xf>
    <xf numFmtId="0" fontId="55" fillId="2" borderId="0" xfId="30" applyFont="1" applyFill="1" applyAlignment="1">
      <alignment horizontal="center" vertical="center"/>
    </xf>
    <xf numFmtId="0" fontId="55" fillId="2" borderId="0" xfId="30" applyFont="1" applyFill="1">
      <alignment vertical="center"/>
    </xf>
    <xf numFmtId="0" fontId="48" fillId="2" borderId="0" xfId="30" applyFont="1" applyFill="1" applyAlignment="1">
      <alignment horizontal="center" vertical="center"/>
    </xf>
    <xf numFmtId="0" fontId="48" fillId="2" borderId="0" xfId="30" applyFont="1" applyFill="1" applyAlignment="1">
      <alignment horizontal="centerContinuous" vertical="center"/>
    </xf>
    <xf numFmtId="0" fontId="39" fillId="2" borderId="0" xfId="30" applyFont="1" applyFill="1" applyAlignment="1">
      <alignment horizontal="centerContinuous" vertical="center"/>
    </xf>
    <xf numFmtId="0" fontId="52" fillId="2" borderId="0" xfId="30" applyFont="1" applyFill="1">
      <alignment vertical="center"/>
    </xf>
    <xf numFmtId="0" fontId="48" fillId="0" borderId="0" xfId="30" quotePrefix="1" applyFont="1" applyAlignment="1">
      <alignment horizontal="center" vertical="center"/>
    </xf>
    <xf numFmtId="0" fontId="52" fillId="0" borderId="0" xfId="30" applyFont="1" applyAlignment="1">
      <alignment horizontal="center" vertical="center"/>
    </xf>
    <xf numFmtId="0" fontId="55" fillId="0" borderId="0" xfId="30" applyFont="1" applyAlignment="1">
      <alignment horizontal="left" vertical="center"/>
    </xf>
    <xf numFmtId="0" fontId="55" fillId="0" borderId="0" xfId="30" applyFont="1">
      <alignment vertical="center"/>
    </xf>
    <xf numFmtId="0" fontId="52" fillId="2" borderId="0" xfId="30" applyFont="1" applyFill="1" applyAlignment="1">
      <alignment horizontal="center" vertical="center"/>
    </xf>
    <xf numFmtId="0" fontId="52" fillId="2" borderId="0" xfId="30" applyFont="1" applyFill="1" applyAlignment="1">
      <alignment horizontal="right" vertical="center"/>
    </xf>
    <xf numFmtId="0" fontId="55" fillId="2" borderId="0" xfId="30" applyFont="1" applyFill="1" applyAlignment="1">
      <alignment horizontal="right" vertical="center"/>
    </xf>
    <xf numFmtId="0" fontId="55" fillId="0" borderId="0" xfId="30" applyFont="1" applyAlignment="1">
      <alignment horizontal="right" vertical="center"/>
    </xf>
    <xf numFmtId="0" fontId="52" fillId="0" borderId="0" xfId="30" applyFont="1" applyAlignment="1">
      <alignment horizontal="left" vertical="center"/>
    </xf>
    <xf numFmtId="0" fontId="56" fillId="2" borderId="0" xfId="30" applyFont="1" applyFill="1">
      <alignment vertical="center"/>
    </xf>
    <xf numFmtId="0" fontId="56" fillId="2" borderId="0" xfId="30" applyFont="1" applyFill="1" applyAlignment="1">
      <alignment horizontal="center" vertical="center"/>
    </xf>
    <xf numFmtId="0" fontId="56" fillId="2" borderId="0" xfId="30" applyFont="1" applyFill="1" applyAlignment="1">
      <alignment horizontal="left" vertical="center"/>
    </xf>
    <xf numFmtId="0" fontId="57" fillId="2" borderId="0" xfId="30" applyFont="1" applyFill="1" applyAlignment="1">
      <alignment horizontal="left" vertical="center"/>
    </xf>
    <xf numFmtId="0" fontId="56" fillId="12" borderId="11" xfId="30" applyFont="1" applyFill="1" applyBorder="1" applyAlignment="1" applyProtection="1">
      <alignment horizontal="left" vertical="center"/>
      <protection locked="0"/>
    </xf>
    <xf numFmtId="0" fontId="56" fillId="12" borderId="11" xfId="30" applyFont="1" applyFill="1" applyBorder="1" applyAlignment="1" applyProtection="1">
      <alignment horizontal="center" vertical="center"/>
      <protection locked="0"/>
    </xf>
    <xf numFmtId="0" fontId="56" fillId="2" borderId="11" xfId="30" applyFont="1" applyFill="1" applyBorder="1" applyAlignment="1">
      <alignment horizontal="center" vertical="center"/>
    </xf>
    <xf numFmtId="20" fontId="56" fillId="2" borderId="11" xfId="30" applyNumberFormat="1" applyFont="1" applyFill="1" applyBorder="1" applyAlignment="1">
      <alignment horizontal="center" vertical="center"/>
    </xf>
    <xf numFmtId="186" fontId="56" fillId="2" borderId="11" xfId="30" applyNumberFormat="1" applyFont="1" applyFill="1" applyBorder="1" applyAlignment="1">
      <alignment horizontal="center" vertical="center"/>
    </xf>
    <xf numFmtId="20" fontId="56" fillId="12" borderId="11" xfId="30" applyNumberFormat="1" applyFont="1" applyFill="1" applyBorder="1" applyAlignment="1" applyProtection="1">
      <alignment horizontal="center" vertical="center"/>
      <protection locked="0"/>
    </xf>
    <xf numFmtId="0" fontId="56" fillId="2" borderId="11" xfId="31" applyNumberFormat="1" applyFont="1" applyFill="1" applyBorder="1" applyAlignment="1" applyProtection="1">
      <alignment horizontal="center" vertical="center"/>
    </xf>
    <xf numFmtId="0" fontId="58" fillId="2" borderId="0" xfId="30" applyFont="1" applyFill="1" applyAlignment="1">
      <alignment horizontal="left" vertical="center"/>
    </xf>
    <xf numFmtId="0" fontId="58" fillId="2" borderId="0" xfId="30" applyFont="1" applyFill="1">
      <alignment vertical="center"/>
    </xf>
    <xf numFmtId="0" fontId="59" fillId="2" borderId="0" xfId="30" applyFont="1" applyFill="1" applyAlignment="1">
      <alignment horizontal="left" vertical="center"/>
    </xf>
    <xf numFmtId="0" fontId="60" fillId="0" borderId="0" xfId="30" applyFont="1">
      <alignment vertical="center"/>
    </xf>
    <xf numFmtId="0" fontId="10" fillId="0" borderId="11" xfId="7" applyFont="1" applyBorder="1" applyAlignment="1">
      <alignment horizontal="center" vertical="center" wrapText="1"/>
    </xf>
    <xf numFmtId="0" fontId="10" fillId="0" borderId="42" xfId="7" applyFont="1" applyBorder="1" applyAlignment="1">
      <alignment horizontal="center" vertical="center" wrapText="1"/>
    </xf>
    <xf numFmtId="0" fontId="10" fillId="0" borderId="55" xfId="7" applyFont="1" applyBorder="1" applyAlignment="1">
      <alignment horizontal="left" vertical="center" wrapText="1"/>
    </xf>
    <xf numFmtId="0" fontId="13" fillId="13" borderId="11" xfId="7" applyFont="1" applyFill="1" applyBorder="1" applyAlignment="1">
      <alignment horizontal="center" vertical="center" wrapText="1"/>
    </xf>
    <xf numFmtId="0" fontId="46" fillId="13" borderId="11" xfId="7" applyFont="1" applyFill="1" applyBorder="1" applyAlignment="1">
      <alignment horizontal="center" vertical="center" wrapText="1"/>
    </xf>
    <xf numFmtId="0" fontId="46" fillId="13" borderId="25" xfId="7" applyFont="1" applyFill="1" applyBorder="1" applyAlignment="1">
      <alignment horizontal="center" vertical="center" wrapText="1"/>
    </xf>
    <xf numFmtId="0" fontId="46" fillId="13" borderId="28" xfId="7" applyFont="1" applyFill="1" applyBorder="1" applyAlignment="1">
      <alignment horizontal="center" vertical="center" wrapText="1"/>
    </xf>
    <xf numFmtId="0" fontId="10" fillId="0" borderId="16" xfId="7" applyFont="1" applyBorder="1" applyAlignment="1">
      <alignment horizontal="left" vertical="center" wrapText="1"/>
    </xf>
    <xf numFmtId="0" fontId="12" fillId="0" borderId="13" xfId="7" applyFont="1" applyBorder="1" applyAlignment="1">
      <alignment horizontal="left" vertical="center"/>
    </xf>
    <xf numFmtId="0" fontId="12" fillId="0" borderId="28" xfId="7" applyFont="1" applyBorder="1" applyAlignment="1">
      <alignment horizontal="left" vertical="center" wrapText="1"/>
    </xf>
    <xf numFmtId="0" fontId="24" fillId="0" borderId="13" xfId="7" applyFont="1" applyBorder="1" applyAlignment="1">
      <alignment horizontal="left" vertical="center" wrapText="1"/>
    </xf>
    <xf numFmtId="0" fontId="24" fillId="0" borderId="16" xfId="7" applyFont="1" applyBorder="1" applyAlignment="1">
      <alignment horizontal="left" vertical="center" wrapText="1"/>
    </xf>
    <xf numFmtId="0" fontId="24" fillId="0" borderId="42" xfId="7" applyFont="1" applyBorder="1" applyAlignment="1">
      <alignment horizontal="center" vertical="center" wrapText="1"/>
    </xf>
    <xf numFmtId="0" fontId="24" fillId="0" borderId="54" xfId="7" applyFont="1" applyBorder="1" applyAlignment="1">
      <alignment horizontal="center" vertical="center" wrapText="1"/>
    </xf>
    <xf numFmtId="0" fontId="24" fillId="0" borderId="16" xfId="7" applyFont="1" applyBorder="1" applyAlignment="1">
      <alignment horizontal="center" vertical="center" wrapText="1"/>
    </xf>
    <xf numFmtId="0" fontId="24" fillId="0" borderId="11" xfId="7" applyFont="1" applyBorder="1" applyAlignment="1">
      <alignment horizontal="left" vertical="center" wrapText="1"/>
    </xf>
    <xf numFmtId="0" fontId="46" fillId="0" borderId="42" xfId="32" applyFont="1" applyBorder="1" applyAlignment="1">
      <alignment horizontal="center" vertical="center"/>
    </xf>
    <xf numFmtId="0" fontId="46" fillId="0" borderId="30" xfId="32" applyFont="1" applyBorder="1" applyAlignment="1">
      <alignment horizontal="center" vertical="center"/>
    </xf>
    <xf numFmtId="0" fontId="46" fillId="0" borderId="11" xfId="7" applyFont="1" applyBorder="1" applyAlignment="1">
      <alignment horizontal="center" vertical="center" wrapText="1"/>
    </xf>
    <xf numFmtId="0" fontId="46" fillId="0" borderId="28" xfId="7" applyFont="1" applyBorder="1" applyAlignment="1">
      <alignment horizontal="left" vertical="center" wrapText="1"/>
    </xf>
    <xf numFmtId="0" fontId="13" fillId="0" borderId="54" xfId="7" applyFont="1" applyBorder="1" applyAlignment="1">
      <alignment horizontal="center" vertical="center" wrapText="1"/>
    </xf>
    <xf numFmtId="0" fontId="24" fillId="0" borderId="42" xfId="7" applyFont="1" applyBorder="1" applyAlignment="1">
      <alignment horizontal="left" vertical="center" wrapText="1"/>
    </xf>
    <xf numFmtId="0" fontId="24" fillId="0" borderId="28" xfId="7" applyFont="1" applyBorder="1" applyAlignment="1">
      <alignment horizontal="left" vertical="center" wrapText="1"/>
    </xf>
    <xf numFmtId="0" fontId="46" fillId="0" borderId="11" xfId="32" applyFont="1" applyBorder="1" applyAlignment="1">
      <alignment horizontal="center" vertical="center"/>
    </xf>
    <xf numFmtId="0" fontId="12" fillId="0" borderId="28" xfId="7" applyFont="1" applyBorder="1" applyAlignment="1">
      <alignment horizontal="left" vertical="center"/>
    </xf>
    <xf numFmtId="0" fontId="24" fillId="0" borderId="29" xfId="7" applyFont="1" applyBorder="1" applyAlignment="1">
      <alignment horizontal="left" vertical="center" wrapText="1"/>
    </xf>
    <xf numFmtId="0" fontId="24" fillId="0" borderId="13" xfId="7" applyFont="1" applyBorder="1" applyAlignment="1">
      <alignment vertical="center" wrapText="1"/>
    </xf>
    <xf numFmtId="0" fontId="24" fillId="0" borderId="16" xfId="7" applyFont="1" applyBorder="1" applyAlignment="1">
      <alignment horizontal="left" vertical="center" wrapText="1"/>
    </xf>
    <xf numFmtId="0" fontId="24" fillId="0" borderId="13" xfId="7" applyFont="1" applyBorder="1" applyAlignment="1">
      <alignment horizontal="left" vertical="center" wrapText="1"/>
    </xf>
    <xf numFmtId="0" fontId="10" fillId="0" borderId="16" xfId="7" applyFont="1" applyBorder="1" applyAlignment="1">
      <alignment horizontal="left" vertical="center" wrapText="1"/>
    </xf>
    <xf numFmtId="0" fontId="10" fillId="0" borderId="13" xfId="7" applyFont="1" applyBorder="1" applyAlignment="1">
      <alignment horizontal="left" vertical="center" wrapText="1"/>
    </xf>
    <xf numFmtId="0" fontId="61" fillId="0" borderId="0" xfId="7" applyFont="1" applyAlignment="1">
      <alignment horizontal="left" vertical="center"/>
    </xf>
    <xf numFmtId="0" fontId="61" fillId="0" borderId="12" xfId="7" applyFont="1" applyBorder="1" applyAlignment="1">
      <alignment horizontal="left" vertical="center"/>
    </xf>
    <xf numFmtId="0" fontId="10" fillId="0" borderId="42" xfId="7" applyFont="1" applyBorder="1" applyAlignment="1">
      <alignment horizontal="center" vertical="center" wrapText="1"/>
    </xf>
    <xf numFmtId="0" fontId="10" fillId="0" borderId="30" xfId="7" applyFont="1" applyBorder="1" applyAlignment="1">
      <alignment horizontal="center" vertical="center" wrapText="1"/>
    </xf>
    <xf numFmtId="0" fontId="24" fillId="0" borderId="42" xfId="7" applyFont="1" applyBorder="1" applyAlignment="1">
      <alignment horizontal="center" vertical="center" wrapText="1"/>
    </xf>
    <xf numFmtId="0" fontId="24" fillId="0" borderId="54" xfId="7" applyFont="1" applyBorder="1" applyAlignment="1">
      <alignment horizontal="center" vertical="center" wrapText="1"/>
    </xf>
    <xf numFmtId="0" fontId="24" fillId="0" borderId="30" xfId="7" applyFont="1" applyBorder="1" applyAlignment="1">
      <alignment horizontal="center" vertical="center" wrapText="1"/>
    </xf>
    <xf numFmtId="0" fontId="24" fillId="0" borderId="11" xfId="7" applyFont="1" applyBorder="1" applyAlignment="1">
      <alignment horizontal="left" vertical="center" wrapText="1"/>
    </xf>
    <xf numFmtId="0" fontId="46" fillId="0" borderId="42" xfId="32" applyFont="1" applyBorder="1" applyAlignment="1">
      <alignment horizontal="center" vertical="center" wrapText="1"/>
    </xf>
    <xf numFmtId="0" fontId="62" fillId="0" borderId="0" xfId="7" applyFont="1" applyAlignment="1">
      <alignment horizontal="center" vertical="center" wrapText="1"/>
    </xf>
    <xf numFmtId="0" fontId="63" fillId="0" borderId="0" xfId="7" applyFont="1" applyAlignment="1">
      <alignment horizontal="center" vertical="center" wrapText="1"/>
    </xf>
    <xf numFmtId="0" fontId="13" fillId="0" borderId="42" xfId="7" applyFont="1" applyBorder="1" applyAlignment="1">
      <alignment horizontal="center" vertical="center" wrapText="1"/>
    </xf>
    <xf numFmtId="0" fontId="13" fillId="0" borderId="54" xfId="7" applyFont="1" applyBorder="1" applyAlignment="1">
      <alignment horizontal="center" vertical="center" wrapText="1"/>
    </xf>
    <xf numFmtId="0" fontId="13" fillId="0" borderId="30" xfId="7" applyFont="1" applyBorder="1" applyAlignment="1">
      <alignment horizontal="center" vertical="center" wrapText="1"/>
    </xf>
    <xf numFmtId="0" fontId="46" fillId="0" borderId="16" xfId="7" applyFont="1" applyBorder="1" applyAlignment="1">
      <alignment horizontal="left" vertical="center" wrapText="1"/>
    </xf>
    <xf numFmtId="0" fontId="46" fillId="0" borderId="13" xfId="7" applyFont="1" applyBorder="1" applyAlignment="1">
      <alignment horizontal="left" vertical="center" wrapText="1"/>
    </xf>
    <xf numFmtId="0" fontId="10" fillId="0" borderId="17" xfId="7" applyFont="1" applyBorder="1" applyAlignment="1">
      <alignment horizontal="left" vertical="center" wrapText="1"/>
    </xf>
    <xf numFmtId="0" fontId="46" fillId="0" borderId="54" xfId="32" applyFont="1" applyBorder="1" applyAlignment="1">
      <alignment horizontal="center" vertical="center" wrapText="1"/>
    </xf>
    <xf numFmtId="0" fontId="46" fillId="0" borderId="30" xfId="32" applyFont="1" applyBorder="1" applyAlignment="1">
      <alignment horizontal="center" vertical="center" wrapText="1"/>
    </xf>
    <xf numFmtId="185" fontId="52" fillId="2" borderId="65" xfId="31" applyNumberFormat="1" applyFont="1" applyFill="1" applyBorder="1" applyAlignment="1" applyProtection="1">
      <alignment horizontal="center" vertical="center" wrapText="1"/>
    </xf>
    <xf numFmtId="185" fontId="52" fillId="2" borderId="64" xfId="31" applyNumberFormat="1" applyFont="1" applyFill="1" applyBorder="1" applyAlignment="1" applyProtection="1">
      <alignment horizontal="center" vertical="center" wrapText="1"/>
    </xf>
    <xf numFmtId="185" fontId="52" fillId="2" borderId="65" xfId="30" applyNumberFormat="1" applyFont="1" applyFill="1" applyBorder="1" applyAlignment="1">
      <alignment horizontal="center" vertical="center" wrapText="1"/>
    </xf>
    <xf numFmtId="185" fontId="52" fillId="2" borderId="64" xfId="30" applyNumberFormat="1" applyFont="1" applyFill="1" applyBorder="1" applyAlignment="1">
      <alignment horizontal="center" vertical="center" wrapText="1"/>
    </xf>
    <xf numFmtId="0" fontId="52" fillId="12" borderId="0" xfId="30" applyFont="1" applyFill="1" applyAlignment="1" applyProtection="1">
      <alignment horizontal="center" vertical="center"/>
      <protection locked="0"/>
    </xf>
    <xf numFmtId="0" fontId="48" fillId="11" borderId="11" xfId="30" applyFont="1" applyFill="1" applyBorder="1" applyAlignment="1" applyProtection="1">
      <alignment horizontal="center" vertical="center"/>
      <protection locked="0"/>
    </xf>
    <xf numFmtId="0" fontId="48" fillId="0" borderId="65" xfId="30" applyFont="1" applyBorder="1" applyAlignment="1">
      <alignment horizontal="center" vertical="center"/>
    </xf>
    <xf numFmtId="0" fontId="48" fillId="0" borderId="17" xfId="30" applyFont="1" applyBorder="1" applyAlignment="1">
      <alignment horizontal="center" vertical="center"/>
    </xf>
    <xf numFmtId="0" fontId="48" fillId="0" borderId="64" xfId="30" applyFont="1" applyBorder="1" applyAlignment="1">
      <alignment horizontal="center" vertical="center"/>
    </xf>
    <xf numFmtId="0" fontId="38" fillId="0" borderId="82" xfId="30" applyFont="1" applyBorder="1" applyAlignment="1">
      <alignment horizontal="center" vertical="center" wrapText="1"/>
    </xf>
    <xf numFmtId="0" fontId="38" fillId="0" borderId="2" xfId="30" applyFont="1" applyBorder="1" applyAlignment="1">
      <alignment horizontal="center" vertical="center" wrapText="1"/>
    </xf>
    <xf numFmtId="0" fontId="38" fillId="0" borderId="79" xfId="30" applyFont="1" applyBorder="1" applyAlignment="1">
      <alignment horizontal="center" vertical="center" wrapText="1"/>
    </xf>
    <xf numFmtId="0" fontId="38" fillId="0" borderId="3" xfId="30" applyFont="1" applyBorder="1" applyAlignment="1">
      <alignment horizontal="center" vertical="center" wrapText="1"/>
    </xf>
    <xf numFmtId="0" fontId="38" fillId="0" borderId="78" xfId="30" applyFont="1" applyBorder="1" applyAlignment="1">
      <alignment horizontal="center" vertical="center" wrapText="1"/>
    </xf>
    <xf numFmtId="0" fontId="38" fillId="0" borderId="5" xfId="30" applyFont="1" applyBorder="1" applyAlignment="1">
      <alignment horizontal="center" vertical="center" wrapText="1"/>
    </xf>
    <xf numFmtId="0" fontId="38" fillId="0" borderId="61" xfId="30" applyFont="1" applyBorder="1" applyAlignment="1">
      <alignment horizontal="center" vertical="center" wrapText="1"/>
    </xf>
    <xf numFmtId="0" fontId="38" fillId="0" borderId="4" xfId="30" applyFont="1" applyBorder="1" applyAlignment="1">
      <alignment horizontal="center" vertical="center" wrapText="1"/>
    </xf>
    <xf numFmtId="0" fontId="52" fillId="2" borderId="0" xfId="30" applyFont="1" applyFill="1" applyAlignment="1" applyProtection="1">
      <alignment horizontal="center" vertical="center"/>
      <protection locked="0"/>
    </xf>
    <xf numFmtId="0" fontId="52" fillId="0" borderId="0" xfId="30" applyFont="1" applyAlignment="1">
      <alignment horizontal="center" vertical="center"/>
    </xf>
    <xf numFmtId="0" fontId="48" fillId="0" borderId="81" xfId="30" applyFont="1" applyBorder="1" applyAlignment="1">
      <alignment horizontal="center" vertical="center" wrapText="1"/>
    </xf>
    <xf numFmtId="0" fontId="48" fillId="0" borderId="75" xfId="30" applyFont="1" applyBorder="1" applyAlignment="1">
      <alignment horizontal="center" vertical="center" wrapText="1"/>
    </xf>
    <xf numFmtId="0" fontId="48" fillId="2" borderId="16" xfId="30" applyFont="1" applyFill="1" applyBorder="1" applyAlignment="1" applyProtection="1">
      <alignment horizontal="center" vertical="center"/>
      <protection locked="0"/>
    </xf>
    <xf numFmtId="0" fontId="48" fillId="2" borderId="13" xfId="30" applyFont="1" applyFill="1" applyBorder="1" applyAlignment="1" applyProtection="1">
      <alignment horizontal="center" vertical="center"/>
      <protection locked="0"/>
    </xf>
    <xf numFmtId="0" fontId="48" fillId="0" borderId="1" xfId="30" quotePrefix="1" applyFont="1" applyBorder="1" applyAlignment="1">
      <alignment horizontal="center" vertical="center"/>
    </xf>
    <xf numFmtId="0" fontId="48" fillId="0" borderId="7" xfId="30" applyFont="1" applyBorder="1" applyAlignment="1">
      <alignment horizontal="center" vertical="center"/>
    </xf>
    <xf numFmtId="0" fontId="48" fillId="0" borderId="83" xfId="30" applyFont="1" applyBorder="1" applyAlignment="1">
      <alignment horizontal="center" vertical="center" wrapText="1"/>
    </xf>
    <xf numFmtId="0" fontId="48" fillId="0" borderId="7" xfId="30" applyFont="1" applyBorder="1" applyAlignment="1">
      <alignment horizontal="center" vertical="center" wrapText="1"/>
    </xf>
    <xf numFmtId="0" fontId="48" fillId="0" borderId="59" xfId="30" applyFont="1" applyBorder="1" applyAlignment="1">
      <alignment horizontal="center" vertical="center" wrapText="1"/>
    </xf>
    <xf numFmtId="0" fontId="48" fillId="0" borderId="15" xfId="30" applyFont="1" applyBorder="1" applyAlignment="1">
      <alignment horizontal="center" vertical="center" wrapText="1"/>
    </xf>
    <xf numFmtId="0" fontId="48" fillId="0" borderId="0" xfId="30" applyFont="1" applyAlignment="1">
      <alignment horizontal="center" vertical="center" wrapText="1"/>
    </xf>
    <xf numFmtId="0" fontId="48" fillId="0" borderId="12" xfId="30" applyFont="1" applyBorder="1" applyAlignment="1">
      <alignment horizontal="center" vertical="center" wrapText="1"/>
    </xf>
    <xf numFmtId="0" fontId="48" fillId="0" borderId="76" xfId="30" applyFont="1" applyBorder="1" applyAlignment="1">
      <alignment horizontal="center" vertical="center" wrapText="1"/>
    </xf>
    <xf numFmtId="0" fontId="48" fillId="0" borderId="8" xfId="30" applyFont="1" applyBorder="1" applyAlignment="1">
      <alignment horizontal="center" vertical="center" wrapText="1"/>
    </xf>
    <xf numFmtId="0" fontId="48" fillId="0" borderId="60" xfId="30" applyFont="1" applyBorder="1" applyAlignment="1">
      <alignment horizontal="center" vertical="center" wrapText="1"/>
    </xf>
    <xf numFmtId="185" fontId="52" fillId="2" borderId="9" xfId="30" applyNumberFormat="1" applyFont="1" applyFill="1" applyBorder="1" applyAlignment="1">
      <alignment horizontal="center" vertical="center" wrapText="1"/>
    </xf>
    <xf numFmtId="185" fontId="52" fillId="2" borderId="22" xfId="30" applyNumberFormat="1" applyFont="1" applyFill="1" applyBorder="1" applyAlignment="1">
      <alignment horizontal="center" vertical="center" wrapText="1"/>
    </xf>
    <xf numFmtId="185" fontId="52" fillId="2" borderId="9" xfId="31" applyNumberFormat="1" applyFont="1" applyFill="1" applyBorder="1" applyAlignment="1" applyProtection="1">
      <alignment horizontal="center" vertical="center" wrapText="1"/>
    </xf>
    <xf numFmtId="185" fontId="52" fillId="2" borderId="22" xfId="31" applyNumberFormat="1" applyFont="1" applyFill="1" applyBorder="1" applyAlignment="1" applyProtection="1">
      <alignment horizontal="center" vertical="center" wrapText="1"/>
    </xf>
    <xf numFmtId="0" fontId="48" fillId="2" borderId="16" xfId="30" applyFont="1" applyFill="1" applyBorder="1" applyAlignment="1" applyProtection="1">
      <alignment horizontal="center" vertical="center" shrinkToFit="1"/>
      <protection locked="0"/>
    </xf>
    <xf numFmtId="0" fontId="48" fillId="2" borderId="17" xfId="30" applyFont="1" applyFill="1" applyBorder="1" applyAlignment="1" applyProtection="1">
      <alignment horizontal="center" vertical="center" shrinkToFit="1"/>
      <protection locked="0"/>
    </xf>
    <xf numFmtId="0" fontId="48" fillId="2" borderId="13" xfId="30" applyFont="1" applyFill="1" applyBorder="1" applyAlignment="1" applyProtection="1">
      <alignment horizontal="center" vertical="center" shrinkToFit="1"/>
      <protection locked="0"/>
    </xf>
    <xf numFmtId="0" fontId="48" fillId="0" borderId="75" xfId="30" applyFont="1" applyBorder="1" applyAlignment="1">
      <alignment horizontal="center" vertical="center"/>
    </xf>
    <xf numFmtId="0" fontId="48" fillId="0" borderId="80" xfId="30" applyFont="1" applyBorder="1" applyAlignment="1">
      <alignment horizontal="center" vertical="center"/>
    </xf>
    <xf numFmtId="0" fontId="48" fillId="0" borderId="77" xfId="30" applyFont="1" applyBorder="1" applyAlignment="1">
      <alignment horizontal="center" vertical="center"/>
    </xf>
    <xf numFmtId="0" fontId="48" fillId="0" borderId="19" xfId="30" applyFont="1" applyBorder="1" applyAlignment="1">
      <alignment horizontal="center" vertical="center" wrapText="1"/>
    </xf>
    <xf numFmtId="0" fontId="48" fillId="0" borderId="20" xfId="30" applyFont="1" applyBorder="1" applyAlignment="1">
      <alignment horizontal="center" vertical="center" wrapText="1"/>
    </xf>
    <xf numFmtId="0" fontId="48" fillId="0" borderId="21" xfId="30" applyFont="1" applyBorder="1" applyAlignment="1">
      <alignment horizontal="center" vertical="center" wrapText="1"/>
    </xf>
    <xf numFmtId="0" fontId="38" fillId="2" borderId="65" xfId="30" applyFont="1" applyFill="1" applyBorder="1" applyAlignment="1" applyProtection="1">
      <alignment horizontal="center" vertical="center" wrapText="1"/>
      <protection locked="0"/>
    </xf>
    <xf numFmtId="0" fontId="38" fillId="2" borderId="13" xfId="30" applyFont="1" applyFill="1" applyBorder="1" applyAlignment="1" applyProtection="1">
      <alignment horizontal="center" vertical="center" wrapText="1"/>
      <protection locked="0"/>
    </xf>
    <xf numFmtId="0" fontId="48" fillId="2" borderId="16" xfId="30" applyFont="1" applyFill="1" applyBorder="1" applyAlignment="1" applyProtection="1">
      <alignment horizontal="center" vertical="center" wrapText="1"/>
      <protection locked="0"/>
    </xf>
    <xf numFmtId="0" fontId="48" fillId="2" borderId="17" xfId="30" applyFont="1" applyFill="1" applyBorder="1" applyAlignment="1" applyProtection="1">
      <alignment horizontal="center" vertical="center" wrapText="1"/>
      <protection locked="0"/>
    </xf>
    <xf numFmtId="0" fontId="48" fillId="2" borderId="64" xfId="30" applyFont="1" applyFill="1" applyBorder="1" applyAlignment="1" applyProtection="1">
      <alignment horizontal="center" vertical="center" wrapText="1"/>
      <protection locked="0"/>
    </xf>
    <xf numFmtId="0" fontId="48" fillId="2" borderId="13" xfId="30" applyFont="1" applyFill="1" applyBorder="1" applyAlignment="1" applyProtection="1">
      <alignment horizontal="center" vertical="center" wrapText="1"/>
      <protection locked="0"/>
    </xf>
    <xf numFmtId="0" fontId="38" fillId="2" borderId="9" xfId="30" applyFont="1" applyFill="1" applyBorder="1" applyAlignment="1" applyProtection="1">
      <alignment horizontal="center" vertical="center" wrapText="1"/>
      <protection locked="0"/>
    </xf>
    <xf numFmtId="0" fontId="38" fillId="2" borderId="58" xfId="30" applyFont="1" applyFill="1" applyBorder="1" applyAlignment="1" applyProtection="1">
      <alignment horizontal="center" vertical="center" wrapText="1"/>
      <protection locked="0"/>
    </xf>
    <xf numFmtId="0" fontId="48" fillId="2" borderId="73" xfId="30" applyFont="1" applyFill="1" applyBorder="1" applyAlignment="1" applyProtection="1">
      <alignment horizontal="center" vertical="center" wrapText="1"/>
      <protection locked="0"/>
    </xf>
    <xf numFmtId="0" fontId="48" fillId="2" borderId="58" xfId="30" applyFont="1" applyFill="1" applyBorder="1" applyAlignment="1" applyProtection="1">
      <alignment horizontal="center" vertical="center" wrapText="1"/>
      <protection locked="0"/>
    </xf>
    <xf numFmtId="0" fontId="48" fillId="2" borderId="73" xfId="30" applyFont="1" applyFill="1" applyBorder="1" applyAlignment="1" applyProtection="1">
      <alignment horizontal="center" vertical="center" shrinkToFit="1"/>
      <protection locked="0"/>
    </xf>
    <xf numFmtId="0" fontId="48" fillId="2" borderId="69" xfId="30" applyFont="1" applyFill="1" applyBorder="1" applyAlignment="1" applyProtection="1">
      <alignment horizontal="center" vertical="center" shrinkToFit="1"/>
      <protection locked="0"/>
    </xf>
    <xf numFmtId="0" fontId="48" fillId="2" borderId="58" xfId="30" applyFont="1" applyFill="1" applyBorder="1" applyAlignment="1" applyProtection="1">
      <alignment horizontal="center" vertical="center" shrinkToFit="1"/>
      <protection locked="0"/>
    </xf>
    <xf numFmtId="0" fontId="48" fillId="2" borderId="69" xfId="30" applyFont="1" applyFill="1" applyBorder="1" applyAlignment="1" applyProtection="1">
      <alignment horizontal="center" vertical="center" wrapText="1"/>
      <protection locked="0"/>
    </xf>
    <xf numFmtId="0" fontId="48" fillId="2" borderId="22" xfId="30" applyFont="1" applyFill="1" applyBorder="1" applyAlignment="1" applyProtection="1">
      <alignment horizontal="center" vertical="center" wrapText="1"/>
      <protection locked="0"/>
    </xf>
    <xf numFmtId="0" fontId="48" fillId="2" borderId="65" xfId="30" applyFont="1" applyFill="1" applyBorder="1" applyAlignment="1" applyProtection="1">
      <alignment horizontal="left" vertical="center" wrapText="1"/>
      <protection locked="0"/>
    </xf>
    <xf numFmtId="0" fontId="48" fillId="2" borderId="17" xfId="30" applyFont="1" applyFill="1" applyBorder="1" applyAlignment="1" applyProtection="1">
      <alignment horizontal="left" vertical="center" wrapText="1"/>
      <protection locked="0"/>
    </xf>
    <xf numFmtId="0" fontId="48" fillId="2" borderId="64" xfId="30" applyFont="1" applyFill="1" applyBorder="1" applyAlignment="1" applyProtection="1">
      <alignment horizontal="left" vertical="center" wrapText="1"/>
      <protection locked="0"/>
    </xf>
    <xf numFmtId="0" fontId="48" fillId="2" borderId="9" xfId="30" applyFont="1" applyFill="1" applyBorder="1" applyAlignment="1" applyProtection="1">
      <alignment horizontal="left" vertical="center" wrapText="1"/>
      <protection locked="0"/>
    </xf>
    <xf numFmtId="0" fontId="48" fillId="2" borderId="69" xfId="30" applyFont="1" applyFill="1" applyBorder="1" applyAlignment="1" applyProtection="1">
      <alignment horizontal="left" vertical="center" wrapText="1"/>
      <protection locked="0"/>
    </xf>
    <xf numFmtId="0" fontId="48" fillId="2" borderId="22" xfId="30" applyFont="1" applyFill="1" applyBorder="1" applyAlignment="1" applyProtection="1">
      <alignment horizontal="left" vertical="center" wrapText="1"/>
      <protection locked="0"/>
    </xf>
    <xf numFmtId="0" fontId="48" fillId="2" borderId="10" xfId="30" applyFont="1" applyFill="1" applyBorder="1" applyAlignment="1" applyProtection="1">
      <alignment horizontal="left" vertical="center" wrapText="1"/>
      <protection locked="0"/>
    </xf>
    <xf numFmtId="0" fontId="48" fillId="2" borderId="18" xfId="30" applyFont="1" applyFill="1" applyBorder="1" applyAlignment="1" applyProtection="1">
      <alignment horizontal="left" vertical="center" wrapText="1"/>
      <protection locked="0"/>
    </xf>
    <xf numFmtId="0" fontId="48" fillId="2" borderId="23" xfId="30" applyFont="1" applyFill="1" applyBorder="1" applyAlignment="1" applyProtection="1">
      <alignment horizontal="left" vertical="center" wrapText="1"/>
      <protection locked="0"/>
    </xf>
    <xf numFmtId="185" fontId="52" fillId="2" borderId="10" xfId="30" applyNumberFormat="1" applyFont="1" applyFill="1" applyBorder="1" applyAlignment="1">
      <alignment horizontal="center" vertical="center" wrapText="1"/>
    </xf>
    <xf numFmtId="185" fontId="52" fillId="2" borderId="23" xfId="30" applyNumberFormat="1" applyFont="1" applyFill="1" applyBorder="1" applyAlignment="1">
      <alignment horizontal="center" vertical="center" wrapText="1"/>
    </xf>
    <xf numFmtId="185" fontId="52" fillId="2" borderId="10" xfId="31" applyNumberFormat="1" applyFont="1" applyFill="1" applyBorder="1" applyAlignment="1" applyProtection="1">
      <alignment horizontal="center" vertical="center" wrapText="1"/>
    </xf>
    <xf numFmtId="185" fontId="52" fillId="2" borderId="23" xfId="31" applyNumberFormat="1" applyFont="1" applyFill="1" applyBorder="1" applyAlignment="1" applyProtection="1">
      <alignment horizontal="center" vertical="center" wrapText="1"/>
    </xf>
    <xf numFmtId="0" fontId="48" fillId="2" borderId="11" xfId="30" applyFont="1" applyFill="1" applyBorder="1" applyAlignment="1">
      <alignment horizontal="center" vertical="center"/>
    </xf>
    <xf numFmtId="0" fontId="38" fillId="2" borderId="10" xfId="30" applyFont="1" applyFill="1" applyBorder="1" applyAlignment="1" applyProtection="1">
      <alignment horizontal="center" vertical="center" wrapText="1"/>
      <protection locked="0"/>
    </xf>
    <xf numFmtId="0" fontId="38" fillId="2" borderId="14" xfId="30" applyFont="1" applyFill="1" applyBorder="1" applyAlignment="1" applyProtection="1">
      <alignment horizontal="center" vertical="center" wrapText="1"/>
      <protection locked="0"/>
    </xf>
    <xf numFmtId="0" fontId="48" fillId="2" borderId="62" xfId="30" applyFont="1" applyFill="1" applyBorder="1" applyAlignment="1" applyProtection="1">
      <alignment horizontal="center" vertical="center" wrapText="1"/>
      <protection locked="0"/>
    </xf>
    <xf numFmtId="0" fontId="48" fillId="2" borderId="14" xfId="30" applyFont="1" applyFill="1" applyBorder="1" applyAlignment="1" applyProtection="1">
      <alignment horizontal="center" vertical="center" wrapText="1"/>
      <protection locked="0"/>
    </xf>
    <xf numFmtId="0" fontId="48" fillId="2" borderId="62" xfId="30" applyFont="1" applyFill="1" applyBorder="1" applyAlignment="1" applyProtection="1">
      <alignment horizontal="center" vertical="center" shrinkToFit="1"/>
      <protection locked="0"/>
    </xf>
    <xf numFmtId="0" fontId="48" fillId="2" borderId="18" xfId="30" applyFont="1" applyFill="1" applyBorder="1" applyAlignment="1" applyProtection="1">
      <alignment horizontal="center" vertical="center" shrinkToFit="1"/>
      <protection locked="0"/>
    </xf>
    <xf numFmtId="0" fontId="48" fillId="2" borderId="14" xfId="30" applyFont="1" applyFill="1" applyBorder="1" applyAlignment="1" applyProtection="1">
      <alignment horizontal="center" vertical="center" shrinkToFit="1"/>
      <protection locked="0"/>
    </xf>
    <xf numFmtId="0" fontId="48" fillId="2" borderId="18" xfId="30" applyFont="1" applyFill="1" applyBorder="1" applyAlignment="1" applyProtection="1">
      <alignment horizontal="center" vertical="center" wrapText="1"/>
      <protection locked="0"/>
    </xf>
    <xf numFmtId="0" fontId="48" fillId="2" borderId="23" xfId="30" applyFont="1" applyFill="1" applyBorder="1" applyAlignment="1" applyProtection="1">
      <alignment horizontal="center" vertical="center" wrapText="1"/>
      <protection locked="0"/>
    </xf>
    <xf numFmtId="0" fontId="56" fillId="2" borderId="11" xfId="30" applyFont="1" applyFill="1" applyBorder="1" applyAlignment="1">
      <alignment horizontal="center" vertical="center"/>
    </xf>
    <xf numFmtId="0" fontId="30" fillId="0" borderId="11" xfId="25" applyFont="1" applyBorder="1" applyAlignment="1">
      <alignment horizontal="left" vertical="center"/>
    </xf>
    <xf numFmtId="0" fontId="30" fillId="0" borderId="16" xfId="25" applyFont="1" applyBorder="1" applyAlignment="1">
      <alignment horizontal="left" vertical="center"/>
    </xf>
    <xf numFmtId="0" fontId="34" fillId="0" borderId="16" xfId="25" applyFont="1" applyBorder="1" applyAlignment="1">
      <alignment horizontal="left" vertical="center"/>
    </xf>
    <xf numFmtId="0" fontId="34" fillId="0" borderId="17" xfId="25" applyFont="1" applyBorder="1" applyAlignment="1">
      <alignment horizontal="left" vertical="center"/>
    </xf>
    <xf numFmtId="0" fontId="34" fillId="0" borderId="13" xfId="25" applyFont="1" applyBorder="1" applyAlignment="1">
      <alignment horizontal="left" vertical="center"/>
    </xf>
    <xf numFmtId="0" fontId="30" fillId="0" borderId="0" xfId="25" applyFont="1" applyAlignment="1">
      <alignment horizontal="center" vertical="center"/>
    </xf>
    <xf numFmtId="0" fontId="30" fillId="0" borderId="17" xfId="25" applyFont="1" applyBorder="1" applyAlignment="1">
      <alignment horizontal="left" vertical="center"/>
    </xf>
    <xf numFmtId="0" fontId="30" fillId="0" borderId="25" xfId="25" applyFont="1" applyBorder="1" applyAlignment="1">
      <alignment horizontal="left" vertical="center"/>
    </xf>
    <xf numFmtId="0" fontId="30" fillId="0" borderId="53" xfId="25" applyFont="1" applyBorder="1" applyAlignment="1">
      <alignment horizontal="left" vertical="center"/>
    </xf>
    <xf numFmtId="0" fontId="30" fillId="0" borderId="28" xfId="25" applyFont="1" applyBorder="1" applyAlignment="1">
      <alignment horizontal="left" vertical="center"/>
    </xf>
    <xf numFmtId="0" fontId="30" fillId="0" borderId="26" xfId="25" applyFont="1" applyBorder="1" applyAlignment="1">
      <alignment horizontal="left" vertical="center"/>
    </xf>
    <xf numFmtId="0" fontId="30" fillId="0" borderId="27" xfId="25" applyFont="1" applyBorder="1" applyAlignment="1">
      <alignment horizontal="left" vertical="center"/>
    </xf>
    <xf numFmtId="0" fontId="30" fillId="0" borderId="29" xfId="25" applyFont="1" applyBorder="1" applyAlignment="1">
      <alignment horizontal="left" vertical="center"/>
    </xf>
    <xf numFmtId="0" fontId="30" fillId="0" borderId="25" xfId="25" applyFont="1" applyBorder="1" applyAlignment="1">
      <alignment horizontal="left" vertical="center" wrapText="1"/>
    </xf>
    <xf numFmtId="0" fontId="30" fillId="0" borderId="53" xfId="25" applyFont="1" applyBorder="1" applyAlignment="1">
      <alignment horizontal="left" vertical="center" wrapText="1"/>
    </xf>
    <xf numFmtId="0" fontId="30" fillId="0" borderId="28" xfId="25" applyFont="1" applyBorder="1" applyAlignment="1">
      <alignment horizontal="left" vertical="center" wrapText="1"/>
    </xf>
    <xf numFmtId="0" fontId="30" fillId="0" borderId="15" xfId="25" applyFont="1" applyBorder="1" applyAlignment="1">
      <alignment horizontal="left" vertical="center" wrapText="1"/>
    </xf>
    <xf numFmtId="0" fontId="30" fillId="0" borderId="0" xfId="25" applyFont="1" applyAlignment="1">
      <alignment horizontal="left" vertical="center" wrapText="1"/>
    </xf>
    <xf numFmtId="0" fontId="30" fillId="0" borderId="12" xfId="25" applyFont="1" applyBorder="1" applyAlignment="1">
      <alignment horizontal="left" vertical="center" wrapText="1"/>
    </xf>
    <xf numFmtId="0" fontId="30" fillId="0" borderId="26" xfId="25" applyFont="1" applyBorder="1" applyAlignment="1">
      <alignment horizontal="left" vertical="center" wrapText="1"/>
    </xf>
    <xf numFmtId="0" fontId="30" fillId="0" borderId="27" xfId="25" applyFont="1" applyBorder="1" applyAlignment="1">
      <alignment horizontal="left" vertical="center" wrapText="1"/>
    </xf>
    <xf numFmtId="0" fontId="30" fillId="0" borderId="29" xfId="25" applyFont="1" applyBorder="1" applyAlignment="1">
      <alignment horizontal="left" vertical="center" wrapText="1"/>
    </xf>
    <xf numFmtId="0" fontId="37" fillId="0" borderId="25" xfId="25" applyFont="1" applyBorder="1" applyAlignment="1">
      <alignment vertical="center" wrapText="1"/>
    </xf>
    <xf numFmtId="0" fontId="37" fillId="0" borderId="53" xfId="25" applyFont="1" applyBorder="1" applyAlignment="1">
      <alignment vertical="center" wrapText="1"/>
    </xf>
    <xf numFmtId="0" fontId="37" fillId="0" borderId="28" xfId="25" applyFont="1" applyBorder="1" applyAlignment="1">
      <alignment vertical="center" wrapText="1"/>
    </xf>
    <xf numFmtId="0" fontId="37" fillId="0" borderId="15" xfId="25" applyFont="1" applyBorder="1" applyAlignment="1">
      <alignment horizontal="left" vertical="center" wrapText="1"/>
    </xf>
    <xf numFmtId="0" fontId="37" fillId="0" borderId="0" xfId="25" applyFont="1" applyAlignment="1">
      <alignment horizontal="left" vertical="center" wrapText="1"/>
    </xf>
    <xf numFmtId="0" fontId="37" fillId="0" borderId="12" xfId="25" applyFont="1" applyBorder="1" applyAlignment="1">
      <alignment horizontal="left" vertical="center" wrapText="1"/>
    </xf>
    <xf numFmtId="0" fontId="37" fillId="0" borderId="26" xfId="25" applyFont="1" applyBorder="1" applyAlignment="1">
      <alignment vertical="center" wrapText="1"/>
    </xf>
    <xf numFmtId="0" fontId="37" fillId="0" borderId="27" xfId="25" applyFont="1" applyBorder="1" applyAlignment="1">
      <alignment vertical="center" wrapText="1"/>
    </xf>
    <xf numFmtId="0" fontId="37" fillId="0" borderId="29" xfId="25" applyFont="1" applyBorder="1" applyAlignment="1">
      <alignment vertical="center" wrapText="1"/>
    </xf>
    <xf numFmtId="0" fontId="30" fillId="0" borderId="25" xfId="25" applyFont="1" applyBorder="1" applyAlignment="1">
      <alignment horizontal="center" vertical="center" wrapText="1"/>
    </xf>
    <xf numFmtId="0" fontId="30" fillId="0" borderId="53" xfId="25" applyFont="1" applyBorder="1" applyAlignment="1">
      <alignment horizontal="center" vertical="center" wrapText="1"/>
    </xf>
    <xf numFmtId="0" fontId="30" fillId="0" borderId="28" xfId="25" applyFont="1" applyBorder="1" applyAlignment="1">
      <alignment horizontal="center" vertical="center" wrapText="1"/>
    </xf>
    <xf numFmtId="0" fontId="30" fillId="0" borderId="15" xfId="25" applyFont="1" applyBorder="1" applyAlignment="1">
      <alignment horizontal="center" vertical="center" wrapText="1"/>
    </xf>
    <xf numFmtId="0" fontId="30" fillId="0" borderId="0" xfId="25" applyFont="1" applyAlignment="1">
      <alignment horizontal="center" vertical="center" wrapText="1"/>
    </xf>
    <xf numFmtId="0" fontId="30" fillId="0" borderId="12" xfId="25" applyFont="1" applyBorder="1" applyAlignment="1">
      <alignment horizontal="center" vertical="center" wrapText="1"/>
    </xf>
    <xf numFmtId="0" fontId="30" fillId="0" borderId="26" xfId="25" applyFont="1" applyBorder="1" applyAlignment="1">
      <alignment horizontal="center" vertical="center" wrapText="1"/>
    </xf>
    <xf numFmtId="0" fontId="30" fillId="0" borderId="27" xfId="25" applyFont="1" applyBorder="1" applyAlignment="1">
      <alignment horizontal="center" vertical="center" wrapText="1"/>
    </xf>
    <xf numFmtId="0" fontId="30" fillId="0" borderId="29" xfId="25" applyFont="1" applyBorder="1" applyAlignment="1">
      <alignment horizontal="center" vertical="center" wrapText="1"/>
    </xf>
    <xf numFmtId="0" fontId="34" fillId="0" borderId="16" xfId="25" applyFont="1" applyBorder="1" applyAlignment="1">
      <alignment vertical="center" wrapText="1"/>
    </xf>
    <xf numFmtId="0" fontId="34" fillId="0" borderId="17" xfId="25" applyFont="1" applyBorder="1" applyAlignment="1">
      <alignment vertical="center" wrapText="1"/>
    </xf>
    <xf numFmtId="0" fontId="34" fillId="0" borderId="13" xfId="25" applyFont="1" applyBorder="1" applyAlignment="1">
      <alignment vertical="center" wrapText="1"/>
    </xf>
    <xf numFmtId="0" fontId="30" fillId="0" borderId="11" xfId="25" applyFont="1" applyBorder="1" applyAlignment="1">
      <alignment horizontal="center" vertical="center"/>
    </xf>
    <xf numFmtId="0" fontId="30" fillId="0" borderId="16" xfId="25" applyFont="1" applyBorder="1" applyAlignment="1">
      <alignment horizontal="center" vertical="center"/>
    </xf>
    <xf numFmtId="0" fontId="35" fillId="0" borderId="53" xfId="25" applyFont="1" applyBorder="1" applyAlignment="1">
      <alignment horizontal="left" vertical="center" wrapText="1"/>
    </xf>
    <xf numFmtId="0" fontId="34" fillId="0" borderId="11" xfId="25" applyFont="1" applyBorder="1" applyAlignment="1">
      <alignment vertical="center" wrapText="1"/>
    </xf>
    <xf numFmtId="0" fontId="34" fillId="0" borderId="16" xfId="25" applyFont="1" applyBorder="1" applyAlignment="1">
      <alignment horizontal="left" vertical="center" wrapText="1"/>
    </xf>
    <xf numFmtId="0" fontId="34" fillId="0" borderId="17" xfId="25" applyFont="1" applyBorder="1" applyAlignment="1">
      <alignment horizontal="left" vertical="center" wrapText="1"/>
    </xf>
    <xf numFmtId="0" fontId="30" fillId="0" borderId="17" xfId="25" applyFont="1" applyBorder="1" applyAlignment="1">
      <alignment horizontal="center" vertical="center"/>
    </xf>
    <xf numFmtId="0" fontId="30" fillId="0" borderId="26" xfId="25" applyFont="1" applyBorder="1" applyAlignment="1">
      <alignment horizontal="center" vertical="center"/>
    </xf>
    <xf numFmtId="0" fontId="30" fillId="0" borderId="27" xfId="25" applyFont="1" applyBorder="1" applyAlignment="1">
      <alignment horizontal="center" vertical="center"/>
    </xf>
    <xf numFmtId="0" fontId="34" fillId="0" borderId="26" xfId="25" applyFont="1" applyBorder="1" applyAlignment="1">
      <alignment horizontal="left" vertical="center" wrapText="1"/>
    </xf>
    <xf numFmtId="0" fontId="34" fillId="0" borderId="27" xfId="25" applyFont="1" applyBorder="1" applyAlignment="1">
      <alignment horizontal="left" vertical="center" wrapText="1"/>
    </xf>
    <xf numFmtId="0" fontId="30" fillId="0" borderId="30" xfId="25" applyFont="1" applyBorder="1" applyAlignment="1">
      <alignment horizontal="center" vertical="center"/>
    </xf>
    <xf numFmtId="0" fontId="47" fillId="0" borderId="0" xfId="29" applyFont="1" applyAlignment="1">
      <alignment vertical="center" wrapText="1"/>
    </xf>
    <xf numFmtId="0" fontId="47" fillId="0" borderId="0" xfId="29" applyFont="1" applyAlignment="1">
      <alignment horizontal="left" vertical="top" wrapText="1"/>
    </xf>
    <xf numFmtId="0" fontId="32" fillId="0" borderId="0" xfId="25" applyFont="1" applyAlignment="1">
      <alignment horizontal="center" vertical="top" wrapText="1"/>
    </xf>
    <xf numFmtId="0" fontId="32" fillId="0" borderId="0" xfId="25" applyFont="1" applyAlignment="1">
      <alignment horizontal="center" vertical="top"/>
    </xf>
    <xf numFmtId="0" fontId="32" fillId="0" borderId="0" xfId="25" applyFont="1" applyAlignment="1">
      <alignment vertical="top" wrapText="1"/>
    </xf>
    <xf numFmtId="0" fontId="17" fillId="0" borderId="0" xfId="10" applyFont="1" applyAlignment="1">
      <alignment horizontal="left" vertical="top" wrapText="1"/>
    </xf>
    <xf numFmtId="182" fontId="17" fillId="4" borderId="34" xfId="10" applyNumberFormat="1" applyFont="1" applyFill="1" applyBorder="1" applyAlignment="1">
      <alignment horizontal="center" vertical="center"/>
    </xf>
    <xf numFmtId="0" fontId="20" fillId="0" borderId="38" xfId="13" applyFont="1" applyBorder="1" applyAlignment="1">
      <alignment horizontal="center" vertical="center"/>
    </xf>
    <xf numFmtId="0" fontId="20" fillId="0" borderId="39" xfId="13" applyFont="1" applyBorder="1" applyAlignment="1">
      <alignment horizontal="center" vertical="center"/>
    </xf>
    <xf numFmtId="0" fontId="17" fillId="0" borderId="0" xfId="10" applyFont="1" applyAlignment="1">
      <alignment horizontal="left" wrapText="1"/>
    </xf>
    <xf numFmtId="0" fontId="17" fillId="0" borderId="8" xfId="10" applyFont="1" applyBorder="1" applyAlignment="1">
      <alignment horizontal="left" wrapText="1"/>
    </xf>
    <xf numFmtId="0" fontId="18" fillId="8" borderId="0" xfId="10" applyFont="1" applyFill="1" applyAlignment="1">
      <alignment horizontal="left" vertical="center" wrapText="1"/>
    </xf>
    <xf numFmtId="0" fontId="17" fillId="0" borderId="47" xfId="10" applyFont="1" applyBorder="1" applyAlignment="1">
      <alignment horizontal="center" vertical="center"/>
    </xf>
    <xf numFmtId="0" fontId="17" fillId="0" borderId="50" xfId="10" applyFont="1" applyBorder="1" applyAlignment="1">
      <alignment horizontal="center" vertical="center"/>
    </xf>
    <xf numFmtId="0" fontId="17" fillId="0" borderId="51" xfId="10" applyFont="1" applyBorder="1" applyAlignment="1">
      <alignment horizontal="center" vertical="center"/>
    </xf>
    <xf numFmtId="0" fontId="19" fillId="0" borderId="31" xfId="10" applyFont="1" applyBorder="1" applyAlignment="1">
      <alignment horizontal="center" vertical="center" wrapText="1"/>
    </xf>
    <xf numFmtId="0" fontId="19" fillId="0" borderId="32" xfId="10" applyFont="1" applyBorder="1" applyAlignment="1">
      <alignment horizontal="center" vertical="center"/>
    </xf>
    <xf numFmtId="0" fontId="19" fillId="0" borderId="33" xfId="10" applyFont="1" applyBorder="1" applyAlignment="1">
      <alignment horizontal="center" vertical="center"/>
    </xf>
    <xf numFmtId="0" fontId="17" fillId="0" borderId="42" xfId="10" applyFont="1" applyBorder="1" applyAlignment="1">
      <alignment horizontal="center" vertical="center"/>
    </xf>
    <xf numFmtId="0" fontId="17" fillId="0" borderId="30" xfId="10" applyFont="1" applyBorder="1" applyAlignment="1">
      <alignment horizontal="center" vertical="center"/>
    </xf>
    <xf numFmtId="0" fontId="34" fillId="0" borderId="11" xfId="25" applyFont="1" applyBorder="1" applyAlignment="1">
      <alignment horizontal="center" vertical="center"/>
    </xf>
    <xf numFmtId="0" fontId="30" fillId="0" borderId="42" xfId="25" applyFont="1" applyBorder="1" applyAlignment="1">
      <alignment horizontal="center" vertical="center" wrapText="1"/>
    </xf>
    <xf numFmtId="0" fontId="30" fillId="0" borderId="11" xfId="25" applyFont="1" applyBorder="1" applyAlignment="1">
      <alignment horizontal="center" vertical="center" wrapText="1"/>
    </xf>
    <xf numFmtId="0" fontId="30" fillId="0" borderId="13" xfId="25" applyFont="1" applyBorder="1" applyAlignment="1">
      <alignment horizontal="left" vertical="center"/>
    </xf>
    <xf numFmtId="0" fontId="30" fillId="0" borderId="15" xfId="25" applyFont="1" applyBorder="1" applyAlignment="1">
      <alignment horizontal="left" vertical="center"/>
    </xf>
    <xf numFmtId="0" fontId="30" fillId="0" borderId="0" xfId="25" applyFont="1" applyAlignment="1">
      <alignment horizontal="left" vertical="center"/>
    </xf>
    <xf numFmtId="0" fontId="30" fillId="0" borderId="13" xfId="25" applyFont="1" applyBorder="1" applyAlignment="1">
      <alignment horizontal="center" vertical="center" wrapText="1"/>
    </xf>
    <xf numFmtId="38" fontId="30" fillId="0" borderId="11" xfId="28" applyFont="1" applyFill="1" applyBorder="1" applyAlignment="1">
      <alignment horizontal="center" vertical="center"/>
    </xf>
    <xf numFmtId="38" fontId="30" fillId="0" borderId="11" xfId="28" applyFont="1" applyFill="1" applyBorder="1" applyAlignment="1">
      <alignment horizontal="center" vertical="center" wrapText="1"/>
    </xf>
    <xf numFmtId="184" fontId="30" fillId="0" borderId="53" xfId="25" applyNumberFormat="1" applyFont="1" applyBorder="1" applyAlignment="1">
      <alignment horizontal="center" vertical="center"/>
    </xf>
    <xf numFmtId="184" fontId="30" fillId="0" borderId="27" xfId="25" applyNumberFormat="1" applyFont="1" applyBorder="1" applyAlignment="1">
      <alignment horizontal="center" vertical="center"/>
    </xf>
    <xf numFmtId="184" fontId="30" fillId="0" borderId="28" xfId="25" applyNumberFormat="1" applyFont="1" applyBorder="1" applyAlignment="1">
      <alignment horizontal="center" vertical="center"/>
    </xf>
    <xf numFmtId="184" fontId="30" fillId="0" borderId="29" xfId="25" applyNumberFormat="1" applyFont="1" applyBorder="1" applyAlignment="1">
      <alignment horizontal="center" vertical="center"/>
    </xf>
    <xf numFmtId="0" fontId="32" fillId="0" borderId="0" xfId="25" applyFont="1" applyAlignment="1">
      <alignment horizontal="left" vertical="center"/>
    </xf>
    <xf numFmtId="184" fontId="30" fillId="0" borderId="16" xfId="25" applyNumberFormat="1" applyFont="1" applyBorder="1" applyAlignment="1">
      <alignment horizontal="center" vertical="center"/>
    </xf>
    <xf numFmtId="184" fontId="30" fillId="0" borderId="17" xfId="25" applyNumberFormat="1" applyFont="1" applyBorder="1" applyAlignment="1">
      <alignment horizontal="center" vertical="center"/>
    </xf>
    <xf numFmtId="0" fontId="32" fillId="0" borderId="0" xfId="25" applyFont="1" applyAlignment="1">
      <alignment horizontal="center" vertical="center"/>
    </xf>
    <xf numFmtId="0" fontId="32" fillId="0" borderId="0" xfId="25" applyFont="1" applyAlignment="1">
      <alignment horizontal="left" vertical="top" wrapText="1"/>
    </xf>
    <xf numFmtId="0" fontId="30" fillId="0" borderId="12" xfId="25" applyFont="1" applyBorder="1" applyAlignment="1">
      <alignment horizontal="left" vertical="center"/>
    </xf>
    <xf numFmtId="0" fontId="30" fillId="0" borderId="13" xfId="25" applyFont="1" applyBorder="1" applyAlignment="1">
      <alignment horizontal="center" vertical="center"/>
    </xf>
    <xf numFmtId="0" fontId="30" fillId="0" borderId="25" xfId="25" applyFont="1" applyBorder="1" applyAlignment="1">
      <alignment horizontal="center" vertical="center"/>
    </xf>
    <xf numFmtId="0" fontId="30" fillId="0" borderId="53" xfId="25" applyFont="1" applyBorder="1" applyAlignment="1">
      <alignment horizontal="center" vertical="center"/>
    </xf>
    <xf numFmtId="0" fontId="30" fillId="0" borderId="28" xfId="25" applyFont="1" applyBorder="1" applyAlignment="1">
      <alignment horizontal="center" vertical="center"/>
    </xf>
    <xf numFmtId="0" fontId="30" fillId="0" borderId="15" xfId="25" applyFont="1" applyBorder="1" applyAlignment="1">
      <alignment horizontal="center" vertical="center"/>
    </xf>
    <xf numFmtId="0" fontId="30" fillId="0" borderId="12" xfId="25" applyFont="1" applyBorder="1" applyAlignment="1">
      <alignment horizontal="center" vertical="center"/>
    </xf>
    <xf numFmtId="1" fontId="30" fillId="7" borderId="16" xfId="25" applyNumberFormat="1" applyFont="1" applyFill="1" applyBorder="1" applyAlignment="1">
      <alignment horizontal="center" vertical="center"/>
    </xf>
    <xf numFmtId="1" fontId="30" fillId="7" borderId="17" xfId="25" applyNumberFormat="1" applyFont="1" applyFill="1" applyBorder="1" applyAlignment="1">
      <alignment horizontal="center" vertical="center"/>
    </xf>
    <xf numFmtId="0" fontId="35" fillId="0" borderId="11" xfId="25" applyFont="1" applyBorder="1" applyAlignment="1">
      <alignment horizontal="center" vertical="center"/>
    </xf>
    <xf numFmtId="0" fontId="35" fillId="0" borderId="13" xfId="25" applyFont="1" applyBorder="1" applyAlignment="1">
      <alignment horizontal="center" vertical="center"/>
    </xf>
    <xf numFmtId="0" fontId="35" fillId="0" borderId="16" xfId="25" applyFont="1" applyBorder="1" applyAlignment="1">
      <alignment horizontal="center" vertical="center"/>
    </xf>
    <xf numFmtId="0" fontId="35" fillId="0" borderId="30" xfId="25" applyFont="1" applyBorder="1" applyAlignment="1">
      <alignment horizontal="center" vertical="center"/>
    </xf>
    <xf numFmtId="0" fontId="30" fillId="0" borderId="0" xfId="25" applyFont="1" applyAlignment="1">
      <alignment vertical="center" wrapText="1"/>
    </xf>
    <xf numFmtId="0" fontId="30" fillId="0" borderId="16" xfId="25" applyFont="1" applyBorder="1" applyAlignment="1">
      <alignment horizontal="left" vertical="center" wrapText="1"/>
    </xf>
    <xf numFmtId="0" fontId="30" fillId="0" borderId="17" xfId="25" applyFont="1" applyBorder="1" applyAlignment="1">
      <alignment horizontal="left" vertical="center" wrapText="1"/>
    </xf>
    <xf numFmtId="0" fontId="30" fillId="0" borderId="13" xfId="25" applyFont="1" applyBorder="1" applyAlignment="1">
      <alignment horizontal="left" vertical="center" wrapText="1"/>
    </xf>
    <xf numFmtId="0" fontId="30" fillId="0" borderId="29" xfId="25" applyFont="1" applyBorder="1" applyAlignment="1">
      <alignment horizontal="center" vertical="center"/>
    </xf>
    <xf numFmtId="0" fontId="30" fillId="0" borderId="17" xfId="25" applyFont="1" applyBorder="1" applyAlignment="1">
      <alignment horizontal="center" vertical="center" wrapText="1"/>
    </xf>
    <xf numFmtId="0" fontId="37" fillId="0" borderId="27" xfId="25" applyFont="1" applyBorder="1" applyAlignment="1">
      <alignment horizontal="center" vertical="center" wrapText="1"/>
    </xf>
    <xf numFmtId="0" fontId="37" fillId="0" borderId="27" xfId="25" applyFont="1" applyBorder="1" applyAlignment="1">
      <alignment horizontal="left" vertical="center" wrapText="1"/>
    </xf>
    <xf numFmtId="0" fontId="37" fillId="0" borderId="29" xfId="25" applyFont="1" applyBorder="1" applyAlignment="1">
      <alignment horizontal="left" vertical="center" wrapText="1"/>
    </xf>
    <xf numFmtId="0" fontId="30" fillId="0" borderId="16" xfId="25" applyFont="1" applyBorder="1" applyAlignment="1">
      <alignment horizontal="center" vertical="center" wrapText="1"/>
    </xf>
    <xf numFmtId="0" fontId="37" fillId="0" borderId="0" xfId="25" applyFont="1" applyAlignment="1">
      <alignment horizontal="center" vertical="center" wrapText="1"/>
    </xf>
    <xf numFmtId="0" fontId="37" fillId="0" borderId="27" xfId="25" applyFont="1" applyBorder="1" applyAlignment="1">
      <alignment horizontal="center" vertical="center"/>
    </xf>
    <xf numFmtId="0" fontId="37" fillId="0" borderId="27" xfId="25" applyFont="1" applyBorder="1" applyAlignment="1">
      <alignment horizontal="left" vertical="center"/>
    </xf>
    <xf numFmtId="0" fontId="37" fillId="0" borderId="29" xfId="25" applyFont="1" applyBorder="1" applyAlignment="1">
      <alignment horizontal="left" vertical="center"/>
    </xf>
    <xf numFmtId="1" fontId="30" fillId="0" borderId="16" xfId="25" applyNumberFormat="1" applyFont="1" applyBorder="1" applyAlignment="1">
      <alignment horizontal="center" vertical="center"/>
    </xf>
    <xf numFmtId="1" fontId="30" fillId="0" borderId="17" xfId="25" applyNumberFormat="1" applyFont="1" applyBorder="1" applyAlignment="1">
      <alignment horizontal="center" vertical="center"/>
    </xf>
    <xf numFmtId="0" fontId="37" fillId="0" borderId="0" xfId="25" applyFont="1" applyAlignment="1">
      <alignment horizontal="center" vertical="center"/>
    </xf>
    <xf numFmtId="0" fontId="37" fillId="0" borderId="11" xfId="25" applyFont="1" applyBorder="1" applyAlignment="1">
      <alignment horizontal="left" vertical="center" shrinkToFit="1"/>
    </xf>
    <xf numFmtId="0" fontId="32" fillId="0" borderId="11" xfId="25" applyFont="1" applyBorder="1" applyAlignment="1">
      <alignment horizontal="left" vertical="center" shrinkToFit="1"/>
    </xf>
    <xf numFmtId="0" fontId="30" fillId="0" borderId="0" xfId="25" applyFont="1" applyAlignment="1">
      <alignment horizontal="left" vertical="center" shrinkToFit="1"/>
    </xf>
    <xf numFmtId="0" fontId="30" fillId="0" borderId="17" xfId="25" applyFont="1" applyBorder="1" applyAlignment="1">
      <alignment vertical="center"/>
    </xf>
    <xf numFmtId="0" fontId="30" fillId="0" borderId="13" xfId="25" applyFont="1" applyBorder="1" applyAlignment="1">
      <alignment vertical="center"/>
    </xf>
    <xf numFmtId="0" fontId="30" fillId="0" borderId="16" xfId="25" applyFont="1" applyBorder="1" applyAlignment="1">
      <alignment vertical="center"/>
    </xf>
    <xf numFmtId="0" fontId="30" fillId="0" borderId="16" xfId="25" applyFont="1" applyBorder="1" applyAlignment="1">
      <alignment horizontal="right" vertical="center"/>
    </xf>
    <xf numFmtId="0" fontId="30" fillId="0" borderId="17" xfId="25" applyFont="1" applyBorder="1" applyAlignment="1">
      <alignment horizontal="right" vertical="center"/>
    </xf>
    <xf numFmtId="0" fontId="30" fillId="0" borderId="13" xfId="25" applyFont="1" applyBorder="1" applyAlignment="1">
      <alignment horizontal="right" vertical="center"/>
    </xf>
    <xf numFmtId="0" fontId="32" fillId="0" borderId="0" xfId="25" applyFont="1" applyAlignment="1">
      <alignment horizontal="left" vertical="center" shrinkToFit="1"/>
    </xf>
    <xf numFmtId="0" fontId="46" fillId="0" borderId="11" xfId="32" applyFont="1" applyBorder="1" applyAlignment="1">
      <alignment horizontal="center" vertical="center" wrapText="1"/>
    </xf>
    <xf numFmtId="0" fontId="46" fillId="0" borderId="11" xfId="32" applyFont="1" applyBorder="1" applyAlignment="1">
      <alignment horizontal="center" vertical="center"/>
    </xf>
  </cellXfs>
  <cellStyles count="33">
    <cellStyle name="パーセント 2 2" xfId="1" xr:uid="{00000000-0005-0000-0000-000000000000}"/>
    <cellStyle name="パーセント 2 2 2" xfId="2" xr:uid="{00000000-0005-0000-0000-000001000000}"/>
    <cellStyle name="パーセント 2 2 2 2" xfId="27" xr:uid="{738B8962-87A5-48B0-9004-EC542B58BA6E}"/>
    <cellStyle name="パーセント 2 2 3" xfId="3" xr:uid="{00000000-0005-0000-0000-000002000000}"/>
    <cellStyle name="桁区切り 2" xfId="4" xr:uid="{00000000-0005-0000-0000-000004000000}"/>
    <cellStyle name="桁区切り 2 2" xfId="5" xr:uid="{00000000-0005-0000-0000-000005000000}"/>
    <cellStyle name="桁区切り 3" xfId="6" xr:uid="{00000000-0005-0000-0000-000006000000}"/>
    <cellStyle name="桁区切り 4" xfId="28" xr:uid="{9911C518-1654-4FFC-9701-785B3F36CCBD}"/>
    <cellStyle name="桁区切り 5" xfId="31" xr:uid="{83D96A6A-9A60-46B1-9555-AAAEA5B4E545}"/>
    <cellStyle name="標準" xfId="0" builtinId="0"/>
    <cellStyle name="標準 2" xfId="7" xr:uid="{00000000-0005-0000-0000-000009000000}"/>
    <cellStyle name="標準 2 11" xfId="8" xr:uid="{00000000-0005-0000-0000-00000A000000}"/>
    <cellStyle name="標準 2 2" xfId="9" xr:uid="{00000000-0005-0000-0000-00000B000000}"/>
    <cellStyle name="標準 2 3" xfId="10" xr:uid="{00000000-0005-0000-0000-00000E000000}"/>
    <cellStyle name="標準 2 4" xfId="11" xr:uid="{00000000-0005-0000-0000-00000F000000}"/>
    <cellStyle name="標準 2 5" xfId="25" xr:uid="{037A0AA2-B3BE-43C2-B455-402B68A187DF}"/>
    <cellStyle name="標準 2_sogo_kasan-tenpu (9)" xfId="12" xr:uid="{00000000-0005-0000-0000-000010000000}"/>
    <cellStyle name="標準 3" xfId="13" xr:uid="{00000000-0005-0000-0000-000012000000}"/>
    <cellStyle name="標準 3 2" xfId="14" xr:uid="{00000000-0005-0000-0000-000013000000}"/>
    <cellStyle name="標準 3 2 2" xfId="15" xr:uid="{00000000-0005-0000-0000-000014000000}"/>
    <cellStyle name="標準 3 2 2 2" xfId="26" xr:uid="{944F1BFA-D8F1-4A75-A9BF-A740CC9955F5}"/>
    <cellStyle name="標準 3 2 3" xfId="16" xr:uid="{00000000-0005-0000-0000-000015000000}"/>
    <cellStyle name="標準 3 2_別紙1_別紙(様式)8以降" xfId="17" xr:uid="{00000000-0005-0000-0000-000016000000}"/>
    <cellStyle name="標準 3_利用者減少" xfId="18" xr:uid="{00000000-0005-0000-0000-000017000000}"/>
    <cellStyle name="標準 4" xfId="19" xr:uid="{00000000-0005-0000-0000-000018000000}"/>
    <cellStyle name="標準 5" xfId="20" xr:uid="{00000000-0005-0000-0000-00001A000000}"/>
    <cellStyle name="標準 6" xfId="21" xr:uid="{00000000-0005-0000-0000-00001B000000}"/>
    <cellStyle name="標準 7" xfId="22" xr:uid="{00000000-0005-0000-0000-00001C000000}"/>
    <cellStyle name="標準 8" xfId="24" xr:uid="{36B8B9E7-29D6-434E-93A0-EBD69E340EE2}"/>
    <cellStyle name="標準 9" xfId="30" xr:uid="{20BA6CEF-4E77-4132-B274-1F9DC3D7E456}"/>
    <cellStyle name="標準_１８年４月加算案内" xfId="32" xr:uid="{A808C8BE-F72B-48E0-9188-8360B0EAD5FE}"/>
    <cellStyle name="標準_Sheet1" xfId="23" xr:uid="{00000000-0005-0000-0000-00001E000000}"/>
    <cellStyle name="標準_別紙1_別紙(様式)8以降_8" xfId="29" xr:uid="{0F80B25D-0117-4939-B99E-3BE092BACE1F}"/>
  </cellStyles>
  <dxfs count="1">
    <dxf>
      <numFmt numFmtId="3" formatCode="#,##0"/>
    </dxf>
  </dxfs>
  <tableStyles count="0" defaultTableStyle="TableStyleMedium2" defaultPivotStyle="PivotStyleLight16"/>
  <colors>
    <mruColors>
      <color rgb="FFFF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44</xdr:row>
          <xdr:rowOff>6350</xdr:rowOff>
        </xdr:from>
        <xdr:to>
          <xdr:col>2</xdr:col>
          <xdr:colOff>196850</xdr:colOff>
          <xdr:row>45</xdr:row>
          <xdr:rowOff>6350</xdr:rowOff>
        </xdr:to>
        <xdr:sp macro="" textlink="">
          <xdr:nvSpPr>
            <xdr:cNvPr id="111627" name="Check Box 11" hidden="1">
              <a:extLst>
                <a:ext uri="{63B3BB69-23CF-44E3-9099-C40C66FF867C}">
                  <a14:compatExt spid="_x0000_s111627"/>
                </a:ext>
                <a:ext uri="{FF2B5EF4-FFF2-40B4-BE49-F238E27FC236}">
                  <a16:creationId xmlns:a16="http://schemas.microsoft.com/office/drawing/2014/main" id="{00000000-0008-0000-0000-00000B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43</xdr:row>
          <xdr:rowOff>6350</xdr:rowOff>
        </xdr:from>
        <xdr:to>
          <xdr:col>2</xdr:col>
          <xdr:colOff>196850</xdr:colOff>
          <xdr:row>44</xdr:row>
          <xdr:rowOff>6350</xdr:rowOff>
        </xdr:to>
        <xdr:sp macro="" textlink="">
          <xdr:nvSpPr>
            <xdr:cNvPr id="111628" name="Check Box 12" hidden="1">
              <a:extLst>
                <a:ext uri="{63B3BB69-23CF-44E3-9099-C40C66FF867C}">
                  <a14:compatExt spid="_x0000_s111628"/>
                </a:ext>
                <a:ext uri="{FF2B5EF4-FFF2-40B4-BE49-F238E27FC236}">
                  <a16:creationId xmlns:a16="http://schemas.microsoft.com/office/drawing/2014/main" id="{00000000-0008-0000-0000-00000C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41</xdr:row>
          <xdr:rowOff>6350</xdr:rowOff>
        </xdr:from>
        <xdr:to>
          <xdr:col>2</xdr:col>
          <xdr:colOff>196850</xdr:colOff>
          <xdr:row>42</xdr:row>
          <xdr:rowOff>6350</xdr:rowOff>
        </xdr:to>
        <xdr:sp macro="" textlink="">
          <xdr:nvSpPr>
            <xdr:cNvPr id="111629" name="Check Box 13" hidden="1">
              <a:extLst>
                <a:ext uri="{63B3BB69-23CF-44E3-9099-C40C66FF867C}">
                  <a14:compatExt spid="_x0000_s111629"/>
                </a:ext>
                <a:ext uri="{FF2B5EF4-FFF2-40B4-BE49-F238E27FC236}">
                  <a16:creationId xmlns:a16="http://schemas.microsoft.com/office/drawing/2014/main" id="{00000000-0008-0000-0000-00000D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40</xdr:row>
          <xdr:rowOff>6350</xdr:rowOff>
        </xdr:from>
        <xdr:to>
          <xdr:col>2</xdr:col>
          <xdr:colOff>196850</xdr:colOff>
          <xdr:row>41</xdr:row>
          <xdr:rowOff>6350</xdr:rowOff>
        </xdr:to>
        <xdr:sp macro="" textlink="">
          <xdr:nvSpPr>
            <xdr:cNvPr id="111630" name="Check Box 14" hidden="1">
              <a:extLst>
                <a:ext uri="{63B3BB69-23CF-44E3-9099-C40C66FF867C}">
                  <a14:compatExt spid="_x0000_s111630"/>
                </a:ext>
                <a:ext uri="{FF2B5EF4-FFF2-40B4-BE49-F238E27FC236}">
                  <a16:creationId xmlns:a16="http://schemas.microsoft.com/office/drawing/2014/main" id="{00000000-0008-0000-0000-00000E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6350</xdr:rowOff>
        </xdr:from>
        <xdr:to>
          <xdr:col>2</xdr:col>
          <xdr:colOff>196850</xdr:colOff>
          <xdr:row>40</xdr:row>
          <xdr:rowOff>6350</xdr:rowOff>
        </xdr:to>
        <xdr:sp macro="" textlink="">
          <xdr:nvSpPr>
            <xdr:cNvPr id="111631" name="Check Box 15" hidden="1">
              <a:extLst>
                <a:ext uri="{63B3BB69-23CF-44E3-9099-C40C66FF867C}">
                  <a14:compatExt spid="_x0000_s111631"/>
                </a:ext>
                <a:ext uri="{FF2B5EF4-FFF2-40B4-BE49-F238E27FC236}">
                  <a16:creationId xmlns:a16="http://schemas.microsoft.com/office/drawing/2014/main" id="{00000000-0008-0000-0000-00000F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xdr:row>
          <xdr:rowOff>6350</xdr:rowOff>
        </xdr:from>
        <xdr:to>
          <xdr:col>2</xdr:col>
          <xdr:colOff>196850</xdr:colOff>
          <xdr:row>39</xdr:row>
          <xdr:rowOff>6350</xdr:rowOff>
        </xdr:to>
        <xdr:sp macro="" textlink="">
          <xdr:nvSpPr>
            <xdr:cNvPr id="111632" name="Check Box 16" hidden="1">
              <a:extLst>
                <a:ext uri="{63B3BB69-23CF-44E3-9099-C40C66FF867C}">
                  <a14:compatExt spid="_x0000_s111632"/>
                </a:ext>
                <a:ext uri="{FF2B5EF4-FFF2-40B4-BE49-F238E27FC236}">
                  <a16:creationId xmlns:a16="http://schemas.microsoft.com/office/drawing/2014/main" id="{00000000-0008-0000-0000-000010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36</xdr:row>
          <xdr:rowOff>6350</xdr:rowOff>
        </xdr:from>
        <xdr:to>
          <xdr:col>2</xdr:col>
          <xdr:colOff>196850</xdr:colOff>
          <xdr:row>37</xdr:row>
          <xdr:rowOff>6350</xdr:rowOff>
        </xdr:to>
        <xdr:sp macro="" textlink="">
          <xdr:nvSpPr>
            <xdr:cNvPr id="111633" name="Check Box 17" hidden="1">
              <a:extLst>
                <a:ext uri="{63B3BB69-23CF-44E3-9099-C40C66FF867C}">
                  <a14:compatExt spid="_x0000_s111633"/>
                </a:ext>
                <a:ext uri="{FF2B5EF4-FFF2-40B4-BE49-F238E27FC236}">
                  <a16:creationId xmlns:a16="http://schemas.microsoft.com/office/drawing/2014/main" id="{00000000-0008-0000-0000-000011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35</xdr:row>
          <xdr:rowOff>6350</xdr:rowOff>
        </xdr:from>
        <xdr:to>
          <xdr:col>2</xdr:col>
          <xdr:colOff>196850</xdr:colOff>
          <xdr:row>36</xdr:row>
          <xdr:rowOff>6350</xdr:rowOff>
        </xdr:to>
        <xdr:sp macro="" textlink="">
          <xdr:nvSpPr>
            <xdr:cNvPr id="111634" name="Check Box 18" hidden="1">
              <a:extLst>
                <a:ext uri="{63B3BB69-23CF-44E3-9099-C40C66FF867C}">
                  <a14:compatExt spid="_x0000_s111634"/>
                </a:ext>
                <a:ext uri="{FF2B5EF4-FFF2-40B4-BE49-F238E27FC236}">
                  <a16:creationId xmlns:a16="http://schemas.microsoft.com/office/drawing/2014/main" id="{00000000-0008-0000-0000-000012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34</xdr:row>
          <xdr:rowOff>6350</xdr:rowOff>
        </xdr:from>
        <xdr:to>
          <xdr:col>2</xdr:col>
          <xdr:colOff>196850</xdr:colOff>
          <xdr:row>35</xdr:row>
          <xdr:rowOff>6350</xdr:rowOff>
        </xdr:to>
        <xdr:sp macro="" textlink="">
          <xdr:nvSpPr>
            <xdr:cNvPr id="111635" name="Check Box 19" hidden="1">
              <a:extLst>
                <a:ext uri="{63B3BB69-23CF-44E3-9099-C40C66FF867C}">
                  <a14:compatExt spid="_x0000_s111635"/>
                </a:ext>
                <a:ext uri="{FF2B5EF4-FFF2-40B4-BE49-F238E27FC236}">
                  <a16:creationId xmlns:a16="http://schemas.microsoft.com/office/drawing/2014/main" id="{00000000-0008-0000-0000-000013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6350</xdr:rowOff>
        </xdr:from>
        <xdr:to>
          <xdr:col>2</xdr:col>
          <xdr:colOff>196850</xdr:colOff>
          <xdr:row>34</xdr:row>
          <xdr:rowOff>6350</xdr:rowOff>
        </xdr:to>
        <xdr:sp macro="" textlink="">
          <xdr:nvSpPr>
            <xdr:cNvPr id="111636" name="Check Box 20" hidden="1">
              <a:extLst>
                <a:ext uri="{63B3BB69-23CF-44E3-9099-C40C66FF867C}">
                  <a14:compatExt spid="_x0000_s111636"/>
                </a:ext>
                <a:ext uri="{FF2B5EF4-FFF2-40B4-BE49-F238E27FC236}">
                  <a16:creationId xmlns:a16="http://schemas.microsoft.com/office/drawing/2014/main" id="{00000000-0008-0000-0000-000014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6350</xdr:rowOff>
        </xdr:from>
        <xdr:to>
          <xdr:col>2</xdr:col>
          <xdr:colOff>196850</xdr:colOff>
          <xdr:row>3</xdr:row>
          <xdr:rowOff>6350</xdr:rowOff>
        </xdr:to>
        <xdr:sp macro="" textlink="">
          <xdr:nvSpPr>
            <xdr:cNvPr id="111637" name="Check Box 21" hidden="1">
              <a:extLst>
                <a:ext uri="{63B3BB69-23CF-44E3-9099-C40C66FF867C}">
                  <a14:compatExt spid="_x0000_s111637"/>
                </a:ext>
                <a:ext uri="{FF2B5EF4-FFF2-40B4-BE49-F238E27FC236}">
                  <a16:creationId xmlns:a16="http://schemas.microsoft.com/office/drawing/2014/main" id="{00000000-0008-0000-0000-000015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6350</xdr:rowOff>
        </xdr:from>
        <xdr:to>
          <xdr:col>2</xdr:col>
          <xdr:colOff>196850</xdr:colOff>
          <xdr:row>4</xdr:row>
          <xdr:rowOff>6350</xdr:rowOff>
        </xdr:to>
        <xdr:sp macro="" textlink="">
          <xdr:nvSpPr>
            <xdr:cNvPr id="111638" name="Check Box 22" hidden="1">
              <a:extLst>
                <a:ext uri="{63B3BB69-23CF-44E3-9099-C40C66FF867C}">
                  <a14:compatExt spid="_x0000_s111638"/>
                </a:ext>
                <a:ext uri="{FF2B5EF4-FFF2-40B4-BE49-F238E27FC236}">
                  <a16:creationId xmlns:a16="http://schemas.microsoft.com/office/drawing/2014/main" id="{00000000-0008-0000-0000-000016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6350</xdr:rowOff>
        </xdr:from>
        <xdr:to>
          <xdr:col>2</xdr:col>
          <xdr:colOff>196850</xdr:colOff>
          <xdr:row>6</xdr:row>
          <xdr:rowOff>6350</xdr:rowOff>
        </xdr:to>
        <xdr:sp macro="" textlink="">
          <xdr:nvSpPr>
            <xdr:cNvPr id="111639" name="Check Box 23" hidden="1">
              <a:extLst>
                <a:ext uri="{63B3BB69-23CF-44E3-9099-C40C66FF867C}">
                  <a14:compatExt spid="_x0000_s111639"/>
                </a:ext>
                <a:ext uri="{FF2B5EF4-FFF2-40B4-BE49-F238E27FC236}">
                  <a16:creationId xmlns:a16="http://schemas.microsoft.com/office/drawing/2014/main" id="{00000000-0008-0000-0000-000017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6350</xdr:rowOff>
        </xdr:from>
        <xdr:to>
          <xdr:col>2</xdr:col>
          <xdr:colOff>196850</xdr:colOff>
          <xdr:row>7</xdr:row>
          <xdr:rowOff>0</xdr:rowOff>
        </xdr:to>
        <xdr:sp macro="" textlink="">
          <xdr:nvSpPr>
            <xdr:cNvPr id="111640" name="Check Box 24" hidden="1">
              <a:extLst>
                <a:ext uri="{63B3BB69-23CF-44E3-9099-C40C66FF867C}">
                  <a14:compatExt spid="_x0000_s111640"/>
                </a:ext>
                <a:ext uri="{FF2B5EF4-FFF2-40B4-BE49-F238E27FC236}">
                  <a16:creationId xmlns:a16="http://schemas.microsoft.com/office/drawing/2014/main" id="{00000000-0008-0000-0000-000018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6350</xdr:rowOff>
        </xdr:from>
        <xdr:to>
          <xdr:col>2</xdr:col>
          <xdr:colOff>196850</xdr:colOff>
          <xdr:row>11</xdr:row>
          <xdr:rowOff>0</xdr:rowOff>
        </xdr:to>
        <xdr:sp macro="" textlink="">
          <xdr:nvSpPr>
            <xdr:cNvPr id="111641" name="Check Box 25" hidden="1">
              <a:extLst>
                <a:ext uri="{63B3BB69-23CF-44E3-9099-C40C66FF867C}">
                  <a14:compatExt spid="_x0000_s111641"/>
                </a:ext>
                <a:ext uri="{FF2B5EF4-FFF2-40B4-BE49-F238E27FC236}">
                  <a16:creationId xmlns:a16="http://schemas.microsoft.com/office/drawing/2014/main" id="{00000000-0008-0000-0000-000019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6350</xdr:rowOff>
        </xdr:from>
        <xdr:to>
          <xdr:col>2</xdr:col>
          <xdr:colOff>196850</xdr:colOff>
          <xdr:row>12</xdr:row>
          <xdr:rowOff>0</xdr:rowOff>
        </xdr:to>
        <xdr:sp macro="" textlink="">
          <xdr:nvSpPr>
            <xdr:cNvPr id="111642" name="Check Box 26" hidden="1">
              <a:extLst>
                <a:ext uri="{63B3BB69-23CF-44E3-9099-C40C66FF867C}">
                  <a14:compatExt spid="_x0000_s111642"/>
                </a:ext>
                <a:ext uri="{FF2B5EF4-FFF2-40B4-BE49-F238E27FC236}">
                  <a16:creationId xmlns:a16="http://schemas.microsoft.com/office/drawing/2014/main" id="{00000000-0008-0000-0000-00001A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6350</xdr:rowOff>
        </xdr:from>
        <xdr:to>
          <xdr:col>2</xdr:col>
          <xdr:colOff>196850</xdr:colOff>
          <xdr:row>13</xdr:row>
          <xdr:rowOff>0</xdr:rowOff>
        </xdr:to>
        <xdr:sp macro="" textlink="">
          <xdr:nvSpPr>
            <xdr:cNvPr id="111643" name="Check Box 27" hidden="1">
              <a:extLst>
                <a:ext uri="{63B3BB69-23CF-44E3-9099-C40C66FF867C}">
                  <a14:compatExt spid="_x0000_s111643"/>
                </a:ext>
                <a:ext uri="{FF2B5EF4-FFF2-40B4-BE49-F238E27FC236}">
                  <a16:creationId xmlns:a16="http://schemas.microsoft.com/office/drawing/2014/main" id="{00000000-0008-0000-0000-00001B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6350</xdr:rowOff>
        </xdr:from>
        <xdr:to>
          <xdr:col>2</xdr:col>
          <xdr:colOff>196850</xdr:colOff>
          <xdr:row>15</xdr:row>
          <xdr:rowOff>6350</xdr:rowOff>
        </xdr:to>
        <xdr:sp macro="" textlink="">
          <xdr:nvSpPr>
            <xdr:cNvPr id="111644" name="Check Box 28" hidden="1">
              <a:extLst>
                <a:ext uri="{63B3BB69-23CF-44E3-9099-C40C66FF867C}">
                  <a14:compatExt spid="_x0000_s111644"/>
                </a:ext>
                <a:ext uri="{FF2B5EF4-FFF2-40B4-BE49-F238E27FC236}">
                  <a16:creationId xmlns:a16="http://schemas.microsoft.com/office/drawing/2014/main" id="{00000000-0008-0000-0000-00001C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6350</xdr:rowOff>
        </xdr:from>
        <xdr:to>
          <xdr:col>2</xdr:col>
          <xdr:colOff>196850</xdr:colOff>
          <xdr:row>16</xdr:row>
          <xdr:rowOff>6350</xdr:rowOff>
        </xdr:to>
        <xdr:sp macro="" textlink="">
          <xdr:nvSpPr>
            <xdr:cNvPr id="111645" name="Check Box 29" hidden="1">
              <a:extLst>
                <a:ext uri="{63B3BB69-23CF-44E3-9099-C40C66FF867C}">
                  <a14:compatExt spid="_x0000_s111645"/>
                </a:ext>
                <a:ext uri="{FF2B5EF4-FFF2-40B4-BE49-F238E27FC236}">
                  <a16:creationId xmlns:a16="http://schemas.microsoft.com/office/drawing/2014/main" id="{00000000-0008-0000-0000-00001D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6350</xdr:rowOff>
        </xdr:from>
        <xdr:to>
          <xdr:col>2</xdr:col>
          <xdr:colOff>196850</xdr:colOff>
          <xdr:row>17</xdr:row>
          <xdr:rowOff>6350</xdr:rowOff>
        </xdr:to>
        <xdr:sp macro="" textlink="">
          <xdr:nvSpPr>
            <xdr:cNvPr id="111647" name="Check Box 31" hidden="1">
              <a:extLst>
                <a:ext uri="{63B3BB69-23CF-44E3-9099-C40C66FF867C}">
                  <a14:compatExt spid="_x0000_s111647"/>
                </a:ext>
                <a:ext uri="{FF2B5EF4-FFF2-40B4-BE49-F238E27FC236}">
                  <a16:creationId xmlns:a16="http://schemas.microsoft.com/office/drawing/2014/main" id="{00000000-0008-0000-0000-00001F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6350</xdr:rowOff>
        </xdr:from>
        <xdr:to>
          <xdr:col>2</xdr:col>
          <xdr:colOff>196850</xdr:colOff>
          <xdr:row>18</xdr:row>
          <xdr:rowOff>6350</xdr:rowOff>
        </xdr:to>
        <xdr:sp macro="" textlink="">
          <xdr:nvSpPr>
            <xdr:cNvPr id="111648" name="Check Box 32" hidden="1">
              <a:extLst>
                <a:ext uri="{63B3BB69-23CF-44E3-9099-C40C66FF867C}">
                  <a14:compatExt spid="_x0000_s111648"/>
                </a:ext>
                <a:ext uri="{FF2B5EF4-FFF2-40B4-BE49-F238E27FC236}">
                  <a16:creationId xmlns:a16="http://schemas.microsoft.com/office/drawing/2014/main" id="{00000000-0008-0000-0000-000020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6350</xdr:rowOff>
        </xdr:from>
        <xdr:to>
          <xdr:col>2</xdr:col>
          <xdr:colOff>196850</xdr:colOff>
          <xdr:row>19</xdr:row>
          <xdr:rowOff>6350</xdr:rowOff>
        </xdr:to>
        <xdr:sp macro="" textlink="">
          <xdr:nvSpPr>
            <xdr:cNvPr id="111649" name="Check Box 33" hidden="1">
              <a:extLst>
                <a:ext uri="{63B3BB69-23CF-44E3-9099-C40C66FF867C}">
                  <a14:compatExt spid="_x0000_s111649"/>
                </a:ext>
                <a:ext uri="{FF2B5EF4-FFF2-40B4-BE49-F238E27FC236}">
                  <a16:creationId xmlns:a16="http://schemas.microsoft.com/office/drawing/2014/main" id="{00000000-0008-0000-0000-000021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6350</xdr:rowOff>
        </xdr:from>
        <xdr:to>
          <xdr:col>2</xdr:col>
          <xdr:colOff>196850</xdr:colOff>
          <xdr:row>20</xdr:row>
          <xdr:rowOff>6350</xdr:rowOff>
        </xdr:to>
        <xdr:sp macro="" textlink="">
          <xdr:nvSpPr>
            <xdr:cNvPr id="111650" name="Check Box 34" hidden="1">
              <a:extLst>
                <a:ext uri="{63B3BB69-23CF-44E3-9099-C40C66FF867C}">
                  <a14:compatExt spid="_x0000_s111650"/>
                </a:ext>
                <a:ext uri="{FF2B5EF4-FFF2-40B4-BE49-F238E27FC236}">
                  <a16:creationId xmlns:a16="http://schemas.microsoft.com/office/drawing/2014/main" id="{00000000-0008-0000-0000-000022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6350</xdr:rowOff>
        </xdr:from>
        <xdr:to>
          <xdr:col>2</xdr:col>
          <xdr:colOff>196850</xdr:colOff>
          <xdr:row>22</xdr:row>
          <xdr:rowOff>6350</xdr:rowOff>
        </xdr:to>
        <xdr:sp macro="" textlink="">
          <xdr:nvSpPr>
            <xdr:cNvPr id="111651" name="Check Box 35" hidden="1">
              <a:extLst>
                <a:ext uri="{63B3BB69-23CF-44E3-9099-C40C66FF867C}">
                  <a14:compatExt spid="_x0000_s111651"/>
                </a:ext>
                <a:ext uri="{FF2B5EF4-FFF2-40B4-BE49-F238E27FC236}">
                  <a16:creationId xmlns:a16="http://schemas.microsoft.com/office/drawing/2014/main" id="{00000000-0008-0000-0000-000023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6350</xdr:rowOff>
        </xdr:from>
        <xdr:to>
          <xdr:col>2</xdr:col>
          <xdr:colOff>196850</xdr:colOff>
          <xdr:row>23</xdr:row>
          <xdr:rowOff>6350</xdr:rowOff>
        </xdr:to>
        <xdr:sp macro="" textlink="">
          <xdr:nvSpPr>
            <xdr:cNvPr id="111652" name="Check Box 36" hidden="1">
              <a:extLst>
                <a:ext uri="{63B3BB69-23CF-44E3-9099-C40C66FF867C}">
                  <a14:compatExt spid="_x0000_s111652"/>
                </a:ext>
                <a:ext uri="{FF2B5EF4-FFF2-40B4-BE49-F238E27FC236}">
                  <a16:creationId xmlns:a16="http://schemas.microsoft.com/office/drawing/2014/main" id="{00000000-0008-0000-0000-000024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6350</xdr:rowOff>
        </xdr:from>
        <xdr:to>
          <xdr:col>2</xdr:col>
          <xdr:colOff>196850</xdr:colOff>
          <xdr:row>25</xdr:row>
          <xdr:rowOff>6350</xdr:rowOff>
        </xdr:to>
        <xdr:sp macro="" textlink="">
          <xdr:nvSpPr>
            <xdr:cNvPr id="111653" name="Check Box 37" hidden="1">
              <a:extLst>
                <a:ext uri="{63B3BB69-23CF-44E3-9099-C40C66FF867C}">
                  <a14:compatExt spid="_x0000_s111653"/>
                </a:ext>
                <a:ext uri="{FF2B5EF4-FFF2-40B4-BE49-F238E27FC236}">
                  <a16:creationId xmlns:a16="http://schemas.microsoft.com/office/drawing/2014/main" id="{00000000-0008-0000-0000-000025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6350</xdr:rowOff>
        </xdr:from>
        <xdr:to>
          <xdr:col>2</xdr:col>
          <xdr:colOff>196850</xdr:colOff>
          <xdr:row>26</xdr:row>
          <xdr:rowOff>6350</xdr:rowOff>
        </xdr:to>
        <xdr:sp macro="" textlink="">
          <xdr:nvSpPr>
            <xdr:cNvPr id="111654" name="Check Box 38" hidden="1">
              <a:extLst>
                <a:ext uri="{63B3BB69-23CF-44E3-9099-C40C66FF867C}">
                  <a14:compatExt spid="_x0000_s111654"/>
                </a:ext>
                <a:ext uri="{FF2B5EF4-FFF2-40B4-BE49-F238E27FC236}">
                  <a16:creationId xmlns:a16="http://schemas.microsoft.com/office/drawing/2014/main" id="{00000000-0008-0000-0000-000026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6350</xdr:rowOff>
        </xdr:from>
        <xdr:to>
          <xdr:col>2</xdr:col>
          <xdr:colOff>196850</xdr:colOff>
          <xdr:row>27</xdr:row>
          <xdr:rowOff>6350</xdr:rowOff>
        </xdr:to>
        <xdr:sp macro="" textlink="">
          <xdr:nvSpPr>
            <xdr:cNvPr id="111655" name="Check Box 39" hidden="1">
              <a:extLst>
                <a:ext uri="{63B3BB69-23CF-44E3-9099-C40C66FF867C}">
                  <a14:compatExt spid="_x0000_s111655"/>
                </a:ext>
                <a:ext uri="{FF2B5EF4-FFF2-40B4-BE49-F238E27FC236}">
                  <a16:creationId xmlns:a16="http://schemas.microsoft.com/office/drawing/2014/main" id="{00000000-0008-0000-0000-000027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6350</xdr:rowOff>
        </xdr:from>
        <xdr:to>
          <xdr:col>2</xdr:col>
          <xdr:colOff>196850</xdr:colOff>
          <xdr:row>28</xdr:row>
          <xdr:rowOff>6350</xdr:rowOff>
        </xdr:to>
        <xdr:sp macro="" textlink="">
          <xdr:nvSpPr>
            <xdr:cNvPr id="111656" name="Check Box 40" hidden="1">
              <a:extLst>
                <a:ext uri="{63B3BB69-23CF-44E3-9099-C40C66FF867C}">
                  <a14:compatExt spid="_x0000_s111656"/>
                </a:ext>
                <a:ext uri="{FF2B5EF4-FFF2-40B4-BE49-F238E27FC236}">
                  <a16:creationId xmlns:a16="http://schemas.microsoft.com/office/drawing/2014/main" id="{00000000-0008-0000-0000-000028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6350</xdr:rowOff>
        </xdr:from>
        <xdr:to>
          <xdr:col>2</xdr:col>
          <xdr:colOff>196850</xdr:colOff>
          <xdr:row>29</xdr:row>
          <xdr:rowOff>6350</xdr:rowOff>
        </xdr:to>
        <xdr:sp macro="" textlink="">
          <xdr:nvSpPr>
            <xdr:cNvPr id="111657" name="Check Box 41" hidden="1">
              <a:extLst>
                <a:ext uri="{63B3BB69-23CF-44E3-9099-C40C66FF867C}">
                  <a14:compatExt spid="_x0000_s111657"/>
                </a:ext>
                <a:ext uri="{FF2B5EF4-FFF2-40B4-BE49-F238E27FC236}">
                  <a16:creationId xmlns:a16="http://schemas.microsoft.com/office/drawing/2014/main" id="{00000000-0008-0000-0000-000029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2</xdr:col>
          <xdr:colOff>196850</xdr:colOff>
          <xdr:row>30</xdr:row>
          <xdr:rowOff>6350</xdr:rowOff>
        </xdr:to>
        <xdr:sp macro="" textlink="">
          <xdr:nvSpPr>
            <xdr:cNvPr id="111658" name="Check Box 42" hidden="1">
              <a:extLst>
                <a:ext uri="{63B3BB69-23CF-44E3-9099-C40C66FF867C}">
                  <a14:compatExt spid="_x0000_s111658"/>
                </a:ext>
                <a:ext uri="{FF2B5EF4-FFF2-40B4-BE49-F238E27FC236}">
                  <a16:creationId xmlns:a16="http://schemas.microsoft.com/office/drawing/2014/main" id="{00000000-0008-0000-0000-00002A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2</xdr:col>
          <xdr:colOff>196850</xdr:colOff>
          <xdr:row>31</xdr:row>
          <xdr:rowOff>6350</xdr:rowOff>
        </xdr:to>
        <xdr:sp macro="" textlink="">
          <xdr:nvSpPr>
            <xdr:cNvPr id="111659" name="Check Box 43" hidden="1">
              <a:extLst>
                <a:ext uri="{63B3BB69-23CF-44E3-9099-C40C66FF867C}">
                  <a14:compatExt spid="_x0000_s111659"/>
                </a:ext>
                <a:ext uri="{FF2B5EF4-FFF2-40B4-BE49-F238E27FC236}">
                  <a16:creationId xmlns:a16="http://schemas.microsoft.com/office/drawing/2014/main" id="{00000000-0008-0000-0000-00002B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6350</xdr:rowOff>
        </xdr:from>
        <xdr:to>
          <xdr:col>2</xdr:col>
          <xdr:colOff>196850</xdr:colOff>
          <xdr:row>32</xdr:row>
          <xdr:rowOff>6350</xdr:rowOff>
        </xdr:to>
        <xdr:sp macro="" textlink="">
          <xdr:nvSpPr>
            <xdr:cNvPr id="111661" name="Check Box 45" hidden="1">
              <a:extLst>
                <a:ext uri="{63B3BB69-23CF-44E3-9099-C40C66FF867C}">
                  <a14:compatExt spid="_x0000_s111661"/>
                </a:ext>
                <a:ext uri="{FF2B5EF4-FFF2-40B4-BE49-F238E27FC236}">
                  <a16:creationId xmlns:a16="http://schemas.microsoft.com/office/drawing/2014/main" id="{00000000-0008-0000-0000-00002D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32</xdr:row>
          <xdr:rowOff>6350</xdr:rowOff>
        </xdr:from>
        <xdr:to>
          <xdr:col>2</xdr:col>
          <xdr:colOff>196850</xdr:colOff>
          <xdr:row>33</xdr:row>
          <xdr:rowOff>6350</xdr:rowOff>
        </xdr:to>
        <xdr:sp macro="" textlink="">
          <xdr:nvSpPr>
            <xdr:cNvPr id="111662" name="Check Box 46" hidden="1">
              <a:extLst>
                <a:ext uri="{63B3BB69-23CF-44E3-9099-C40C66FF867C}">
                  <a14:compatExt spid="_x0000_s111662"/>
                </a:ext>
                <a:ext uri="{FF2B5EF4-FFF2-40B4-BE49-F238E27FC236}">
                  <a16:creationId xmlns:a16="http://schemas.microsoft.com/office/drawing/2014/main" id="{00000000-0008-0000-0000-00002E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A18C1BAC-77BE-4965-90F6-8C2AC8981AD8}"/>
            </a:ext>
          </a:extLst>
        </xdr:cNvPr>
        <xdr:cNvSpPr/>
      </xdr:nvSpPr>
      <xdr:spPr>
        <a:xfrm>
          <a:off x="1104900" y="9829800"/>
          <a:ext cx="14668500" cy="32004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a:xfrm>
          <a:off x="4454525" y="66960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B00-000003000000}"/>
            </a:ext>
          </a:extLst>
        </xdr:cNvPr>
        <xdr:cNvSpPr>
          <a:spLocks noChangeShapeType="1"/>
        </xdr:cNvSpPr>
      </xdr:nvSpPr>
      <xdr:spPr>
        <a:xfrm>
          <a:off x="5597525"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4" name="WordArt 3">
          <a:extLst>
            <a:ext uri="{FF2B5EF4-FFF2-40B4-BE49-F238E27FC236}">
              <a16:creationId xmlns:a16="http://schemas.microsoft.com/office/drawing/2014/main" id="{00000000-0008-0000-0B00-000004000000}"/>
            </a:ext>
          </a:extLst>
        </xdr:cNvPr>
        <xdr:cNvSpPr>
          <a:spLocks noTextEdit="1"/>
        </xdr:cNvSpPr>
      </xdr:nvSpPr>
      <xdr:spPr>
        <a:xfrm>
          <a:off x="5572125"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a:xfrm>
          <a:off x="6457950"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B00-000006000000}"/>
            </a:ext>
          </a:extLst>
        </xdr:cNvPr>
        <xdr:cNvSpPr>
          <a:spLocks noTextEdit="1"/>
        </xdr:cNvSpPr>
      </xdr:nvSpPr>
      <xdr:spPr>
        <a:xfrm>
          <a:off x="5572125" y="57531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7" name="Text Box 9">
          <a:extLst>
            <a:ext uri="{FF2B5EF4-FFF2-40B4-BE49-F238E27FC236}">
              <a16:creationId xmlns:a16="http://schemas.microsoft.com/office/drawing/2014/main" id="{00000000-0008-0000-0B00-000007000000}"/>
            </a:ext>
          </a:extLst>
        </xdr:cNvPr>
        <xdr:cNvSpPr txBox="1"/>
      </xdr:nvSpPr>
      <xdr:spPr>
        <a:xfrm>
          <a:off x="4965700" y="117157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B00-000008000000}"/>
            </a:ext>
          </a:extLst>
        </xdr:cNvPr>
        <xdr:cNvSpPr>
          <a:spLocks noTextEdit="1"/>
        </xdr:cNvSpPr>
      </xdr:nvSpPr>
      <xdr:spPr>
        <a:xfrm>
          <a:off x="6438900"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9525</xdr:colOff>
      <xdr:row>23</xdr:row>
      <xdr:rowOff>28575</xdr:rowOff>
    </xdr:from>
    <xdr:to>
      <xdr:col>13</xdr:col>
      <xdr:colOff>181610</xdr:colOff>
      <xdr:row>23</xdr:row>
      <xdr:rowOff>143510</xdr:rowOff>
    </xdr:to>
    <xdr:sp macro="" textlink="">
      <xdr:nvSpPr>
        <xdr:cNvPr id="9" name="WordArt 15">
          <a:extLst>
            <a:ext uri="{FF2B5EF4-FFF2-40B4-BE49-F238E27FC236}">
              <a16:creationId xmlns:a16="http://schemas.microsoft.com/office/drawing/2014/main" id="{00000000-0008-0000-0B00-000009000000}"/>
            </a:ext>
          </a:extLst>
        </xdr:cNvPr>
        <xdr:cNvSpPr>
          <a:spLocks noTextEdit="1"/>
        </xdr:cNvSpPr>
      </xdr:nvSpPr>
      <xdr:spPr>
        <a:xfrm>
          <a:off x="6448425" y="5753100"/>
          <a:ext cx="172085"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oneCellAnchor>
    <xdr:from>
      <xdr:col>9</xdr:col>
      <xdr:colOff>549910</xdr:colOff>
      <xdr:row>20</xdr:row>
      <xdr:rowOff>142875</xdr:rowOff>
    </xdr:from>
    <xdr:ext cx="1167130" cy="267335"/>
    <xdr:sp macro="" textlink="">
      <xdr:nvSpPr>
        <xdr:cNvPr id="10" name="テキスト ボックス 10">
          <a:extLst>
            <a:ext uri="{FF2B5EF4-FFF2-40B4-BE49-F238E27FC236}">
              <a16:creationId xmlns:a16="http://schemas.microsoft.com/office/drawing/2014/main" id="{00000000-0008-0000-0B00-00000A000000}"/>
            </a:ext>
          </a:extLst>
        </xdr:cNvPr>
        <xdr:cNvSpPr txBox="1"/>
      </xdr:nvSpPr>
      <xdr:spPr>
        <a:xfrm>
          <a:off x="5036185" y="5238750"/>
          <a:ext cx="116713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12</xdr:col>
      <xdr:colOff>9525</xdr:colOff>
      <xdr:row>20</xdr:row>
      <xdr:rowOff>142875</xdr:rowOff>
    </xdr:from>
    <xdr:ext cx="1032510" cy="267335"/>
    <xdr:sp macro="" textlink="">
      <xdr:nvSpPr>
        <xdr:cNvPr id="11" name="テキスト ボックス 11">
          <a:extLst>
            <a:ext uri="{FF2B5EF4-FFF2-40B4-BE49-F238E27FC236}">
              <a16:creationId xmlns:a16="http://schemas.microsoft.com/office/drawing/2014/main" id="{00000000-0008-0000-0B00-00000B000000}"/>
            </a:ext>
          </a:extLst>
        </xdr:cNvPr>
        <xdr:cNvSpPr txBox="1"/>
      </xdr:nvSpPr>
      <xdr:spPr>
        <a:xfrm>
          <a:off x="6257925" y="5238750"/>
          <a:ext cx="1032510"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7</xdr:col>
      <xdr:colOff>104775</xdr:colOff>
      <xdr:row>32</xdr:row>
      <xdr:rowOff>76200</xdr:rowOff>
    </xdr:from>
    <xdr:to>
      <xdr:col>15</xdr:col>
      <xdr:colOff>13275</xdr:colOff>
      <xdr:row>49</xdr:row>
      <xdr:rowOff>41850</xdr:rowOff>
    </xdr:to>
    <xdr:pic>
      <xdr:nvPicPr>
        <xdr:cNvPr id="13" name="図 12">
          <a:extLst>
            <a:ext uri="{FF2B5EF4-FFF2-40B4-BE49-F238E27FC236}">
              <a16:creationId xmlns:a16="http://schemas.microsoft.com/office/drawing/2014/main" id="{BF875881-8979-4901-9703-3CB8D65005D7}"/>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7650" y="7686675"/>
          <a:ext cx="3528000" cy="352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a:xfrm>
          <a:off x="4911725" y="66579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C00-000003000000}"/>
            </a:ext>
          </a:extLst>
        </xdr:cNvPr>
        <xdr:cNvSpPr>
          <a:spLocks noChangeShapeType="1"/>
        </xdr:cNvSpPr>
      </xdr:nvSpPr>
      <xdr:spPr>
        <a:xfrm>
          <a:off x="6054725" y="5095875"/>
          <a:ext cx="0" cy="546100"/>
        </a:xfrm>
        <a:prstGeom prst="line">
          <a:avLst/>
        </a:prstGeom>
        <a:noFill/>
        <a:ln w="9525">
          <a:solidFill>
            <a:srgbClr val="000000"/>
          </a:solidFill>
          <a:round/>
          <a:headEnd/>
          <a:tailEnd type="triangle" w="sm" len="sm"/>
        </a:ln>
      </xdr:spPr>
    </xdr:sp>
    <xdr:clientData/>
  </xdr:twoCellAnchor>
  <xdr:twoCellAnchor>
    <xdr:from>
      <xdr:col>13</xdr:col>
      <xdr:colOff>0</xdr:colOff>
      <xdr:row>19</xdr:row>
      <xdr:rowOff>28575</xdr:rowOff>
    </xdr:from>
    <xdr:to>
      <xdr:col>13</xdr:col>
      <xdr:colOff>177800</xdr:colOff>
      <xdr:row>19</xdr:row>
      <xdr:rowOff>143510</xdr:rowOff>
    </xdr:to>
    <xdr:sp macro="" textlink="">
      <xdr:nvSpPr>
        <xdr:cNvPr id="4" name="WordArt 4">
          <a:extLst>
            <a:ext uri="{FF2B5EF4-FFF2-40B4-BE49-F238E27FC236}">
              <a16:creationId xmlns:a16="http://schemas.microsoft.com/office/drawing/2014/main" id="{00000000-0008-0000-0C00-000004000000}"/>
            </a:ext>
          </a:extLst>
        </xdr:cNvPr>
        <xdr:cNvSpPr>
          <a:spLocks noTextEdit="1"/>
        </xdr:cNvSpPr>
      </xdr:nvSpPr>
      <xdr:spPr>
        <a:xfrm>
          <a:off x="6896100"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a:xfrm>
          <a:off x="6915150" y="50958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C00-000006000000}"/>
            </a:ext>
          </a:extLst>
        </xdr:cNvPr>
        <xdr:cNvSpPr>
          <a:spLocks noTextEdit="1"/>
        </xdr:cNvSpPr>
      </xdr:nvSpPr>
      <xdr:spPr>
        <a:xfrm>
          <a:off x="6029325"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C00-000007000000}"/>
            </a:ext>
          </a:extLst>
        </xdr:cNvPr>
        <xdr:cNvSpPr>
          <a:spLocks noTextEdit="1"/>
        </xdr:cNvSpPr>
      </xdr:nvSpPr>
      <xdr:spPr>
        <a:xfrm>
          <a:off x="6029325"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23</xdr:row>
      <xdr:rowOff>28575</xdr:rowOff>
    </xdr:from>
    <xdr:to>
      <xdr:col>13</xdr:col>
      <xdr:colOff>177800</xdr:colOff>
      <xdr:row>23</xdr:row>
      <xdr:rowOff>143510</xdr:rowOff>
    </xdr:to>
    <xdr:sp macro="" textlink="">
      <xdr:nvSpPr>
        <xdr:cNvPr id="8" name="WordArt 15">
          <a:extLst>
            <a:ext uri="{FF2B5EF4-FFF2-40B4-BE49-F238E27FC236}">
              <a16:creationId xmlns:a16="http://schemas.microsoft.com/office/drawing/2014/main" id="{00000000-0008-0000-0C00-000008000000}"/>
            </a:ext>
          </a:extLst>
        </xdr:cNvPr>
        <xdr:cNvSpPr>
          <a:spLocks noTextEdit="1"/>
        </xdr:cNvSpPr>
      </xdr:nvSpPr>
      <xdr:spPr>
        <a:xfrm>
          <a:off x="6896100"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9" name="Text Box 9">
          <a:extLst>
            <a:ext uri="{FF2B5EF4-FFF2-40B4-BE49-F238E27FC236}">
              <a16:creationId xmlns:a16="http://schemas.microsoft.com/office/drawing/2014/main" id="{00000000-0008-0000-0C00-000009000000}"/>
            </a:ext>
          </a:extLst>
        </xdr:cNvPr>
        <xdr:cNvSpPr txBox="1"/>
      </xdr:nvSpPr>
      <xdr:spPr>
        <a:xfrm>
          <a:off x="5422900" y="115252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oneCellAnchor>
    <xdr:from>
      <xdr:col>12</xdr:col>
      <xdr:colOff>0</xdr:colOff>
      <xdr:row>20</xdr:row>
      <xdr:rowOff>151765</xdr:rowOff>
    </xdr:from>
    <xdr:ext cx="1067435" cy="267335"/>
    <xdr:sp macro="" textlink="">
      <xdr:nvSpPr>
        <xdr:cNvPr id="10" name="テキスト ボックス 10">
          <a:extLst>
            <a:ext uri="{FF2B5EF4-FFF2-40B4-BE49-F238E27FC236}">
              <a16:creationId xmlns:a16="http://schemas.microsoft.com/office/drawing/2014/main" id="{00000000-0008-0000-0C00-00000A000000}"/>
            </a:ext>
          </a:extLst>
        </xdr:cNvPr>
        <xdr:cNvSpPr txBox="1"/>
      </xdr:nvSpPr>
      <xdr:spPr>
        <a:xfrm>
          <a:off x="6705600" y="520954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520700</xdr:colOff>
      <xdr:row>20</xdr:row>
      <xdr:rowOff>151765</xdr:rowOff>
    </xdr:from>
    <xdr:ext cx="1177290" cy="267335"/>
    <xdr:sp macro="" textlink="">
      <xdr:nvSpPr>
        <xdr:cNvPr id="11" name="テキスト ボックス 11">
          <a:extLst>
            <a:ext uri="{FF2B5EF4-FFF2-40B4-BE49-F238E27FC236}">
              <a16:creationId xmlns:a16="http://schemas.microsoft.com/office/drawing/2014/main" id="{00000000-0008-0000-0C00-00000B000000}"/>
            </a:ext>
          </a:extLst>
        </xdr:cNvPr>
        <xdr:cNvSpPr txBox="1"/>
      </xdr:nvSpPr>
      <xdr:spPr>
        <a:xfrm>
          <a:off x="5464175" y="5209540"/>
          <a:ext cx="117729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133350</xdr:colOff>
      <xdr:row>32</xdr:row>
      <xdr:rowOff>76199</xdr:rowOff>
    </xdr:from>
    <xdr:to>
      <xdr:col>15</xdr:col>
      <xdr:colOff>9526</xdr:colOff>
      <xdr:row>46</xdr:row>
      <xdr:rowOff>38100</xdr:rowOff>
    </xdr:to>
    <xdr:pic>
      <xdr:nvPicPr>
        <xdr:cNvPr id="15" name="図 14">
          <a:extLst>
            <a:ext uri="{FF2B5EF4-FFF2-40B4-BE49-F238E27FC236}">
              <a16:creationId xmlns:a16="http://schemas.microsoft.com/office/drawing/2014/main" id="{1F3FE50C-23BA-452B-9B7D-C4ECB2617AF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5" y="7648574"/>
          <a:ext cx="3343276" cy="2895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11</xdr:col>
      <xdr:colOff>25400</xdr:colOff>
      <xdr:row>20</xdr:row>
      <xdr:rowOff>38100</xdr:rowOff>
    </xdr:from>
    <xdr:to>
      <xdr:col>11</xdr:col>
      <xdr:colOff>25400</xdr:colOff>
      <xdr:row>22</xdr:row>
      <xdr:rowOff>165100</xdr:rowOff>
    </xdr:to>
    <xdr:sp macro="" textlink="">
      <xdr:nvSpPr>
        <xdr:cNvPr id="2" name="Line 2">
          <a:extLst>
            <a:ext uri="{FF2B5EF4-FFF2-40B4-BE49-F238E27FC236}">
              <a16:creationId xmlns:a16="http://schemas.microsoft.com/office/drawing/2014/main" id="{00000000-0008-0000-0D00-000002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3" name="Line 5">
          <a:extLst>
            <a:ext uri="{FF2B5EF4-FFF2-40B4-BE49-F238E27FC236}">
              <a16:creationId xmlns:a16="http://schemas.microsoft.com/office/drawing/2014/main" id="{00000000-0008-0000-0D00-000003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4" name="WordArt 6">
          <a:extLst>
            <a:ext uri="{FF2B5EF4-FFF2-40B4-BE49-F238E27FC236}">
              <a16:creationId xmlns:a16="http://schemas.microsoft.com/office/drawing/2014/main" id="{00000000-0008-0000-0D00-000004000000}"/>
            </a:ext>
          </a:extLst>
        </xdr:cNvPr>
        <xdr:cNvSpPr>
          <a:spLocks noTextEdit="1"/>
        </xdr:cNvSpPr>
      </xdr:nvSpPr>
      <xdr:spPr>
        <a:xfrm>
          <a:off x="5572125" y="57340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441960</xdr:colOff>
      <xdr:row>3</xdr:row>
      <xdr:rowOff>19050</xdr:rowOff>
    </xdr:from>
    <xdr:to>
      <xdr:col>14</xdr:col>
      <xdr:colOff>349250</xdr:colOff>
      <xdr:row>4</xdr:row>
      <xdr:rowOff>143510</xdr:rowOff>
    </xdr:to>
    <xdr:sp macro="" textlink="">
      <xdr:nvSpPr>
        <xdr:cNvPr id="5" name="Text Box 9">
          <a:extLst>
            <a:ext uri="{FF2B5EF4-FFF2-40B4-BE49-F238E27FC236}">
              <a16:creationId xmlns:a16="http://schemas.microsoft.com/office/drawing/2014/main" id="{00000000-0008-0000-0D00-000005000000}"/>
            </a:ext>
          </a:extLst>
        </xdr:cNvPr>
        <xdr:cNvSpPr txBox="1"/>
      </xdr:nvSpPr>
      <xdr:spPr>
        <a:xfrm>
          <a:off x="4928235" y="1171575"/>
          <a:ext cx="2536190"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6" name="Line 10">
          <a:extLst>
            <a:ext uri="{FF2B5EF4-FFF2-40B4-BE49-F238E27FC236}">
              <a16:creationId xmlns:a16="http://schemas.microsoft.com/office/drawing/2014/main" id="{00000000-0008-0000-0D00-000006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D00-000007000000}"/>
            </a:ext>
          </a:extLst>
        </xdr:cNvPr>
        <xdr:cNvSpPr>
          <a:spLocks noTextEdit="1"/>
        </xdr:cNvSpPr>
      </xdr:nvSpPr>
      <xdr:spPr>
        <a:xfrm>
          <a:off x="5572125"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D00-000008000000}"/>
            </a:ext>
          </a:extLst>
        </xdr:cNvPr>
        <xdr:cNvSpPr>
          <a:spLocks noTextEdit="1"/>
        </xdr:cNvSpPr>
      </xdr:nvSpPr>
      <xdr:spPr>
        <a:xfrm>
          <a:off x="6438900"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9" name="Line 13">
          <a:extLst>
            <a:ext uri="{FF2B5EF4-FFF2-40B4-BE49-F238E27FC236}">
              <a16:creationId xmlns:a16="http://schemas.microsoft.com/office/drawing/2014/main" id="{00000000-0008-0000-0D00-000009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13</xdr:col>
      <xdr:colOff>9525</xdr:colOff>
      <xdr:row>23</xdr:row>
      <xdr:rowOff>19050</xdr:rowOff>
    </xdr:from>
    <xdr:to>
      <xdr:col>13</xdr:col>
      <xdr:colOff>181610</xdr:colOff>
      <xdr:row>23</xdr:row>
      <xdr:rowOff>133350</xdr:rowOff>
    </xdr:to>
    <xdr:sp macro="" textlink="">
      <xdr:nvSpPr>
        <xdr:cNvPr id="10" name="WordArt 15">
          <a:extLst>
            <a:ext uri="{FF2B5EF4-FFF2-40B4-BE49-F238E27FC236}">
              <a16:creationId xmlns:a16="http://schemas.microsoft.com/office/drawing/2014/main" id="{00000000-0008-0000-0D00-00000A000000}"/>
            </a:ext>
          </a:extLst>
        </xdr:cNvPr>
        <xdr:cNvSpPr>
          <a:spLocks noTextEdit="1"/>
        </xdr:cNvSpPr>
      </xdr:nvSpPr>
      <xdr:spPr>
        <a:xfrm>
          <a:off x="6448425" y="5724525"/>
          <a:ext cx="172085" cy="114300"/>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8</xdr:col>
      <xdr:colOff>190500</xdr:colOff>
      <xdr:row>27</xdr:row>
      <xdr:rowOff>120650</xdr:rowOff>
    </xdr:from>
    <xdr:to>
      <xdr:col>10</xdr:col>
      <xdr:colOff>114300</xdr:colOff>
      <xdr:row>27</xdr:row>
      <xdr:rowOff>120650</xdr:rowOff>
    </xdr:to>
    <xdr:sp macro="" textlink="">
      <xdr:nvSpPr>
        <xdr:cNvPr id="11" name="Line 1">
          <a:extLst>
            <a:ext uri="{FF2B5EF4-FFF2-40B4-BE49-F238E27FC236}">
              <a16:creationId xmlns:a16="http://schemas.microsoft.com/office/drawing/2014/main" id="{00000000-0008-0000-0D00-00000B000000}"/>
            </a:ext>
          </a:extLst>
        </xdr:cNvPr>
        <xdr:cNvSpPr>
          <a:spLocks noChangeShapeType="1"/>
        </xdr:cNvSpPr>
      </xdr:nvSpPr>
      <xdr:spPr>
        <a:xfrm>
          <a:off x="4295775" y="6664325"/>
          <a:ext cx="1200150" cy="0"/>
        </a:xfrm>
        <a:prstGeom prst="line">
          <a:avLst/>
        </a:prstGeom>
        <a:noFill/>
        <a:ln w="19050">
          <a:solidFill>
            <a:srgbClr val="000000"/>
          </a:solidFill>
          <a:round/>
          <a:headEnd/>
          <a:tailEnd/>
        </a:ln>
      </xdr:spPr>
    </xdr:sp>
    <xdr:clientData/>
  </xdr:twoCellAnchor>
  <xdr:oneCellAnchor>
    <xdr:from>
      <xdr:col>12</xdr:col>
      <xdr:colOff>0</xdr:colOff>
      <xdr:row>20</xdr:row>
      <xdr:rowOff>142875</xdr:rowOff>
    </xdr:from>
    <xdr:ext cx="1067435" cy="267335"/>
    <xdr:sp macro="" textlink="">
      <xdr:nvSpPr>
        <xdr:cNvPr id="12" name="テキスト ボックス 12">
          <a:extLst>
            <a:ext uri="{FF2B5EF4-FFF2-40B4-BE49-F238E27FC236}">
              <a16:creationId xmlns:a16="http://schemas.microsoft.com/office/drawing/2014/main" id="{00000000-0008-0000-0D00-00000C000000}"/>
            </a:ext>
          </a:extLst>
        </xdr:cNvPr>
        <xdr:cNvSpPr txBox="1"/>
      </xdr:nvSpPr>
      <xdr:spPr>
        <a:xfrm>
          <a:off x="6248400" y="521970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530225</xdr:colOff>
      <xdr:row>20</xdr:row>
      <xdr:rowOff>142875</xdr:rowOff>
    </xdr:from>
    <xdr:ext cx="1167765" cy="267335"/>
    <xdr:sp macro="" textlink="">
      <xdr:nvSpPr>
        <xdr:cNvPr id="13" name="テキスト ボックス 13">
          <a:extLst>
            <a:ext uri="{FF2B5EF4-FFF2-40B4-BE49-F238E27FC236}">
              <a16:creationId xmlns:a16="http://schemas.microsoft.com/office/drawing/2014/main" id="{00000000-0008-0000-0D00-00000D000000}"/>
            </a:ext>
          </a:extLst>
        </xdr:cNvPr>
        <xdr:cNvSpPr txBox="1"/>
      </xdr:nvSpPr>
      <xdr:spPr>
        <a:xfrm>
          <a:off x="5016500" y="5219700"/>
          <a:ext cx="1167765"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85725</xdr:colOff>
      <xdr:row>32</xdr:row>
      <xdr:rowOff>38101</xdr:rowOff>
    </xdr:from>
    <xdr:to>
      <xdr:col>15</xdr:col>
      <xdr:colOff>19050</xdr:colOff>
      <xdr:row>39</xdr:row>
      <xdr:rowOff>123825</xdr:rowOff>
    </xdr:to>
    <xdr:pic>
      <xdr:nvPicPr>
        <xdr:cNvPr id="15" name="図 14">
          <a:extLst>
            <a:ext uri="{FF2B5EF4-FFF2-40B4-BE49-F238E27FC236}">
              <a16:creationId xmlns:a16="http://schemas.microsoft.com/office/drawing/2014/main" id="{7A666A27-9798-4D2F-A909-880F4E502604}"/>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0" y="7629526"/>
          <a:ext cx="3400425" cy="15525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F7F28-9430-46A0-BB2B-89B522884B7D}">
  <sheetPr>
    <tabColor rgb="FFFFFF00"/>
  </sheetPr>
  <dimension ref="A1:D48"/>
  <sheetViews>
    <sheetView showGridLines="0" tabSelected="1" view="pageBreakPreview" zoomScaleNormal="85" zoomScaleSheetLayoutView="100" workbookViewId="0">
      <selection sqref="A1:D1"/>
    </sheetView>
  </sheetViews>
  <sheetFormatPr defaultColWidth="8.7265625" defaultRowHeight="13" x14ac:dyDescent="0.2"/>
  <cols>
    <col min="1" max="1" width="32.7265625" style="3" customWidth="1"/>
    <col min="2" max="2" width="61.453125" style="3" hidden="1" customWidth="1"/>
    <col min="3" max="3" width="3" style="3" customWidth="1"/>
    <col min="4" max="4" width="113.26953125" style="2" customWidth="1"/>
    <col min="5" max="16384" width="8.7265625" style="1"/>
  </cols>
  <sheetData>
    <row r="1" spans="1:4" ht="50.5" customHeight="1" x14ac:dyDescent="0.2">
      <c r="A1" s="384" t="s">
        <v>612</v>
      </c>
      <c r="B1" s="385"/>
      <c r="C1" s="385"/>
      <c r="D1" s="385"/>
    </row>
    <row r="2" spans="1:4" ht="30" customHeight="1" x14ac:dyDescent="0.2">
      <c r="A2" s="347" t="s">
        <v>86</v>
      </c>
      <c r="B2" s="348" t="s">
        <v>556</v>
      </c>
      <c r="C2" s="349"/>
      <c r="D2" s="350" t="s">
        <v>85</v>
      </c>
    </row>
    <row r="3" spans="1:4" ht="30" customHeight="1" x14ac:dyDescent="0.2">
      <c r="A3" s="386" t="s">
        <v>569</v>
      </c>
      <c r="B3" s="362"/>
      <c r="C3" s="358"/>
      <c r="D3" s="352" t="s">
        <v>570</v>
      </c>
    </row>
    <row r="4" spans="1:4" ht="30" customHeight="1" x14ac:dyDescent="0.2">
      <c r="A4" s="387"/>
      <c r="B4" s="362"/>
      <c r="C4" s="358"/>
      <c r="D4" s="363" t="s">
        <v>571</v>
      </c>
    </row>
    <row r="5" spans="1:4" ht="30" customHeight="1" x14ac:dyDescent="0.2">
      <c r="A5" s="388"/>
      <c r="B5" s="362"/>
      <c r="C5" s="389" t="s">
        <v>572</v>
      </c>
      <c r="D5" s="390"/>
    </row>
    <row r="6" spans="1:4" ht="30" customHeight="1" x14ac:dyDescent="0.2">
      <c r="A6" s="364" t="s">
        <v>576</v>
      </c>
      <c r="B6" s="362"/>
      <c r="C6" s="358"/>
      <c r="D6" s="352" t="s">
        <v>577</v>
      </c>
    </row>
    <row r="7" spans="1:4" ht="30.5" customHeight="1" x14ac:dyDescent="0.2">
      <c r="A7" s="345" t="s">
        <v>557</v>
      </c>
      <c r="B7" s="346"/>
      <c r="C7" s="358"/>
      <c r="D7" s="352" t="s">
        <v>563</v>
      </c>
    </row>
    <row r="8" spans="1:4" ht="30.5" customHeight="1" x14ac:dyDescent="0.2">
      <c r="A8" s="345" t="s">
        <v>578</v>
      </c>
      <c r="B8" s="222"/>
      <c r="C8" s="373" t="s">
        <v>561</v>
      </c>
      <c r="D8" s="391"/>
    </row>
    <row r="9" spans="1:4" ht="30.5" customHeight="1" x14ac:dyDescent="0.2">
      <c r="A9" s="344" t="s">
        <v>558</v>
      </c>
      <c r="B9" s="222" t="s">
        <v>560</v>
      </c>
      <c r="C9" s="373" t="s">
        <v>561</v>
      </c>
      <c r="D9" s="391"/>
    </row>
    <row r="10" spans="1:4" ht="30.5" customHeight="1" x14ac:dyDescent="0.2">
      <c r="A10" s="344" t="s">
        <v>559</v>
      </c>
      <c r="B10" s="222" t="s">
        <v>562</v>
      </c>
      <c r="C10" s="373" t="s">
        <v>561</v>
      </c>
      <c r="D10" s="374"/>
    </row>
    <row r="11" spans="1:4" ht="30.5" customHeight="1" x14ac:dyDescent="0.2">
      <c r="A11" s="345" t="s">
        <v>579</v>
      </c>
      <c r="B11" s="351"/>
      <c r="C11" s="358"/>
      <c r="D11" s="352" t="s">
        <v>570</v>
      </c>
    </row>
    <row r="12" spans="1:4" ht="30.5" customHeight="1" x14ac:dyDescent="0.2">
      <c r="A12" s="377" t="s">
        <v>580</v>
      </c>
      <c r="B12" s="351"/>
      <c r="C12" s="358"/>
      <c r="D12" s="352" t="s">
        <v>581</v>
      </c>
    </row>
    <row r="13" spans="1:4" ht="30.5" customHeight="1" x14ac:dyDescent="0.2">
      <c r="A13" s="378"/>
      <c r="B13" s="351"/>
      <c r="C13" s="358"/>
      <c r="D13" s="352" t="s">
        <v>570</v>
      </c>
    </row>
    <row r="14" spans="1:4" ht="30" customHeight="1" x14ac:dyDescent="0.2">
      <c r="A14" s="356" t="s">
        <v>573</v>
      </c>
      <c r="B14" s="222"/>
      <c r="C14" s="373" t="s">
        <v>561</v>
      </c>
      <c r="D14" s="391"/>
    </row>
    <row r="15" spans="1:4" ht="30" customHeight="1" x14ac:dyDescent="0.2">
      <c r="A15" s="379" t="s">
        <v>583</v>
      </c>
      <c r="B15" s="359"/>
      <c r="C15" s="358"/>
      <c r="D15" s="354" t="s">
        <v>574</v>
      </c>
    </row>
    <row r="16" spans="1:4" ht="30" customHeight="1" x14ac:dyDescent="0.2">
      <c r="A16" s="380"/>
      <c r="B16" s="359"/>
      <c r="C16" s="358"/>
      <c r="D16" s="354" t="s">
        <v>575</v>
      </c>
    </row>
    <row r="17" spans="1:4" ht="30" customHeight="1" x14ac:dyDescent="0.2">
      <c r="A17" s="380"/>
      <c r="B17" s="365"/>
      <c r="C17" s="358"/>
      <c r="D17" s="366" t="s">
        <v>582</v>
      </c>
    </row>
    <row r="18" spans="1:4" ht="30" customHeight="1" x14ac:dyDescent="0.2">
      <c r="A18" s="379" t="s">
        <v>584</v>
      </c>
      <c r="B18" s="359"/>
      <c r="C18" s="358"/>
      <c r="D18" s="354" t="s">
        <v>585</v>
      </c>
    </row>
    <row r="19" spans="1:4" ht="30" customHeight="1" x14ac:dyDescent="0.2">
      <c r="A19" s="380"/>
      <c r="B19" s="359"/>
      <c r="C19" s="358"/>
      <c r="D19" s="352" t="s">
        <v>587</v>
      </c>
    </row>
    <row r="20" spans="1:4" ht="30" customHeight="1" x14ac:dyDescent="0.2">
      <c r="A20" s="380"/>
      <c r="B20" s="359"/>
      <c r="C20" s="358"/>
      <c r="D20" s="354" t="s">
        <v>586</v>
      </c>
    </row>
    <row r="21" spans="1:4" ht="30" customHeight="1" x14ac:dyDescent="0.2">
      <c r="A21" s="380"/>
      <c r="B21" s="359"/>
      <c r="C21" s="371" t="s">
        <v>591</v>
      </c>
      <c r="D21" s="372"/>
    </row>
    <row r="22" spans="1:4" ht="30" customHeight="1" x14ac:dyDescent="0.2">
      <c r="A22" s="380"/>
      <c r="B22" s="359"/>
      <c r="C22" s="358"/>
      <c r="D22" s="352" t="s">
        <v>570</v>
      </c>
    </row>
    <row r="23" spans="1:4" ht="30" customHeight="1" x14ac:dyDescent="0.2">
      <c r="A23" s="380"/>
      <c r="B23" s="359"/>
      <c r="C23" s="358"/>
      <c r="D23" s="354" t="s">
        <v>588</v>
      </c>
    </row>
    <row r="24" spans="1:4" ht="30" customHeight="1" x14ac:dyDescent="0.2">
      <c r="A24" s="380"/>
      <c r="B24" s="359"/>
      <c r="C24" s="371" t="s">
        <v>589</v>
      </c>
      <c r="D24" s="372"/>
    </row>
    <row r="25" spans="1:4" ht="30" customHeight="1" x14ac:dyDescent="0.2">
      <c r="A25" s="381"/>
      <c r="B25" s="359"/>
      <c r="C25" s="358"/>
      <c r="D25" s="354" t="s">
        <v>590</v>
      </c>
    </row>
    <row r="26" spans="1:4" ht="30" customHeight="1" x14ac:dyDescent="0.2">
      <c r="A26" s="357" t="s">
        <v>592</v>
      </c>
      <c r="B26" s="359"/>
      <c r="C26" s="358"/>
      <c r="D26" s="354" t="s">
        <v>593</v>
      </c>
    </row>
    <row r="27" spans="1:4" ht="30" customHeight="1" x14ac:dyDescent="0.2">
      <c r="A27" s="379" t="s">
        <v>597</v>
      </c>
      <c r="B27" s="359"/>
      <c r="C27" s="358"/>
      <c r="D27" s="352" t="s">
        <v>594</v>
      </c>
    </row>
    <row r="28" spans="1:4" ht="30" customHeight="1" x14ac:dyDescent="0.2">
      <c r="A28" s="380"/>
      <c r="B28" s="359"/>
      <c r="C28" s="358"/>
      <c r="D28" s="352" t="s">
        <v>570</v>
      </c>
    </row>
    <row r="29" spans="1:4" ht="30" customHeight="1" x14ac:dyDescent="0.2">
      <c r="A29" s="380"/>
      <c r="B29" s="359"/>
      <c r="C29" s="358"/>
      <c r="D29" s="368" t="s">
        <v>595</v>
      </c>
    </row>
    <row r="30" spans="1:4" ht="30" customHeight="1" x14ac:dyDescent="0.2">
      <c r="A30" s="380"/>
      <c r="B30" s="355"/>
      <c r="C30" s="358"/>
      <c r="D30" s="353" t="s">
        <v>596</v>
      </c>
    </row>
    <row r="31" spans="1:4" ht="30" customHeight="1" x14ac:dyDescent="0.2">
      <c r="A31" s="380"/>
      <c r="B31" s="355"/>
      <c r="C31" s="358"/>
      <c r="D31" s="353" t="s">
        <v>598</v>
      </c>
    </row>
    <row r="32" spans="1:4" ht="30" customHeight="1" x14ac:dyDescent="0.2">
      <c r="A32" s="381"/>
      <c r="B32" s="355"/>
      <c r="C32" s="358"/>
      <c r="D32" s="368" t="s">
        <v>599</v>
      </c>
    </row>
    <row r="33" spans="1:4" ht="30" customHeight="1" x14ac:dyDescent="0.2">
      <c r="A33" s="379" t="s">
        <v>600</v>
      </c>
      <c r="B33" s="355"/>
      <c r="C33" s="358"/>
      <c r="D33" s="368" t="s">
        <v>601</v>
      </c>
    </row>
    <row r="34" spans="1:4" ht="30" customHeight="1" x14ac:dyDescent="0.2">
      <c r="A34" s="380"/>
      <c r="B34" s="355"/>
      <c r="C34" s="358"/>
      <c r="D34" s="352" t="s">
        <v>570</v>
      </c>
    </row>
    <row r="35" spans="1:4" ht="30" customHeight="1" x14ac:dyDescent="0.2">
      <c r="A35" s="380"/>
      <c r="B35" s="355"/>
      <c r="C35" s="358"/>
      <c r="D35" s="368" t="s">
        <v>603</v>
      </c>
    </row>
    <row r="36" spans="1:4" ht="30" customHeight="1" x14ac:dyDescent="0.2">
      <c r="A36" s="380"/>
      <c r="B36" s="355"/>
      <c r="C36" s="358"/>
      <c r="D36" s="368" t="s">
        <v>604</v>
      </c>
    </row>
    <row r="37" spans="1:4" ht="30" customHeight="1" x14ac:dyDescent="0.2">
      <c r="A37" s="381"/>
      <c r="B37" s="355"/>
      <c r="C37" s="358"/>
      <c r="D37" s="368" t="s">
        <v>602</v>
      </c>
    </row>
    <row r="38" spans="1:4" ht="30" customHeight="1" x14ac:dyDescent="0.2">
      <c r="A38" s="367" t="s">
        <v>564</v>
      </c>
      <c r="B38" s="222"/>
      <c r="C38" s="382" t="s">
        <v>565</v>
      </c>
      <c r="D38" s="382"/>
    </row>
    <row r="39" spans="1:4" ht="30" customHeight="1" x14ac:dyDescent="0.2">
      <c r="A39" s="360" t="s">
        <v>605</v>
      </c>
      <c r="B39" s="222"/>
      <c r="C39" s="358"/>
      <c r="D39" s="369" t="s">
        <v>606</v>
      </c>
    </row>
    <row r="40" spans="1:4" ht="30" customHeight="1" x14ac:dyDescent="0.2">
      <c r="A40" s="383" t="s">
        <v>607</v>
      </c>
      <c r="B40" s="222"/>
      <c r="C40" s="358"/>
      <c r="D40" s="369" t="s">
        <v>608</v>
      </c>
    </row>
    <row r="41" spans="1:4" ht="30" customHeight="1" x14ac:dyDescent="0.2">
      <c r="A41" s="392"/>
      <c r="B41" s="222"/>
      <c r="C41" s="358"/>
      <c r="D41" s="369" t="s">
        <v>609</v>
      </c>
    </row>
    <row r="42" spans="1:4" ht="30" customHeight="1" x14ac:dyDescent="0.2">
      <c r="A42" s="392"/>
      <c r="B42" s="222"/>
      <c r="C42" s="358"/>
      <c r="D42" s="370" t="s">
        <v>610</v>
      </c>
    </row>
    <row r="43" spans="1:4" ht="29.5" customHeight="1" x14ac:dyDescent="0.2">
      <c r="A43" s="393"/>
      <c r="B43" s="222"/>
      <c r="C43" s="371" t="s">
        <v>611</v>
      </c>
      <c r="D43" s="372"/>
    </row>
    <row r="44" spans="1:4" ht="30" customHeight="1" x14ac:dyDescent="0.2">
      <c r="A44" s="613" t="s">
        <v>614</v>
      </c>
      <c r="B44" s="222"/>
      <c r="C44" s="358"/>
      <c r="D44" s="354" t="s">
        <v>615</v>
      </c>
    </row>
    <row r="45" spans="1:4" ht="30" customHeight="1" x14ac:dyDescent="0.2">
      <c r="A45" s="614"/>
      <c r="B45" s="222"/>
      <c r="C45" s="358"/>
      <c r="D45" s="354" t="s">
        <v>566</v>
      </c>
    </row>
    <row r="46" spans="1:4" ht="30" customHeight="1" x14ac:dyDescent="0.2">
      <c r="A46" s="361" t="s">
        <v>567</v>
      </c>
      <c r="B46" s="222"/>
      <c r="C46" s="371" t="s">
        <v>568</v>
      </c>
      <c r="D46" s="372"/>
    </row>
    <row r="47" spans="1:4" ht="30" customHeight="1" x14ac:dyDescent="0.2">
      <c r="A47" s="344" t="s">
        <v>7</v>
      </c>
      <c r="B47" s="222"/>
      <c r="C47" s="373" t="s">
        <v>8</v>
      </c>
      <c r="D47" s="374"/>
    </row>
    <row r="48" spans="1:4" ht="30" customHeight="1" x14ac:dyDescent="0.2">
      <c r="A48" s="375" t="s">
        <v>613</v>
      </c>
      <c r="B48" s="375"/>
      <c r="C48" s="375"/>
      <c r="D48" s="376"/>
    </row>
  </sheetData>
  <mergeCells count="21">
    <mergeCell ref="A1:D1"/>
    <mergeCell ref="A3:A5"/>
    <mergeCell ref="C5:D5"/>
    <mergeCell ref="C9:D9"/>
    <mergeCell ref="C10:D10"/>
    <mergeCell ref="C8:D8"/>
    <mergeCell ref="C46:D46"/>
    <mergeCell ref="C47:D47"/>
    <mergeCell ref="A48:D48"/>
    <mergeCell ref="A12:A13"/>
    <mergeCell ref="C24:D24"/>
    <mergeCell ref="A18:A25"/>
    <mergeCell ref="A27:A32"/>
    <mergeCell ref="A33:A37"/>
    <mergeCell ref="C38:D38"/>
    <mergeCell ref="A44:A45"/>
    <mergeCell ref="C43:D43"/>
    <mergeCell ref="A40:A43"/>
    <mergeCell ref="C14:D14"/>
    <mergeCell ref="A15:A17"/>
    <mergeCell ref="C21:D21"/>
  </mergeCells>
  <phoneticPr fontId="31"/>
  <printOptions horizontalCentered="1"/>
  <pageMargins left="0.23622047244094488" right="0.23622047244094488" top="0.74803149606299213" bottom="0.74803149606299213" header="0.31496062992125984" footer="0.31496062992125984"/>
  <pageSetup paperSize="9" scale="4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1627" r:id="rId4" name="Check Box 11">
              <controlPr defaultSize="0" autoFill="0" autoLine="0" autoPict="0">
                <anchor moveWithCells="1">
                  <from>
                    <xdr:col>2</xdr:col>
                    <xdr:colOff>0</xdr:colOff>
                    <xdr:row>44</xdr:row>
                    <xdr:rowOff>6350</xdr:rowOff>
                  </from>
                  <to>
                    <xdr:col>2</xdr:col>
                    <xdr:colOff>196850</xdr:colOff>
                    <xdr:row>45</xdr:row>
                    <xdr:rowOff>6350</xdr:rowOff>
                  </to>
                </anchor>
              </controlPr>
            </control>
          </mc:Choice>
        </mc:AlternateContent>
        <mc:AlternateContent xmlns:mc="http://schemas.openxmlformats.org/markup-compatibility/2006">
          <mc:Choice Requires="x14">
            <control shapeId="111628" r:id="rId5" name="Check Box 12">
              <controlPr defaultSize="0" autoFill="0" autoLine="0" autoPict="0">
                <anchor moveWithCells="1">
                  <from>
                    <xdr:col>2</xdr:col>
                    <xdr:colOff>0</xdr:colOff>
                    <xdr:row>43</xdr:row>
                    <xdr:rowOff>6350</xdr:rowOff>
                  </from>
                  <to>
                    <xdr:col>2</xdr:col>
                    <xdr:colOff>196850</xdr:colOff>
                    <xdr:row>44</xdr:row>
                    <xdr:rowOff>6350</xdr:rowOff>
                  </to>
                </anchor>
              </controlPr>
            </control>
          </mc:Choice>
        </mc:AlternateContent>
        <mc:AlternateContent xmlns:mc="http://schemas.openxmlformats.org/markup-compatibility/2006">
          <mc:Choice Requires="x14">
            <control shapeId="111629" r:id="rId6" name="Check Box 13">
              <controlPr defaultSize="0" autoFill="0" autoLine="0" autoPict="0">
                <anchor moveWithCells="1">
                  <from>
                    <xdr:col>2</xdr:col>
                    <xdr:colOff>0</xdr:colOff>
                    <xdr:row>41</xdr:row>
                    <xdr:rowOff>6350</xdr:rowOff>
                  </from>
                  <to>
                    <xdr:col>2</xdr:col>
                    <xdr:colOff>196850</xdr:colOff>
                    <xdr:row>42</xdr:row>
                    <xdr:rowOff>6350</xdr:rowOff>
                  </to>
                </anchor>
              </controlPr>
            </control>
          </mc:Choice>
        </mc:AlternateContent>
        <mc:AlternateContent xmlns:mc="http://schemas.openxmlformats.org/markup-compatibility/2006">
          <mc:Choice Requires="x14">
            <control shapeId="111630" r:id="rId7" name="Check Box 14">
              <controlPr defaultSize="0" autoFill="0" autoLine="0" autoPict="0">
                <anchor moveWithCells="1">
                  <from>
                    <xdr:col>2</xdr:col>
                    <xdr:colOff>0</xdr:colOff>
                    <xdr:row>40</xdr:row>
                    <xdr:rowOff>6350</xdr:rowOff>
                  </from>
                  <to>
                    <xdr:col>2</xdr:col>
                    <xdr:colOff>196850</xdr:colOff>
                    <xdr:row>41</xdr:row>
                    <xdr:rowOff>6350</xdr:rowOff>
                  </to>
                </anchor>
              </controlPr>
            </control>
          </mc:Choice>
        </mc:AlternateContent>
        <mc:AlternateContent xmlns:mc="http://schemas.openxmlformats.org/markup-compatibility/2006">
          <mc:Choice Requires="x14">
            <control shapeId="111631" r:id="rId8" name="Check Box 15">
              <controlPr defaultSize="0" autoFill="0" autoLine="0" autoPict="0">
                <anchor moveWithCells="1">
                  <from>
                    <xdr:col>2</xdr:col>
                    <xdr:colOff>0</xdr:colOff>
                    <xdr:row>39</xdr:row>
                    <xdr:rowOff>6350</xdr:rowOff>
                  </from>
                  <to>
                    <xdr:col>2</xdr:col>
                    <xdr:colOff>196850</xdr:colOff>
                    <xdr:row>40</xdr:row>
                    <xdr:rowOff>6350</xdr:rowOff>
                  </to>
                </anchor>
              </controlPr>
            </control>
          </mc:Choice>
        </mc:AlternateContent>
        <mc:AlternateContent xmlns:mc="http://schemas.openxmlformats.org/markup-compatibility/2006">
          <mc:Choice Requires="x14">
            <control shapeId="111632" r:id="rId9" name="Check Box 16">
              <controlPr defaultSize="0" autoFill="0" autoLine="0" autoPict="0">
                <anchor moveWithCells="1">
                  <from>
                    <xdr:col>2</xdr:col>
                    <xdr:colOff>0</xdr:colOff>
                    <xdr:row>38</xdr:row>
                    <xdr:rowOff>6350</xdr:rowOff>
                  </from>
                  <to>
                    <xdr:col>2</xdr:col>
                    <xdr:colOff>196850</xdr:colOff>
                    <xdr:row>39</xdr:row>
                    <xdr:rowOff>6350</xdr:rowOff>
                  </to>
                </anchor>
              </controlPr>
            </control>
          </mc:Choice>
        </mc:AlternateContent>
        <mc:AlternateContent xmlns:mc="http://schemas.openxmlformats.org/markup-compatibility/2006">
          <mc:Choice Requires="x14">
            <control shapeId="111633" r:id="rId10" name="Check Box 17">
              <controlPr defaultSize="0" autoFill="0" autoLine="0" autoPict="0">
                <anchor moveWithCells="1">
                  <from>
                    <xdr:col>2</xdr:col>
                    <xdr:colOff>0</xdr:colOff>
                    <xdr:row>36</xdr:row>
                    <xdr:rowOff>6350</xdr:rowOff>
                  </from>
                  <to>
                    <xdr:col>2</xdr:col>
                    <xdr:colOff>196850</xdr:colOff>
                    <xdr:row>37</xdr:row>
                    <xdr:rowOff>6350</xdr:rowOff>
                  </to>
                </anchor>
              </controlPr>
            </control>
          </mc:Choice>
        </mc:AlternateContent>
        <mc:AlternateContent xmlns:mc="http://schemas.openxmlformats.org/markup-compatibility/2006">
          <mc:Choice Requires="x14">
            <control shapeId="111634" r:id="rId11" name="Check Box 18">
              <controlPr defaultSize="0" autoFill="0" autoLine="0" autoPict="0">
                <anchor moveWithCells="1">
                  <from>
                    <xdr:col>2</xdr:col>
                    <xdr:colOff>0</xdr:colOff>
                    <xdr:row>35</xdr:row>
                    <xdr:rowOff>6350</xdr:rowOff>
                  </from>
                  <to>
                    <xdr:col>2</xdr:col>
                    <xdr:colOff>196850</xdr:colOff>
                    <xdr:row>36</xdr:row>
                    <xdr:rowOff>6350</xdr:rowOff>
                  </to>
                </anchor>
              </controlPr>
            </control>
          </mc:Choice>
        </mc:AlternateContent>
        <mc:AlternateContent xmlns:mc="http://schemas.openxmlformats.org/markup-compatibility/2006">
          <mc:Choice Requires="x14">
            <control shapeId="111635" r:id="rId12" name="Check Box 19">
              <controlPr defaultSize="0" autoFill="0" autoLine="0" autoPict="0">
                <anchor moveWithCells="1">
                  <from>
                    <xdr:col>2</xdr:col>
                    <xdr:colOff>0</xdr:colOff>
                    <xdr:row>34</xdr:row>
                    <xdr:rowOff>6350</xdr:rowOff>
                  </from>
                  <to>
                    <xdr:col>2</xdr:col>
                    <xdr:colOff>196850</xdr:colOff>
                    <xdr:row>35</xdr:row>
                    <xdr:rowOff>6350</xdr:rowOff>
                  </to>
                </anchor>
              </controlPr>
            </control>
          </mc:Choice>
        </mc:AlternateContent>
        <mc:AlternateContent xmlns:mc="http://schemas.openxmlformats.org/markup-compatibility/2006">
          <mc:Choice Requires="x14">
            <control shapeId="111636" r:id="rId13" name="Check Box 20">
              <controlPr defaultSize="0" autoFill="0" autoLine="0" autoPict="0">
                <anchor moveWithCells="1">
                  <from>
                    <xdr:col>2</xdr:col>
                    <xdr:colOff>0</xdr:colOff>
                    <xdr:row>33</xdr:row>
                    <xdr:rowOff>6350</xdr:rowOff>
                  </from>
                  <to>
                    <xdr:col>2</xdr:col>
                    <xdr:colOff>196850</xdr:colOff>
                    <xdr:row>34</xdr:row>
                    <xdr:rowOff>6350</xdr:rowOff>
                  </to>
                </anchor>
              </controlPr>
            </control>
          </mc:Choice>
        </mc:AlternateContent>
        <mc:AlternateContent xmlns:mc="http://schemas.openxmlformats.org/markup-compatibility/2006">
          <mc:Choice Requires="x14">
            <control shapeId="111637" r:id="rId14" name="Check Box 21">
              <controlPr defaultSize="0" autoFill="0" autoLine="0" autoPict="0">
                <anchor moveWithCells="1">
                  <from>
                    <xdr:col>2</xdr:col>
                    <xdr:colOff>0</xdr:colOff>
                    <xdr:row>2</xdr:row>
                    <xdr:rowOff>6350</xdr:rowOff>
                  </from>
                  <to>
                    <xdr:col>2</xdr:col>
                    <xdr:colOff>196850</xdr:colOff>
                    <xdr:row>3</xdr:row>
                    <xdr:rowOff>6350</xdr:rowOff>
                  </to>
                </anchor>
              </controlPr>
            </control>
          </mc:Choice>
        </mc:AlternateContent>
        <mc:AlternateContent xmlns:mc="http://schemas.openxmlformats.org/markup-compatibility/2006">
          <mc:Choice Requires="x14">
            <control shapeId="111638" r:id="rId15" name="Check Box 22">
              <controlPr defaultSize="0" autoFill="0" autoLine="0" autoPict="0">
                <anchor moveWithCells="1">
                  <from>
                    <xdr:col>2</xdr:col>
                    <xdr:colOff>0</xdr:colOff>
                    <xdr:row>3</xdr:row>
                    <xdr:rowOff>6350</xdr:rowOff>
                  </from>
                  <to>
                    <xdr:col>2</xdr:col>
                    <xdr:colOff>196850</xdr:colOff>
                    <xdr:row>4</xdr:row>
                    <xdr:rowOff>6350</xdr:rowOff>
                  </to>
                </anchor>
              </controlPr>
            </control>
          </mc:Choice>
        </mc:AlternateContent>
        <mc:AlternateContent xmlns:mc="http://schemas.openxmlformats.org/markup-compatibility/2006">
          <mc:Choice Requires="x14">
            <control shapeId="111639" r:id="rId16" name="Check Box 23">
              <controlPr defaultSize="0" autoFill="0" autoLine="0" autoPict="0">
                <anchor moveWithCells="1">
                  <from>
                    <xdr:col>2</xdr:col>
                    <xdr:colOff>0</xdr:colOff>
                    <xdr:row>5</xdr:row>
                    <xdr:rowOff>6350</xdr:rowOff>
                  </from>
                  <to>
                    <xdr:col>2</xdr:col>
                    <xdr:colOff>196850</xdr:colOff>
                    <xdr:row>6</xdr:row>
                    <xdr:rowOff>6350</xdr:rowOff>
                  </to>
                </anchor>
              </controlPr>
            </control>
          </mc:Choice>
        </mc:AlternateContent>
        <mc:AlternateContent xmlns:mc="http://schemas.openxmlformats.org/markup-compatibility/2006">
          <mc:Choice Requires="x14">
            <control shapeId="111640" r:id="rId17" name="Check Box 24">
              <controlPr defaultSize="0" autoFill="0" autoLine="0" autoPict="0">
                <anchor moveWithCells="1">
                  <from>
                    <xdr:col>2</xdr:col>
                    <xdr:colOff>0</xdr:colOff>
                    <xdr:row>6</xdr:row>
                    <xdr:rowOff>6350</xdr:rowOff>
                  </from>
                  <to>
                    <xdr:col>2</xdr:col>
                    <xdr:colOff>196850</xdr:colOff>
                    <xdr:row>7</xdr:row>
                    <xdr:rowOff>0</xdr:rowOff>
                  </to>
                </anchor>
              </controlPr>
            </control>
          </mc:Choice>
        </mc:AlternateContent>
        <mc:AlternateContent xmlns:mc="http://schemas.openxmlformats.org/markup-compatibility/2006">
          <mc:Choice Requires="x14">
            <control shapeId="111641" r:id="rId18" name="Check Box 25">
              <controlPr defaultSize="0" autoFill="0" autoLine="0" autoPict="0">
                <anchor moveWithCells="1">
                  <from>
                    <xdr:col>2</xdr:col>
                    <xdr:colOff>0</xdr:colOff>
                    <xdr:row>10</xdr:row>
                    <xdr:rowOff>6350</xdr:rowOff>
                  </from>
                  <to>
                    <xdr:col>2</xdr:col>
                    <xdr:colOff>196850</xdr:colOff>
                    <xdr:row>11</xdr:row>
                    <xdr:rowOff>0</xdr:rowOff>
                  </to>
                </anchor>
              </controlPr>
            </control>
          </mc:Choice>
        </mc:AlternateContent>
        <mc:AlternateContent xmlns:mc="http://schemas.openxmlformats.org/markup-compatibility/2006">
          <mc:Choice Requires="x14">
            <control shapeId="111642" r:id="rId19" name="Check Box 26">
              <controlPr defaultSize="0" autoFill="0" autoLine="0" autoPict="0">
                <anchor moveWithCells="1">
                  <from>
                    <xdr:col>2</xdr:col>
                    <xdr:colOff>0</xdr:colOff>
                    <xdr:row>11</xdr:row>
                    <xdr:rowOff>6350</xdr:rowOff>
                  </from>
                  <to>
                    <xdr:col>2</xdr:col>
                    <xdr:colOff>196850</xdr:colOff>
                    <xdr:row>12</xdr:row>
                    <xdr:rowOff>0</xdr:rowOff>
                  </to>
                </anchor>
              </controlPr>
            </control>
          </mc:Choice>
        </mc:AlternateContent>
        <mc:AlternateContent xmlns:mc="http://schemas.openxmlformats.org/markup-compatibility/2006">
          <mc:Choice Requires="x14">
            <control shapeId="111643" r:id="rId20" name="Check Box 27">
              <controlPr defaultSize="0" autoFill="0" autoLine="0" autoPict="0">
                <anchor moveWithCells="1">
                  <from>
                    <xdr:col>2</xdr:col>
                    <xdr:colOff>0</xdr:colOff>
                    <xdr:row>12</xdr:row>
                    <xdr:rowOff>6350</xdr:rowOff>
                  </from>
                  <to>
                    <xdr:col>2</xdr:col>
                    <xdr:colOff>196850</xdr:colOff>
                    <xdr:row>13</xdr:row>
                    <xdr:rowOff>0</xdr:rowOff>
                  </to>
                </anchor>
              </controlPr>
            </control>
          </mc:Choice>
        </mc:AlternateContent>
        <mc:AlternateContent xmlns:mc="http://schemas.openxmlformats.org/markup-compatibility/2006">
          <mc:Choice Requires="x14">
            <control shapeId="111644" r:id="rId21" name="Check Box 28">
              <controlPr defaultSize="0" autoFill="0" autoLine="0" autoPict="0">
                <anchor moveWithCells="1">
                  <from>
                    <xdr:col>2</xdr:col>
                    <xdr:colOff>0</xdr:colOff>
                    <xdr:row>14</xdr:row>
                    <xdr:rowOff>6350</xdr:rowOff>
                  </from>
                  <to>
                    <xdr:col>2</xdr:col>
                    <xdr:colOff>196850</xdr:colOff>
                    <xdr:row>15</xdr:row>
                    <xdr:rowOff>6350</xdr:rowOff>
                  </to>
                </anchor>
              </controlPr>
            </control>
          </mc:Choice>
        </mc:AlternateContent>
        <mc:AlternateContent xmlns:mc="http://schemas.openxmlformats.org/markup-compatibility/2006">
          <mc:Choice Requires="x14">
            <control shapeId="111645" r:id="rId22" name="Check Box 29">
              <controlPr defaultSize="0" autoFill="0" autoLine="0" autoPict="0">
                <anchor moveWithCells="1">
                  <from>
                    <xdr:col>2</xdr:col>
                    <xdr:colOff>0</xdr:colOff>
                    <xdr:row>15</xdr:row>
                    <xdr:rowOff>6350</xdr:rowOff>
                  </from>
                  <to>
                    <xdr:col>2</xdr:col>
                    <xdr:colOff>196850</xdr:colOff>
                    <xdr:row>16</xdr:row>
                    <xdr:rowOff>6350</xdr:rowOff>
                  </to>
                </anchor>
              </controlPr>
            </control>
          </mc:Choice>
        </mc:AlternateContent>
        <mc:AlternateContent xmlns:mc="http://schemas.openxmlformats.org/markup-compatibility/2006">
          <mc:Choice Requires="x14">
            <control shapeId="111647" r:id="rId23" name="Check Box 31">
              <controlPr defaultSize="0" autoFill="0" autoLine="0" autoPict="0">
                <anchor moveWithCells="1">
                  <from>
                    <xdr:col>2</xdr:col>
                    <xdr:colOff>0</xdr:colOff>
                    <xdr:row>16</xdr:row>
                    <xdr:rowOff>6350</xdr:rowOff>
                  </from>
                  <to>
                    <xdr:col>2</xdr:col>
                    <xdr:colOff>196850</xdr:colOff>
                    <xdr:row>17</xdr:row>
                    <xdr:rowOff>6350</xdr:rowOff>
                  </to>
                </anchor>
              </controlPr>
            </control>
          </mc:Choice>
        </mc:AlternateContent>
        <mc:AlternateContent xmlns:mc="http://schemas.openxmlformats.org/markup-compatibility/2006">
          <mc:Choice Requires="x14">
            <control shapeId="111648" r:id="rId24" name="Check Box 32">
              <controlPr defaultSize="0" autoFill="0" autoLine="0" autoPict="0">
                <anchor moveWithCells="1">
                  <from>
                    <xdr:col>2</xdr:col>
                    <xdr:colOff>0</xdr:colOff>
                    <xdr:row>17</xdr:row>
                    <xdr:rowOff>6350</xdr:rowOff>
                  </from>
                  <to>
                    <xdr:col>2</xdr:col>
                    <xdr:colOff>196850</xdr:colOff>
                    <xdr:row>18</xdr:row>
                    <xdr:rowOff>6350</xdr:rowOff>
                  </to>
                </anchor>
              </controlPr>
            </control>
          </mc:Choice>
        </mc:AlternateContent>
        <mc:AlternateContent xmlns:mc="http://schemas.openxmlformats.org/markup-compatibility/2006">
          <mc:Choice Requires="x14">
            <control shapeId="111649" r:id="rId25" name="Check Box 33">
              <controlPr defaultSize="0" autoFill="0" autoLine="0" autoPict="0">
                <anchor moveWithCells="1">
                  <from>
                    <xdr:col>2</xdr:col>
                    <xdr:colOff>0</xdr:colOff>
                    <xdr:row>18</xdr:row>
                    <xdr:rowOff>6350</xdr:rowOff>
                  </from>
                  <to>
                    <xdr:col>2</xdr:col>
                    <xdr:colOff>196850</xdr:colOff>
                    <xdr:row>19</xdr:row>
                    <xdr:rowOff>6350</xdr:rowOff>
                  </to>
                </anchor>
              </controlPr>
            </control>
          </mc:Choice>
        </mc:AlternateContent>
        <mc:AlternateContent xmlns:mc="http://schemas.openxmlformats.org/markup-compatibility/2006">
          <mc:Choice Requires="x14">
            <control shapeId="111650" r:id="rId26" name="Check Box 34">
              <controlPr defaultSize="0" autoFill="0" autoLine="0" autoPict="0">
                <anchor moveWithCells="1">
                  <from>
                    <xdr:col>2</xdr:col>
                    <xdr:colOff>0</xdr:colOff>
                    <xdr:row>19</xdr:row>
                    <xdr:rowOff>6350</xdr:rowOff>
                  </from>
                  <to>
                    <xdr:col>2</xdr:col>
                    <xdr:colOff>196850</xdr:colOff>
                    <xdr:row>20</xdr:row>
                    <xdr:rowOff>6350</xdr:rowOff>
                  </to>
                </anchor>
              </controlPr>
            </control>
          </mc:Choice>
        </mc:AlternateContent>
        <mc:AlternateContent xmlns:mc="http://schemas.openxmlformats.org/markup-compatibility/2006">
          <mc:Choice Requires="x14">
            <control shapeId="111651" r:id="rId27" name="Check Box 35">
              <controlPr defaultSize="0" autoFill="0" autoLine="0" autoPict="0">
                <anchor moveWithCells="1">
                  <from>
                    <xdr:col>2</xdr:col>
                    <xdr:colOff>0</xdr:colOff>
                    <xdr:row>21</xdr:row>
                    <xdr:rowOff>6350</xdr:rowOff>
                  </from>
                  <to>
                    <xdr:col>2</xdr:col>
                    <xdr:colOff>196850</xdr:colOff>
                    <xdr:row>22</xdr:row>
                    <xdr:rowOff>6350</xdr:rowOff>
                  </to>
                </anchor>
              </controlPr>
            </control>
          </mc:Choice>
        </mc:AlternateContent>
        <mc:AlternateContent xmlns:mc="http://schemas.openxmlformats.org/markup-compatibility/2006">
          <mc:Choice Requires="x14">
            <control shapeId="111652" r:id="rId28" name="Check Box 36">
              <controlPr defaultSize="0" autoFill="0" autoLine="0" autoPict="0">
                <anchor moveWithCells="1">
                  <from>
                    <xdr:col>2</xdr:col>
                    <xdr:colOff>0</xdr:colOff>
                    <xdr:row>22</xdr:row>
                    <xdr:rowOff>6350</xdr:rowOff>
                  </from>
                  <to>
                    <xdr:col>2</xdr:col>
                    <xdr:colOff>196850</xdr:colOff>
                    <xdr:row>23</xdr:row>
                    <xdr:rowOff>6350</xdr:rowOff>
                  </to>
                </anchor>
              </controlPr>
            </control>
          </mc:Choice>
        </mc:AlternateContent>
        <mc:AlternateContent xmlns:mc="http://schemas.openxmlformats.org/markup-compatibility/2006">
          <mc:Choice Requires="x14">
            <control shapeId="111653" r:id="rId29" name="Check Box 37">
              <controlPr defaultSize="0" autoFill="0" autoLine="0" autoPict="0">
                <anchor moveWithCells="1">
                  <from>
                    <xdr:col>2</xdr:col>
                    <xdr:colOff>0</xdr:colOff>
                    <xdr:row>24</xdr:row>
                    <xdr:rowOff>6350</xdr:rowOff>
                  </from>
                  <to>
                    <xdr:col>2</xdr:col>
                    <xdr:colOff>196850</xdr:colOff>
                    <xdr:row>25</xdr:row>
                    <xdr:rowOff>6350</xdr:rowOff>
                  </to>
                </anchor>
              </controlPr>
            </control>
          </mc:Choice>
        </mc:AlternateContent>
        <mc:AlternateContent xmlns:mc="http://schemas.openxmlformats.org/markup-compatibility/2006">
          <mc:Choice Requires="x14">
            <control shapeId="111654" r:id="rId30" name="Check Box 38">
              <controlPr defaultSize="0" autoFill="0" autoLine="0" autoPict="0">
                <anchor moveWithCells="1">
                  <from>
                    <xdr:col>2</xdr:col>
                    <xdr:colOff>0</xdr:colOff>
                    <xdr:row>25</xdr:row>
                    <xdr:rowOff>6350</xdr:rowOff>
                  </from>
                  <to>
                    <xdr:col>2</xdr:col>
                    <xdr:colOff>196850</xdr:colOff>
                    <xdr:row>26</xdr:row>
                    <xdr:rowOff>6350</xdr:rowOff>
                  </to>
                </anchor>
              </controlPr>
            </control>
          </mc:Choice>
        </mc:AlternateContent>
        <mc:AlternateContent xmlns:mc="http://schemas.openxmlformats.org/markup-compatibility/2006">
          <mc:Choice Requires="x14">
            <control shapeId="111655" r:id="rId31" name="Check Box 39">
              <controlPr defaultSize="0" autoFill="0" autoLine="0" autoPict="0">
                <anchor moveWithCells="1">
                  <from>
                    <xdr:col>2</xdr:col>
                    <xdr:colOff>0</xdr:colOff>
                    <xdr:row>26</xdr:row>
                    <xdr:rowOff>6350</xdr:rowOff>
                  </from>
                  <to>
                    <xdr:col>2</xdr:col>
                    <xdr:colOff>196850</xdr:colOff>
                    <xdr:row>27</xdr:row>
                    <xdr:rowOff>6350</xdr:rowOff>
                  </to>
                </anchor>
              </controlPr>
            </control>
          </mc:Choice>
        </mc:AlternateContent>
        <mc:AlternateContent xmlns:mc="http://schemas.openxmlformats.org/markup-compatibility/2006">
          <mc:Choice Requires="x14">
            <control shapeId="111656" r:id="rId32" name="Check Box 40">
              <controlPr defaultSize="0" autoFill="0" autoLine="0" autoPict="0">
                <anchor moveWithCells="1">
                  <from>
                    <xdr:col>2</xdr:col>
                    <xdr:colOff>0</xdr:colOff>
                    <xdr:row>27</xdr:row>
                    <xdr:rowOff>6350</xdr:rowOff>
                  </from>
                  <to>
                    <xdr:col>2</xdr:col>
                    <xdr:colOff>196850</xdr:colOff>
                    <xdr:row>28</xdr:row>
                    <xdr:rowOff>6350</xdr:rowOff>
                  </to>
                </anchor>
              </controlPr>
            </control>
          </mc:Choice>
        </mc:AlternateContent>
        <mc:AlternateContent xmlns:mc="http://schemas.openxmlformats.org/markup-compatibility/2006">
          <mc:Choice Requires="x14">
            <control shapeId="111657" r:id="rId33" name="Check Box 41">
              <controlPr defaultSize="0" autoFill="0" autoLine="0" autoPict="0">
                <anchor moveWithCells="1">
                  <from>
                    <xdr:col>2</xdr:col>
                    <xdr:colOff>0</xdr:colOff>
                    <xdr:row>28</xdr:row>
                    <xdr:rowOff>6350</xdr:rowOff>
                  </from>
                  <to>
                    <xdr:col>2</xdr:col>
                    <xdr:colOff>196850</xdr:colOff>
                    <xdr:row>29</xdr:row>
                    <xdr:rowOff>6350</xdr:rowOff>
                  </to>
                </anchor>
              </controlPr>
            </control>
          </mc:Choice>
        </mc:AlternateContent>
        <mc:AlternateContent xmlns:mc="http://schemas.openxmlformats.org/markup-compatibility/2006">
          <mc:Choice Requires="x14">
            <control shapeId="111658" r:id="rId34" name="Check Box 42">
              <controlPr defaultSize="0" autoFill="0" autoLine="0" autoPict="0">
                <anchor moveWithCells="1">
                  <from>
                    <xdr:col>2</xdr:col>
                    <xdr:colOff>0</xdr:colOff>
                    <xdr:row>29</xdr:row>
                    <xdr:rowOff>6350</xdr:rowOff>
                  </from>
                  <to>
                    <xdr:col>2</xdr:col>
                    <xdr:colOff>196850</xdr:colOff>
                    <xdr:row>30</xdr:row>
                    <xdr:rowOff>6350</xdr:rowOff>
                  </to>
                </anchor>
              </controlPr>
            </control>
          </mc:Choice>
        </mc:AlternateContent>
        <mc:AlternateContent xmlns:mc="http://schemas.openxmlformats.org/markup-compatibility/2006">
          <mc:Choice Requires="x14">
            <control shapeId="111659" r:id="rId35" name="Check Box 43">
              <controlPr defaultSize="0" autoFill="0" autoLine="0" autoPict="0">
                <anchor moveWithCells="1">
                  <from>
                    <xdr:col>2</xdr:col>
                    <xdr:colOff>0</xdr:colOff>
                    <xdr:row>30</xdr:row>
                    <xdr:rowOff>6350</xdr:rowOff>
                  </from>
                  <to>
                    <xdr:col>2</xdr:col>
                    <xdr:colOff>196850</xdr:colOff>
                    <xdr:row>31</xdr:row>
                    <xdr:rowOff>6350</xdr:rowOff>
                  </to>
                </anchor>
              </controlPr>
            </control>
          </mc:Choice>
        </mc:AlternateContent>
        <mc:AlternateContent xmlns:mc="http://schemas.openxmlformats.org/markup-compatibility/2006">
          <mc:Choice Requires="x14">
            <control shapeId="111661" r:id="rId36" name="Check Box 45">
              <controlPr defaultSize="0" autoFill="0" autoLine="0" autoPict="0">
                <anchor moveWithCells="1">
                  <from>
                    <xdr:col>2</xdr:col>
                    <xdr:colOff>0</xdr:colOff>
                    <xdr:row>31</xdr:row>
                    <xdr:rowOff>6350</xdr:rowOff>
                  </from>
                  <to>
                    <xdr:col>2</xdr:col>
                    <xdr:colOff>196850</xdr:colOff>
                    <xdr:row>32</xdr:row>
                    <xdr:rowOff>6350</xdr:rowOff>
                  </to>
                </anchor>
              </controlPr>
            </control>
          </mc:Choice>
        </mc:AlternateContent>
        <mc:AlternateContent xmlns:mc="http://schemas.openxmlformats.org/markup-compatibility/2006">
          <mc:Choice Requires="x14">
            <control shapeId="111662" r:id="rId37" name="Check Box 46">
              <controlPr defaultSize="0" autoFill="0" autoLine="0" autoPict="0">
                <anchor moveWithCells="1">
                  <from>
                    <xdr:col>2</xdr:col>
                    <xdr:colOff>0</xdr:colOff>
                    <xdr:row>32</xdr:row>
                    <xdr:rowOff>6350</xdr:rowOff>
                  </from>
                  <to>
                    <xdr:col>2</xdr:col>
                    <xdr:colOff>196850</xdr:colOff>
                    <xdr:row>33</xdr:row>
                    <xdr:rowOff>6350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95743F-B628-4CE9-AE55-2FDC01950356}">
  <sheetPr codeName="Sheet31">
    <tabColor rgb="FF0070C0"/>
  </sheetPr>
  <dimension ref="B2:AJ123"/>
  <sheetViews>
    <sheetView zoomScaleNormal="100" zoomScaleSheetLayoutView="55" workbookViewId="0"/>
  </sheetViews>
  <sheetFormatPr defaultColWidth="4" defaultRowHeight="13" x14ac:dyDescent="0.2"/>
  <cols>
    <col min="1" max="1" width="2.90625" style="120" customWidth="1"/>
    <col min="2" max="2" width="2.36328125" style="120" customWidth="1"/>
    <col min="3" max="3" width="3.453125" style="120" customWidth="1"/>
    <col min="4" max="15" width="3.6328125" style="120" customWidth="1"/>
    <col min="16" max="16" width="1.453125" style="120" customWidth="1"/>
    <col min="17" max="18" width="3.6328125" style="120" customWidth="1"/>
    <col min="19" max="19" width="2.7265625" style="120" customWidth="1"/>
    <col min="20" max="31" width="3.6328125" style="120" customWidth="1"/>
    <col min="32" max="16384" width="4" style="120"/>
  </cols>
  <sheetData>
    <row r="2" spans="2:31" x14ac:dyDescent="0.2">
      <c r="B2" s="120" t="s">
        <v>345</v>
      </c>
    </row>
    <row r="3" spans="2:31" x14ac:dyDescent="0.2">
      <c r="U3" s="141"/>
      <c r="X3" s="175" t="s">
        <v>139</v>
      </c>
      <c r="Y3" s="485"/>
      <c r="Z3" s="485"/>
      <c r="AA3" s="175" t="s">
        <v>138</v>
      </c>
      <c r="AB3" s="134"/>
      <c r="AC3" s="175" t="s">
        <v>160</v>
      </c>
      <c r="AD3" s="134"/>
      <c r="AE3" s="175" t="s">
        <v>136</v>
      </c>
    </row>
    <row r="4" spans="2:31" x14ac:dyDescent="0.2">
      <c r="T4" s="213"/>
      <c r="U4" s="213"/>
      <c r="V4" s="213"/>
    </row>
    <row r="5" spans="2:31" x14ac:dyDescent="0.2">
      <c r="B5" s="485" t="s">
        <v>225</v>
      </c>
      <c r="C5" s="485"/>
      <c r="D5" s="485"/>
      <c r="E5" s="485"/>
      <c r="F5" s="485"/>
      <c r="G5" s="485"/>
      <c r="H5" s="485"/>
      <c r="I5" s="485"/>
      <c r="J5" s="485"/>
      <c r="K5" s="485"/>
      <c r="L5" s="485"/>
      <c r="M5" s="485"/>
      <c r="N5" s="485"/>
      <c r="O5" s="485"/>
      <c r="P5" s="485"/>
      <c r="Q5" s="485"/>
      <c r="R5" s="485"/>
      <c r="S5" s="485"/>
      <c r="T5" s="485"/>
      <c r="U5" s="485"/>
      <c r="V5" s="485"/>
      <c r="W5" s="485"/>
      <c r="X5" s="485"/>
      <c r="Y5" s="485"/>
      <c r="Z5" s="485"/>
      <c r="AA5" s="485"/>
      <c r="AB5" s="485"/>
      <c r="AC5" s="485"/>
      <c r="AD5" s="485"/>
      <c r="AE5" s="485"/>
    </row>
    <row r="6" spans="2:31" ht="65.25" customHeight="1" x14ac:dyDescent="0.2">
      <c r="B6" s="515" t="s">
        <v>245</v>
      </c>
      <c r="C6" s="515"/>
      <c r="D6" s="515"/>
      <c r="E6" s="515"/>
      <c r="F6" s="515"/>
      <c r="G6" s="515"/>
      <c r="H6" s="515"/>
      <c r="I6" s="515"/>
      <c r="J6" s="515"/>
      <c r="K6" s="515"/>
      <c r="L6" s="515"/>
      <c r="M6" s="515"/>
      <c r="N6" s="515"/>
      <c r="O6" s="515"/>
      <c r="P6" s="515"/>
      <c r="Q6" s="515"/>
      <c r="R6" s="515"/>
      <c r="S6" s="515"/>
      <c r="T6" s="515"/>
      <c r="U6" s="515"/>
      <c r="V6" s="515"/>
      <c r="W6" s="515"/>
      <c r="X6" s="515"/>
      <c r="Y6" s="515"/>
      <c r="Z6" s="515"/>
      <c r="AA6" s="515"/>
      <c r="AB6" s="515"/>
      <c r="AC6" s="515"/>
      <c r="AD6" s="515"/>
      <c r="AE6" s="134"/>
    </row>
    <row r="7" spans="2:31" ht="23.25" customHeight="1" x14ac:dyDescent="0.2"/>
    <row r="8" spans="2:31" ht="23.25" customHeight="1" x14ac:dyDescent="0.2">
      <c r="B8" s="212" t="s">
        <v>167</v>
      </c>
      <c r="C8" s="212"/>
      <c r="D8" s="212"/>
      <c r="E8" s="212"/>
      <c r="F8" s="524"/>
      <c r="G8" s="529"/>
      <c r="H8" s="529"/>
      <c r="I8" s="529"/>
      <c r="J8" s="529"/>
      <c r="K8" s="529"/>
      <c r="L8" s="529"/>
      <c r="M8" s="529"/>
      <c r="N8" s="529"/>
      <c r="O8" s="529"/>
      <c r="P8" s="529"/>
      <c r="Q8" s="529"/>
      <c r="R8" s="529"/>
      <c r="S8" s="529"/>
      <c r="T8" s="529"/>
      <c r="U8" s="529"/>
      <c r="V8" s="529"/>
      <c r="W8" s="529"/>
      <c r="X8" s="529"/>
      <c r="Y8" s="529"/>
      <c r="Z8" s="529"/>
      <c r="AA8" s="529"/>
      <c r="AB8" s="529"/>
      <c r="AC8" s="529"/>
      <c r="AD8" s="529"/>
      <c r="AE8" s="574"/>
    </row>
    <row r="9" spans="2:31" ht="25" customHeight="1" x14ac:dyDescent="0.2">
      <c r="B9" s="212" t="s">
        <v>155</v>
      </c>
      <c r="C9" s="212"/>
      <c r="D9" s="212"/>
      <c r="E9" s="212"/>
      <c r="F9" s="138" t="s">
        <v>42</v>
      </c>
      <c r="G9" s="172" t="s">
        <v>224</v>
      </c>
      <c r="H9" s="172"/>
      <c r="I9" s="172"/>
      <c r="J9" s="172"/>
      <c r="K9" s="137" t="s">
        <v>42</v>
      </c>
      <c r="L9" s="172" t="s">
        <v>223</v>
      </c>
      <c r="M9" s="172"/>
      <c r="N9" s="172"/>
      <c r="O9" s="172"/>
      <c r="P9" s="172"/>
      <c r="Q9" s="137" t="s">
        <v>42</v>
      </c>
      <c r="R9" s="172" t="s">
        <v>222</v>
      </c>
      <c r="S9" s="172"/>
      <c r="T9" s="172"/>
      <c r="U9" s="172"/>
      <c r="V9" s="172"/>
      <c r="W9" s="172"/>
      <c r="X9" s="172"/>
      <c r="Y9" s="172"/>
      <c r="Z9" s="172"/>
      <c r="AA9" s="172"/>
      <c r="AB9" s="172"/>
      <c r="AC9" s="172"/>
      <c r="AD9" s="155"/>
      <c r="AE9" s="142"/>
    </row>
    <row r="10" spans="2:31" ht="25" customHeight="1" x14ac:dyDescent="0.2">
      <c r="B10" s="575" t="s">
        <v>221</v>
      </c>
      <c r="C10" s="576"/>
      <c r="D10" s="576"/>
      <c r="E10" s="577"/>
      <c r="F10" s="196" t="s">
        <v>42</v>
      </c>
      <c r="G10" s="241" t="s">
        <v>244</v>
      </c>
      <c r="H10" s="241"/>
      <c r="I10" s="241"/>
      <c r="J10" s="241"/>
      <c r="K10" s="241"/>
      <c r="L10" s="241"/>
      <c r="M10" s="241"/>
      <c r="N10" s="241"/>
      <c r="O10" s="241"/>
      <c r="P10" s="197"/>
      <c r="Q10" s="177"/>
      <c r="R10" s="245" t="s">
        <v>42</v>
      </c>
      <c r="S10" s="241" t="s">
        <v>243</v>
      </c>
      <c r="T10" s="241"/>
      <c r="U10" s="241"/>
      <c r="V10" s="241"/>
      <c r="W10" s="178"/>
      <c r="X10" s="178"/>
      <c r="Y10" s="178"/>
      <c r="Z10" s="178"/>
      <c r="AA10" s="178"/>
      <c r="AB10" s="178"/>
      <c r="AC10" s="178"/>
      <c r="AD10" s="177"/>
      <c r="AE10" s="248"/>
    </row>
    <row r="11" spans="2:31" ht="25" customHeight="1" x14ac:dyDescent="0.2">
      <c r="B11" s="578"/>
      <c r="C11" s="485"/>
      <c r="D11" s="485"/>
      <c r="E11" s="579"/>
      <c r="F11" s="196" t="s">
        <v>42</v>
      </c>
      <c r="G11" s="241" t="s">
        <v>242</v>
      </c>
      <c r="H11" s="241"/>
      <c r="I11" s="241"/>
      <c r="J11" s="241"/>
      <c r="K11" s="241"/>
      <c r="L11" s="241"/>
      <c r="M11" s="241"/>
      <c r="N11" s="241"/>
      <c r="O11" s="241"/>
      <c r="P11" s="197"/>
      <c r="Q11" s="197"/>
      <c r="R11" s="134" t="s">
        <v>42</v>
      </c>
      <c r="S11" s="141" t="s">
        <v>241</v>
      </c>
      <c r="T11" s="141"/>
      <c r="U11" s="141"/>
      <c r="V11" s="141"/>
      <c r="W11" s="141"/>
      <c r="X11" s="141"/>
      <c r="Y11" s="141"/>
      <c r="Z11" s="141"/>
      <c r="AA11" s="141"/>
      <c r="AB11" s="141"/>
      <c r="AC11" s="141"/>
      <c r="AE11" s="189"/>
    </row>
    <row r="12" spans="2:31" ht="25" customHeight="1" x14ac:dyDescent="0.2">
      <c r="B12" s="578"/>
      <c r="C12" s="485"/>
      <c r="D12" s="485"/>
      <c r="E12" s="579"/>
      <c r="F12" s="196" t="s">
        <v>42</v>
      </c>
      <c r="G12" s="249" t="s">
        <v>240</v>
      </c>
      <c r="H12" s="241"/>
      <c r="I12" s="241"/>
      <c r="J12" s="241"/>
      <c r="K12" s="241"/>
      <c r="L12" s="241"/>
      <c r="M12" s="241"/>
      <c r="N12" s="241"/>
      <c r="O12" s="241"/>
      <c r="P12" s="197"/>
      <c r="Q12" s="197"/>
      <c r="R12" s="196" t="s">
        <v>42</v>
      </c>
      <c r="S12" s="249" t="s">
        <v>239</v>
      </c>
      <c r="T12" s="241"/>
      <c r="U12" s="241"/>
      <c r="V12" s="241"/>
      <c r="W12" s="241"/>
      <c r="X12" s="241"/>
      <c r="Y12" s="241"/>
      <c r="Z12" s="241"/>
      <c r="AA12" s="241"/>
      <c r="AB12" s="241"/>
      <c r="AC12" s="241"/>
      <c r="AD12" s="197"/>
      <c r="AE12" s="250"/>
    </row>
    <row r="13" spans="2:31" ht="25" customHeight="1" x14ac:dyDescent="0.2">
      <c r="B13" s="578"/>
      <c r="C13" s="485"/>
      <c r="D13" s="485"/>
      <c r="E13" s="579"/>
      <c r="F13" s="196" t="s">
        <v>42</v>
      </c>
      <c r="G13" s="241" t="s">
        <v>238</v>
      </c>
      <c r="H13" s="241"/>
      <c r="I13" s="241"/>
      <c r="J13" s="241"/>
      <c r="K13" s="241"/>
      <c r="L13" s="241"/>
      <c r="M13" s="244"/>
      <c r="N13" s="241"/>
      <c r="O13" s="241"/>
      <c r="P13" s="197"/>
      <c r="Q13" s="197"/>
      <c r="R13" s="196" t="s">
        <v>42</v>
      </c>
      <c r="S13" s="241" t="s">
        <v>237</v>
      </c>
      <c r="T13" s="241"/>
      <c r="U13" s="241"/>
      <c r="V13" s="241"/>
      <c r="W13" s="241"/>
      <c r="X13" s="241"/>
      <c r="Y13" s="241"/>
      <c r="Z13" s="241"/>
      <c r="AA13" s="241"/>
      <c r="AB13" s="241"/>
      <c r="AC13" s="241"/>
      <c r="AD13" s="197"/>
      <c r="AE13" s="250"/>
    </row>
    <row r="14" spans="2:31" ht="25" customHeight="1" x14ac:dyDescent="0.2">
      <c r="B14" s="578"/>
      <c r="C14" s="485"/>
      <c r="D14" s="485"/>
      <c r="E14" s="579"/>
      <c r="F14" s="196" t="s">
        <v>42</v>
      </c>
      <c r="G14" s="241" t="s">
        <v>236</v>
      </c>
      <c r="H14" s="241"/>
      <c r="I14" s="241"/>
      <c r="J14" s="241"/>
      <c r="K14" s="244"/>
      <c r="L14" s="249"/>
      <c r="M14" s="251"/>
      <c r="N14" s="251"/>
      <c r="O14" s="249"/>
      <c r="P14" s="197"/>
      <c r="Q14" s="197"/>
      <c r="R14" s="134"/>
      <c r="S14" s="141"/>
      <c r="T14" s="215"/>
      <c r="U14" s="215"/>
      <c r="V14" s="215"/>
      <c r="W14" s="215"/>
      <c r="X14" s="215"/>
      <c r="Y14" s="215"/>
      <c r="Z14" s="215"/>
      <c r="AA14" s="215"/>
      <c r="AB14" s="215"/>
      <c r="AC14" s="215"/>
      <c r="AE14" s="189"/>
    </row>
    <row r="15" spans="2:31" ht="25" customHeight="1" x14ac:dyDescent="0.2">
      <c r="B15" s="212" t="s">
        <v>156</v>
      </c>
      <c r="C15" s="212"/>
      <c r="D15" s="212"/>
      <c r="E15" s="212"/>
      <c r="F15" s="138" t="s">
        <v>42</v>
      </c>
      <c r="G15" s="172" t="s">
        <v>220</v>
      </c>
      <c r="H15" s="211"/>
      <c r="I15" s="211"/>
      <c r="J15" s="211"/>
      <c r="K15" s="211"/>
      <c r="L15" s="211"/>
      <c r="M15" s="211"/>
      <c r="N15" s="211"/>
      <c r="O15" s="211"/>
      <c r="P15" s="211"/>
      <c r="Q15" s="155"/>
      <c r="R15" s="137" t="s">
        <v>42</v>
      </c>
      <c r="S15" s="172" t="s">
        <v>12</v>
      </c>
      <c r="T15" s="211"/>
      <c r="U15" s="211"/>
      <c r="V15" s="211"/>
      <c r="W15" s="211"/>
      <c r="X15" s="211"/>
      <c r="Y15" s="211"/>
      <c r="Z15" s="211"/>
      <c r="AA15" s="211"/>
      <c r="AB15" s="211"/>
      <c r="AC15" s="211"/>
      <c r="AD15" s="155"/>
      <c r="AE15" s="142"/>
    </row>
    <row r="16" spans="2:31" ht="30.75" customHeight="1" x14ac:dyDescent="0.2"/>
    <row r="17" spans="2:31" x14ac:dyDescent="0.2">
      <c r="B17" s="173"/>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42"/>
      <c r="AA17" s="138"/>
      <c r="AB17" s="137" t="s">
        <v>106</v>
      </c>
      <c r="AC17" s="137" t="s">
        <v>99</v>
      </c>
      <c r="AD17" s="137" t="s">
        <v>105</v>
      </c>
      <c r="AE17" s="142"/>
    </row>
    <row r="18" spans="2:31" x14ac:dyDescent="0.2">
      <c r="B18" s="149" t="s">
        <v>219</v>
      </c>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6"/>
      <c r="AA18" s="168"/>
      <c r="AB18" s="150"/>
      <c r="AC18" s="150"/>
      <c r="AD18" s="148"/>
      <c r="AE18" s="169"/>
    </row>
    <row r="19" spans="2:31" x14ac:dyDescent="0.2">
      <c r="B19" s="140"/>
      <c r="C19" s="209" t="s">
        <v>196</v>
      </c>
      <c r="D19" s="120" t="s">
        <v>235</v>
      </c>
      <c r="Z19" s="208"/>
      <c r="AA19" s="207"/>
      <c r="AB19" s="134" t="s">
        <v>42</v>
      </c>
      <c r="AC19" s="134" t="s">
        <v>99</v>
      </c>
      <c r="AD19" s="134" t="s">
        <v>42</v>
      </c>
      <c r="AE19" s="189"/>
    </row>
    <row r="20" spans="2:31" x14ac:dyDescent="0.2">
      <c r="B20" s="140"/>
      <c r="D20" s="120" t="s">
        <v>87</v>
      </c>
      <c r="Z20" s="133"/>
      <c r="AA20" s="187"/>
      <c r="AB20" s="134"/>
      <c r="AC20" s="134"/>
      <c r="AE20" s="189"/>
    </row>
    <row r="21" spans="2:31" x14ac:dyDescent="0.2">
      <c r="B21" s="140"/>
      <c r="Z21" s="133"/>
      <c r="AA21" s="187"/>
      <c r="AB21" s="134"/>
      <c r="AC21" s="134"/>
      <c r="AE21" s="189"/>
    </row>
    <row r="22" spans="2:31" ht="13.5" customHeight="1" x14ac:dyDescent="0.2">
      <c r="B22" s="140"/>
      <c r="D22" s="179" t="s">
        <v>234</v>
      </c>
      <c r="E22" s="172"/>
      <c r="F22" s="172"/>
      <c r="G22" s="172"/>
      <c r="H22" s="172"/>
      <c r="I22" s="172"/>
      <c r="J22" s="172"/>
      <c r="K22" s="172"/>
      <c r="L22" s="172"/>
      <c r="M22" s="172"/>
      <c r="N22" s="172"/>
      <c r="O22" s="155"/>
      <c r="P22" s="155"/>
      <c r="Q22" s="155"/>
      <c r="R22" s="155"/>
      <c r="S22" s="172"/>
      <c r="T22" s="172"/>
      <c r="U22" s="524"/>
      <c r="V22" s="529"/>
      <c r="W22" s="529"/>
      <c r="X22" s="155" t="s">
        <v>164</v>
      </c>
      <c r="Y22" s="140"/>
      <c r="Z22" s="133"/>
      <c r="AA22" s="187"/>
      <c r="AB22" s="134"/>
      <c r="AC22" s="134"/>
      <c r="AE22" s="189"/>
    </row>
    <row r="23" spans="2:31" x14ac:dyDescent="0.2">
      <c r="B23" s="140"/>
      <c r="D23" s="179" t="s">
        <v>194</v>
      </c>
      <c r="E23" s="172"/>
      <c r="F23" s="172"/>
      <c r="G23" s="172"/>
      <c r="H23" s="172"/>
      <c r="I23" s="172"/>
      <c r="J23" s="172"/>
      <c r="K23" s="172"/>
      <c r="L23" s="172"/>
      <c r="M23" s="172"/>
      <c r="N23" s="172"/>
      <c r="O23" s="155"/>
      <c r="P23" s="155"/>
      <c r="Q23" s="155"/>
      <c r="R23" s="155"/>
      <c r="S23" s="172"/>
      <c r="T23" s="172"/>
      <c r="U23" s="524"/>
      <c r="V23" s="529"/>
      <c r="W23" s="529"/>
      <c r="X23" s="155" t="s">
        <v>164</v>
      </c>
      <c r="Y23" s="140"/>
      <c r="Z23" s="189"/>
      <c r="AA23" s="187"/>
      <c r="AB23" s="134"/>
      <c r="AC23" s="134"/>
      <c r="AE23" s="189"/>
    </row>
    <row r="24" spans="2:31" x14ac:dyDescent="0.2">
      <c r="B24" s="140"/>
      <c r="D24" s="179" t="s">
        <v>163</v>
      </c>
      <c r="E24" s="172"/>
      <c r="F24" s="172"/>
      <c r="G24" s="172"/>
      <c r="H24" s="172"/>
      <c r="I24" s="172"/>
      <c r="J24" s="172"/>
      <c r="K24" s="172"/>
      <c r="L24" s="172"/>
      <c r="M24" s="172"/>
      <c r="N24" s="172"/>
      <c r="O24" s="155"/>
      <c r="P24" s="155"/>
      <c r="Q24" s="155"/>
      <c r="R24" s="155"/>
      <c r="S24" s="172"/>
      <c r="T24" s="210" t="str">
        <f>(IFERROR(ROUNDDOWN(T23/T22*100,0),""))</f>
        <v/>
      </c>
      <c r="U24" s="580" t="str">
        <f>(IFERROR(ROUNDDOWN(U23/U22*100,0),""))</f>
        <v/>
      </c>
      <c r="V24" s="581"/>
      <c r="W24" s="581"/>
      <c r="X24" s="155" t="s">
        <v>162</v>
      </c>
      <c r="Y24" s="140"/>
      <c r="Z24" s="186"/>
      <c r="AA24" s="187"/>
      <c r="AB24" s="134"/>
      <c r="AC24" s="134"/>
      <c r="AE24" s="189"/>
    </row>
    <row r="25" spans="2:31" x14ac:dyDescent="0.2">
      <c r="B25" s="140"/>
      <c r="D25" s="120" t="s">
        <v>233</v>
      </c>
      <c r="Z25" s="186"/>
      <c r="AA25" s="187"/>
      <c r="AB25" s="134"/>
      <c r="AC25" s="134"/>
      <c r="AE25" s="189"/>
    </row>
    <row r="26" spans="2:31" x14ac:dyDescent="0.2">
      <c r="B26" s="140"/>
      <c r="E26" s="120" t="s">
        <v>232</v>
      </c>
      <c r="Z26" s="186"/>
      <c r="AA26" s="187"/>
      <c r="AB26" s="134"/>
      <c r="AC26" s="134"/>
      <c r="AE26" s="189"/>
    </row>
    <row r="27" spans="2:31" x14ac:dyDescent="0.2">
      <c r="B27" s="140"/>
      <c r="Z27" s="186"/>
      <c r="AA27" s="187"/>
      <c r="AB27" s="134"/>
      <c r="AC27" s="134"/>
      <c r="AE27" s="189"/>
    </row>
    <row r="28" spans="2:31" x14ac:dyDescent="0.2">
      <c r="B28" s="140"/>
      <c r="C28" s="209" t="s">
        <v>195</v>
      </c>
      <c r="D28" s="120" t="s">
        <v>231</v>
      </c>
      <c r="Z28" s="208"/>
      <c r="AA28" s="187"/>
      <c r="AB28" s="134" t="s">
        <v>42</v>
      </c>
      <c r="AC28" s="134" t="s">
        <v>99</v>
      </c>
      <c r="AD28" s="134" t="s">
        <v>42</v>
      </c>
      <c r="AE28" s="189"/>
    </row>
    <row r="29" spans="2:31" x14ac:dyDescent="0.2">
      <c r="B29" s="140"/>
      <c r="C29" s="209"/>
      <c r="D29" s="120" t="s">
        <v>217</v>
      </c>
      <c r="Z29" s="208"/>
      <c r="AA29" s="187"/>
      <c r="AB29" s="134"/>
      <c r="AC29" s="134"/>
      <c r="AD29" s="134"/>
      <c r="AE29" s="189"/>
    </row>
    <row r="30" spans="2:31" x14ac:dyDescent="0.2">
      <c r="B30" s="140"/>
      <c r="C30" s="209"/>
      <c r="D30" s="120" t="s">
        <v>216</v>
      </c>
      <c r="Z30" s="208"/>
      <c r="AA30" s="207"/>
      <c r="AB30" s="134"/>
      <c r="AC30" s="181"/>
      <c r="AE30" s="189"/>
    </row>
    <row r="31" spans="2:31" x14ac:dyDescent="0.2">
      <c r="B31" s="140"/>
      <c r="Z31" s="186"/>
      <c r="AA31" s="187"/>
      <c r="AB31" s="134"/>
      <c r="AC31" s="134"/>
      <c r="AE31" s="189"/>
    </row>
    <row r="32" spans="2:31" ht="13.5" customHeight="1" x14ac:dyDescent="0.2">
      <c r="B32" s="140"/>
      <c r="C32" s="209"/>
      <c r="D32" s="179" t="s">
        <v>215</v>
      </c>
      <c r="E32" s="172"/>
      <c r="F32" s="172"/>
      <c r="G32" s="172"/>
      <c r="H32" s="172"/>
      <c r="I32" s="172"/>
      <c r="J32" s="172"/>
      <c r="K32" s="172"/>
      <c r="L32" s="172"/>
      <c r="M32" s="172"/>
      <c r="N32" s="172"/>
      <c r="O32" s="155"/>
      <c r="P32" s="155"/>
      <c r="Q32" s="155"/>
      <c r="R32" s="155"/>
      <c r="S32" s="155"/>
      <c r="T32" s="142"/>
      <c r="U32" s="524"/>
      <c r="V32" s="529"/>
      <c r="W32" s="529"/>
      <c r="X32" s="142" t="s">
        <v>164</v>
      </c>
      <c r="Y32" s="140"/>
      <c r="Z32" s="186"/>
      <c r="AA32" s="187"/>
      <c r="AB32" s="134"/>
      <c r="AC32" s="134"/>
      <c r="AE32" s="189"/>
    </row>
    <row r="33" spans="2:32" x14ac:dyDescent="0.2">
      <c r="B33" s="140"/>
      <c r="C33" s="209"/>
      <c r="D33" s="141"/>
      <c r="E33" s="141"/>
      <c r="F33" s="141"/>
      <c r="G33" s="141"/>
      <c r="H33" s="141"/>
      <c r="I33" s="141"/>
      <c r="J33" s="141"/>
      <c r="K33" s="141"/>
      <c r="L33" s="141"/>
      <c r="M33" s="141"/>
      <c r="N33" s="141"/>
      <c r="U33" s="134"/>
      <c r="V33" s="134"/>
      <c r="W33" s="134"/>
      <c r="Z33" s="186"/>
      <c r="AA33" s="187"/>
      <c r="AB33" s="134"/>
      <c r="AC33" s="134"/>
      <c r="AE33" s="189"/>
    </row>
    <row r="34" spans="2:32" ht="13.5" customHeight="1" x14ac:dyDescent="0.2">
      <c r="B34" s="140"/>
      <c r="C34" s="209"/>
      <c r="E34" s="157" t="s">
        <v>214</v>
      </c>
      <c r="Z34" s="186"/>
      <c r="AA34" s="187"/>
      <c r="AB34" s="134"/>
      <c r="AC34" s="134"/>
      <c r="AE34" s="189"/>
    </row>
    <row r="35" spans="2:32" x14ac:dyDescent="0.2">
      <c r="B35" s="140"/>
      <c r="C35" s="209"/>
      <c r="E35" s="582" t="s">
        <v>230</v>
      </c>
      <c r="F35" s="582"/>
      <c r="G35" s="582"/>
      <c r="H35" s="582"/>
      <c r="I35" s="582"/>
      <c r="J35" s="582"/>
      <c r="K35" s="582"/>
      <c r="L35" s="582"/>
      <c r="M35" s="582"/>
      <c r="N35" s="582"/>
      <c r="O35" s="582" t="s">
        <v>213</v>
      </c>
      <c r="P35" s="582"/>
      <c r="Q35" s="582"/>
      <c r="R35" s="582"/>
      <c r="S35" s="582"/>
      <c r="Z35" s="186"/>
      <c r="AA35" s="187"/>
      <c r="AB35" s="134"/>
      <c r="AC35" s="134"/>
      <c r="AE35" s="189"/>
    </row>
    <row r="36" spans="2:32" x14ac:dyDescent="0.2">
      <c r="B36" s="140"/>
      <c r="C36" s="209"/>
      <c r="E36" s="582" t="s">
        <v>212</v>
      </c>
      <c r="F36" s="582"/>
      <c r="G36" s="582"/>
      <c r="H36" s="582"/>
      <c r="I36" s="582"/>
      <c r="J36" s="582"/>
      <c r="K36" s="582"/>
      <c r="L36" s="582"/>
      <c r="M36" s="582"/>
      <c r="N36" s="582"/>
      <c r="O36" s="582" t="s">
        <v>211</v>
      </c>
      <c r="P36" s="582"/>
      <c r="Q36" s="582"/>
      <c r="R36" s="582"/>
      <c r="S36" s="582"/>
      <c r="Z36" s="186"/>
      <c r="AA36" s="187"/>
      <c r="AB36" s="134"/>
      <c r="AC36" s="134"/>
      <c r="AE36" s="189"/>
    </row>
    <row r="37" spans="2:32" x14ac:dyDescent="0.2">
      <c r="B37" s="140"/>
      <c r="C37" s="209"/>
      <c r="E37" s="582" t="s">
        <v>210</v>
      </c>
      <c r="F37" s="582"/>
      <c r="G37" s="582"/>
      <c r="H37" s="582"/>
      <c r="I37" s="582"/>
      <c r="J37" s="582"/>
      <c r="K37" s="582"/>
      <c r="L37" s="582"/>
      <c r="M37" s="582"/>
      <c r="N37" s="582"/>
      <c r="O37" s="582" t="s">
        <v>209</v>
      </c>
      <c r="P37" s="582"/>
      <c r="Q37" s="582"/>
      <c r="R37" s="582"/>
      <c r="S37" s="582"/>
      <c r="Z37" s="186"/>
      <c r="AA37" s="187"/>
      <c r="AB37" s="134"/>
      <c r="AC37" s="134"/>
      <c r="AE37" s="189"/>
    </row>
    <row r="38" spans="2:32" x14ac:dyDescent="0.2">
      <c r="B38" s="140"/>
      <c r="C38" s="209"/>
      <c r="D38" s="189"/>
      <c r="E38" s="583" t="s">
        <v>208</v>
      </c>
      <c r="F38" s="582"/>
      <c r="G38" s="582"/>
      <c r="H38" s="582"/>
      <c r="I38" s="582"/>
      <c r="J38" s="582"/>
      <c r="K38" s="582"/>
      <c r="L38" s="582"/>
      <c r="M38" s="582"/>
      <c r="N38" s="582"/>
      <c r="O38" s="582" t="s">
        <v>207</v>
      </c>
      <c r="P38" s="582"/>
      <c r="Q38" s="582"/>
      <c r="R38" s="582"/>
      <c r="S38" s="584"/>
      <c r="T38" s="140"/>
      <c r="Z38" s="186"/>
      <c r="AA38" s="187"/>
      <c r="AB38" s="134"/>
      <c r="AC38" s="134"/>
      <c r="AE38" s="189"/>
    </row>
    <row r="39" spans="2:32" x14ac:dyDescent="0.2">
      <c r="B39" s="140"/>
      <c r="C39" s="209"/>
      <c r="E39" s="585" t="s">
        <v>206</v>
      </c>
      <c r="F39" s="585"/>
      <c r="G39" s="585"/>
      <c r="H39" s="585"/>
      <c r="I39" s="585"/>
      <c r="J39" s="585"/>
      <c r="K39" s="585"/>
      <c r="L39" s="585"/>
      <c r="M39" s="585"/>
      <c r="N39" s="585"/>
      <c r="O39" s="585" t="s">
        <v>205</v>
      </c>
      <c r="P39" s="585"/>
      <c r="Q39" s="585"/>
      <c r="R39" s="585"/>
      <c r="S39" s="585"/>
      <c r="Z39" s="186"/>
      <c r="AA39" s="187"/>
      <c r="AB39" s="134"/>
      <c r="AC39" s="134"/>
      <c r="AE39" s="189"/>
      <c r="AF39" s="140"/>
    </row>
    <row r="40" spans="2:32" x14ac:dyDescent="0.2">
      <c r="B40" s="140"/>
      <c r="C40" s="209"/>
      <c r="E40" s="582" t="s">
        <v>204</v>
      </c>
      <c r="F40" s="582"/>
      <c r="G40" s="582"/>
      <c r="H40" s="582"/>
      <c r="I40" s="582"/>
      <c r="J40" s="582"/>
      <c r="K40" s="582"/>
      <c r="L40" s="582"/>
      <c r="M40" s="582"/>
      <c r="N40" s="582"/>
      <c r="O40" s="582" t="s">
        <v>203</v>
      </c>
      <c r="P40" s="582"/>
      <c r="Q40" s="582"/>
      <c r="R40" s="582"/>
      <c r="S40" s="582"/>
      <c r="Z40" s="186"/>
      <c r="AA40" s="187"/>
      <c r="AB40" s="134"/>
      <c r="AC40" s="134"/>
      <c r="AE40" s="189"/>
    </row>
    <row r="41" spans="2:32" x14ac:dyDescent="0.2">
      <c r="B41" s="140"/>
      <c r="C41" s="209"/>
      <c r="E41" s="582" t="s">
        <v>202</v>
      </c>
      <c r="F41" s="582"/>
      <c r="G41" s="582"/>
      <c r="H41" s="582"/>
      <c r="I41" s="582"/>
      <c r="J41" s="582"/>
      <c r="K41" s="582"/>
      <c r="L41" s="582"/>
      <c r="M41" s="582"/>
      <c r="N41" s="582"/>
      <c r="O41" s="582" t="s">
        <v>201</v>
      </c>
      <c r="P41" s="582"/>
      <c r="Q41" s="582"/>
      <c r="R41" s="582"/>
      <c r="S41" s="582"/>
      <c r="Z41" s="186"/>
      <c r="AA41" s="187"/>
      <c r="AB41" s="134"/>
      <c r="AC41" s="134"/>
      <c r="AE41" s="189"/>
    </row>
    <row r="42" spans="2:32" x14ac:dyDescent="0.2">
      <c r="B42" s="140"/>
      <c r="C42" s="209"/>
      <c r="E42" s="582" t="s">
        <v>200</v>
      </c>
      <c r="F42" s="582"/>
      <c r="G42" s="582"/>
      <c r="H42" s="582"/>
      <c r="I42" s="582"/>
      <c r="J42" s="582"/>
      <c r="K42" s="582"/>
      <c r="L42" s="582"/>
      <c r="M42" s="582"/>
      <c r="N42" s="582"/>
      <c r="O42" s="582" t="s">
        <v>200</v>
      </c>
      <c r="P42" s="582"/>
      <c r="Q42" s="582"/>
      <c r="R42" s="582"/>
      <c r="S42" s="582"/>
      <c r="Z42" s="133"/>
      <c r="AA42" s="187"/>
      <c r="AB42" s="134"/>
      <c r="AC42" s="134"/>
      <c r="AE42" s="189"/>
    </row>
    <row r="43" spans="2:32" x14ac:dyDescent="0.2">
      <c r="B43" s="140"/>
      <c r="C43" s="209"/>
      <c r="J43" s="485"/>
      <c r="K43" s="485"/>
      <c r="L43" s="485"/>
      <c r="M43" s="485"/>
      <c r="N43" s="485"/>
      <c r="O43" s="485"/>
      <c r="P43" s="485"/>
      <c r="Q43" s="485"/>
      <c r="R43" s="485"/>
      <c r="S43" s="485"/>
      <c r="T43" s="485"/>
      <c r="U43" s="485"/>
      <c r="V43" s="485"/>
      <c r="Z43" s="133"/>
      <c r="AA43" s="187"/>
      <c r="AB43" s="134"/>
      <c r="AC43" s="134"/>
      <c r="AE43" s="189"/>
    </row>
    <row r="44" spans="2:32" x14ac:dyDescent="0.2">
      <c r="B44" s="140"/>
      <c r="C44" s="209" t="s">
        <v>193</v>
      </c>
      <c r="D44" s="120" t="s">
        <v>199</v>
      </c>
      <c r="Z44" s="208"/>
      <c r="AA44" s="207"/>
      <c r="AB44" s="134" t="s">
        <v>42</v>
      </c>
      <c r="AC44" s="134" t="s">
        <v>99</v>
      </c>
      <c r="AD44" s="134" t="s">
        <v>42</v>
      </c>
      <c r="AE44" s="189"/>
    </row>
    <row r="45" spans="2:32" ht="14.25" customHeight="1" x14ac:dyDescent="0.2">
      <c r="B45" s="140"/>
      <c r="D45" s="120" t="s">
        <v>198</v>
      </c>
      <c r="Z45" s="186"/>
      <c r="AA45" s="187"/>
      <c r="AB45" s="134"/>
      <c r="AC45" s="134"/>
      <c r="AE45" s="189"/>
    </row>
    <row r="46" spans="2:32" x14ac:dyDescent="0.2">
      <c r="B46" s="140"/>
      <c r="Z46" s="133"/>
      <c r="AA46" s="187"/>
      <c r="AB46" s="134"/>
      <c r="AC46" s="134"/>
      <c r="AE46" s="189"/>
    </row>
    <row r="47" spans="2:32" x14ac:dyDescent="0.2">
      <c r="B47" s="140" t="s">
        <v>197</v>
      </c>
      <c r="Z47" s="186"/>
      <c r="AA47" s="187"/>
      <c r="AB47" s="134"/>
      <c r="AC47" s="134"/>
      <c r="AE47" s="189"/>
    </row>
    <row r="48" spans="2:32" x14ac:dyDescent="0.2">
      <c r="B48" s="140"/>
      <c r="C48" s="209" t="s">
        <v>196</v>
      </c>
      <c r="D48" s="120" t="s">
        <v>229</v>
      </c>
      <c r="Z48" s="208"/>
      <c r="AA48" s="207"/>
      <c r="AB48" s="134" t="s">
        <v>42</v>
      </c>
      <c r="AC48" s="134" t="s">
        <v>99</v>
      </c>
      <c r="AD48" s="134" t="s">
        <v>42</v>
      </c>
      <c r="AE48" s="189"/>
    </row>
    <row r="49" spans="2:36" ht="17.25" customHeight="1" x14ac:dyDescent="0.2">
      <c r="B49" s="140"/>
      <c r="D49" s="120" t="s">
        <v>228</v>
      </c>
      <c r="Z49" s="186"/>
      <c r="AA49" s="187"/>
      <c r="AB49" s="134"/>
      <c r="AC49" s="134"/>
      <c r="AE49" s="189"/>
    </row>
    <row r="50" spans="2:36" ht="18.75" customHeight="1" x14ac:dyDescent="0.2">
      <c r="B50" s="140"/>
      <c r="W50" s="159"/>
      <c r="Z50" s="189"/>
      <c r="AA50" s="187"/>
      <c r="AB50" s="134"/>
      <c r="AC50" s="134"/>
      <c r="AE50" s="189"/>
      <c r="AJ50" s="185"/>
    </row>
    <row r="51" spans="2:36" ht="13.5" customHeight="1" x14ac:dyDescent="0.2">
      <c r="B51" s="140"/>
      <c r="C51" s="209" t="s">
        <v>195</v>
      </c>
      <c r="D51" s="120" t="s">
        <v>192</v>
      </c>
      <c r="Z51" s="208"/>
      <c r="AA51" s="207"/>
      <c r="AB51" s="134" t="s">
        <v>42</v>
      </c>
      <c r="AC51" s="134" t="s">
        <v>99</v>
      </c>
      <c r="AD51" s="134" t="s">
        <v>42</v>
      </c>
      <c r="AE51" s="189"/>
    </row>
    <row r="52" spans="2:36" x14ac:dyDescent="0.2">
      <c r="B52" s="140"/>
      <c r="D52" s="120" t="s">
        <v>227</v>
      </c>
      <c r="E52" s="141"/>
      <c r="F52" s="141"/>
      <c r="G52" s="141"/>
      <c r="H52" s="141"/>
      <c r="I52" s="141"/>
      <c r="J52" s="141"/>
      <c r="K52" s="141"/>
      <c r="L52" s="141"/>
      <c r="M52" s="141"/>
      <c r="N52" s="141"/>
      <c r="O52" s="185"/>
      <c r="P52" s="185"/>
      <c r="Q52" s="185"/>
      <c r="Z52" s="186"/>
      <c r="AA52" s="187"/>
      <c r="AB52" s="134"/>
      <c r="AC52" s="134"/>
      <c r="AE52" s="189"/>
    </row>
    <row r="53" spans="2:36" x14ac:dyDescent="0.2">
      <c r="B53" s="140"/>
      <c r="D53" s="134"/>
      <c r="E53" s="586"/>
      <c r="F53" s="586"/>
      <c r="G53" s="586"/>
      <c r="H53" s="586"/>
      <c r="I53" s="586"/>
      <c r="J53" s="586"/>
      <c r="K53" s="586"/>
      <c r="L53" s="586"/>
      <c r="M53" s="586"/>
      <c r="N53" s="586"/>
      <c r="Q53" s="134"/>
      <c r="S53" s="159"/>
      <c r="T53" s="159"/>
      <c r="U53" s="159"/>
      <c r="V53" s="159"/>
      <c r="Z53" s="133"/>
      <c r="AA53" s="187"/>
      <c r="AB53" s="134"/>
      <c r="AC53" s="134"/>
      <c r="AE53" s="189"/>
    </row>
    <row r="54" spans="2:36" x14ac:dyDescent="0.2">
      <c r="B54" s="140"/>
      <c r="C54" s="209" t="s">
        <v>193</v>
      </c>
      <c r="D54" s="120" t="s">
        <v>226</v>
      </c>
      <c r="Z54" s="208"/>
      <c r="AA54" s="207"/>
      <c r="AB54" s="134" t="s">
        <v>42</v>
      </c>
      <c r="AC54" s="134" t="s">
        <v>99</v>
      </c>
      <c r="AD54" s="134" t="s">
        <v>42</v>
      </c>
      <c r="AE54" s="189"/>
    </row>
    <row r="55" spans="2:36" x14ac:dyDescent="0.2">
      <c r="B55" s="129"/>
      <c r="C55" s="206"/>
      <c r="D55" s="128" t="s">
        <v>191</v>
      </c>
      <c r="E55" s="128"/>
      <c r="F55" s="128"/>
      <c r="G55" s="128"/>
      <c r="H55" s="128"/>
      <c r="I55" s="128"/>
      <c r="J55" s="128"/>
      <c r="K55" s="128"/>
      <c r="L55" s="128"/>
      <c r="M55" s="128"/>
      <c r="N55" s="128"/>
      <c r="O55" s="128"/>
      <c r="P55" s="128"/>
      <c r="Q55" s="128"/>
      <c r="R55" s="128"/>
      <c r="S55" s="128"/>
      <c r="T55" s="128"/>
      <c r="U55" s="128"/>
      <c r="V55" s="128"/>
      <c r="W55" s="128"/>
      <c r="X55" s="128"/>
      <c r="Y55" s="128"/>
      <c r="Z55" s="136"/>
      <c r="AA55" s="153"/>
      <c r="AB55" s="152"/>
      <c r="AC55" s="152"/>
      <c r="AD55" s="128"/>
      <c r="AE55" s="136"/>
    </row>
    <row r="56" spans="2:36" x14ac:dyDescent="0.2">
      <c r="B56" s="120" t="s">
        <v>190</v>
      </c>
    </row>
    <row r="57" spans="2:36" x14ac:dyDescent="0.2">
      <c r="C57" s="120" t="s">
        <v>80</v>
      </c>
    </row>
    <row r="58" spans="2:36" x14ac:dyDescent="0.2">
      <c r="B58" s="120" t="s">
        <v>189</v>
      </c>
    </row>
    <row r="59" spans="2:36" x14ac:dyDescent="0.2">
      <c r="C59" s="120" t="s">
        <v>188</v>
      </c>
    </row>
    <row r="60" spans="2:36" x14ac:dyDescent="0.2">
      <c r="C60" s="120" t="s">
        <v>187</v>
      </c>
    </row>
    <row r="61" spans="2:36" x14ac:dyDescent="0.2">
      <c r="C61" s="120" t="s">
        <v>186</v>
      </c>
      <c r="F61" s="197"/>
      <c r="K61" s="120" t="s">
        <v>75</v>
      </c>
    </row>
    <row r="62" spans="2:36" x14ac:dyDescent="0.2">
      <c r="K62" s="120" t="s">
        <v>185</v>
      </c>
    </row>
    <row r="63" spans="2:36" x14ac:dyDescent="0.2">
      <c r="K63" s="120" t="s">
        <v>184</v>
      </c>
    </row>
    <row r="64" spans="2:36" x14ac:dyDescent="0.2">
      <c r="K64" s="120" t="s">
        <v>183</v>
      </c>
    </row>
    <row r="65" spans="2:11" x14ac:dyDescent="0.2">
      <c r="K65" s="120" t="s">
        <v>182</v>
      </c>
    </row>
    <row r="66" spans="2:11" x14ac:dyDescent="0.2">
      <c r="B66" s="120" t="s">
        <v>181</v>
      </c>
    </row>
    <row r="67" spans="2:11" x14ac:dyDescent="0.2">
      <c r="C67" s="120" t="s">
        <v>180</v>
      </c>
    </row>
    <row r="68" spans="2:11" x14ac:dyDescent="0.2">
      <c r="C68" s="120" t="s">
        <v>179</v>
      </c>
    </row>
    <row r="69" spans="2:11" x14ac:dyDescent="0.2">
      <c r="C69" s="120" t="s">
        <v>178</v>
      </c>
    </row>
    <row r="81" spans="12:12" x14ac:dyDescent="0.2">
      <c r="L81" s="214"/>
    </row>
    <row r="122" spans="3:7" x14ac:dyDescent="0.2">
      <c r="C122" s="128"/>
      <c r="D122" s="128"/>
      <c r="E122" s="128"/>
      <c r="F122" s="128"/>
      <c r="G122" s="128"/>
    </row>
    <row r="123" spans="3:7" x14ac:dyDescent="0.2">
      <c r="C123" s="148"/>
    </row>
  </sheetData>
  <mergeCells count="28">
    <mergeCell ref="T43:V43"/>
    <mergeCell ref="E53:N53"/>
    <mergeCell ref="E40:N40"/>
    <mergeCell ref="O40:S40"/>
    <mergeCell ref="E41:N41"/>
    <mergeCell ref="O41:S41"/>
    <mergeCell ref="E42:N42"/>
    <mergeCell ref="O42:S42"/>
    <mergeCell ref="E38:N38"/>
    <mergeCell ref="O38:S38"/>
    <mergeCell ref="E39:N39"/>
    <mergeCell ref="O39:S39"/>
    <mergeCell ref="J43:S43"/>
    <mergeCell ref="U22:W22"/>
    <mergeCell ref="U23:W23"/>
    <mergeCell ref="U24:W24"/>
    <mergeCell ref="E37:N37"/>
    <mergeCell ref="O37:S37"/>
    <mergeCell ref="U32:W32"/>
    <mergeCell ref="E35:N35"/>
    <mergeCell ref="O35:S35"/>
    <mergeCell ref="E36:N36"/>
    <mergeCell ref="O36:S36"/>
    <mergeCell ref="Y3:Z3"/>
    <mergeCell ref="B5:AE5"/>
    <mergeCell ref="B6:AD6"/>
    <mergeCell ref="F8:AE8"/>
    <mergeCell ref="B10:E14"/>
  </mergeCells>
  <phoneticPr fontId="31"/>
  <dataValidations count="1">
    <dataValidation type="list" allowBlank="1" showInputMessage="1" showErrorMessage="1" sqref="K9 Q9 AB19 AD19 AB28:AB29 AD28:AD29 AB44 AD44 AB48 AD48 AB51 AD51 AB54 AD54 R10:R15 F9:F15" xr:uid="{2960A89D-694B-4C61-8E44-65CD78A5B18E}">
      <formula1>"□,■"</formula1>
    </dataValidation>
  </dataValidations>
  <pageMargins left="0.70866141732283472" right="0.70866141732283472" top="0.74803149606299213" bottom="0.74803149606299213" header="0.31496062992125984" footer="0.31496062992125984"/>
  <pageSetup paperSize="9"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A7601-4F9B-4267-9072-61B4F1BD2E5A}">
  <sheetPr codeName="Sheet36">
    <tabColor rgb="FF0070C0"/>
  </sheetPr>
  <dimension ref="A2:AK123"/>
  <sheetViews>
    <sheetView view="pageBreakPreview" zoomScaleNormal="100" zoomScaleSheetLayoutView="100" workbookViewId="0"/>
  </sheetViews>
  <sheetFormatPr defaultColWidth="4" defaultRowHeight="13" x14ac:dyDescent="0.2"/>
  <cols>
    <col min="1" max="1" width="1.453125" style="120" customWidth="1"/>
    <col min="2" max="2" width="2.36328125" style="120" customWidth="1"/>
    <col min="3" max="3" width="1.08984375" style="120" customWidth="1"/>
    <col min="4" max="18" width="4" style="120"/>
    <col min="19" max="19" width="8.08984375" style="120" customWidth="1"/>
    <col min="20" max="20" width="4" style="120"/>
    <col min="21" max="21" width="2.36328125" style="120" customWidth="1"/>
    <col min="22" max="22" width="4" style="120"/>
    <col min="23" max="23" width="2.26953125" style="120" customWidth="1"/>
    <col min="24" max="24" width="4" style="120"/>
    <col min="25" max="25" width="2.36328125" style="120" customWidth="1"/>
    <col min="26" max="26" width="1.453125" style="120" customWidth="1"/>
    <col min="27" max="16384" width="4" style="120"/>
  </cols>
  <sheetData>
    <row r="2" spans="2:25" x14ac:dyDescent="0.2">
      <c r="B2" s="120" t="s">
        <v>381</v>
      </c>
      <c r="C2" s="194"/>
      <c r="D2" s="194"/>
      <c r="E2" s="194"/>
      <c r="F2" s="194"/>
      <c r="G2" s="194"/>
      <c r="H2" s="194"/>
      <c r="I2" s="194"/>
      <c r="J2" s="194"/>
      <c r="K2" s="194"/>
      <c r="L2" s="194"/>
      <c r="M2" s="194"/>
      <c r="N2" s="194"/>
      <c r="O2" s="194"/>
      <c r="P2" s="194"/>
      <c r="Q2" s="194"/>
      <c r="R2" s="194"/>
      <c r="S2" s="194"/>
      <c r="T2" s="194"/>
      <c r="U2" s="194"/>
      <c r="V2" s="194"/>
      <c r="W2" s="194"/>
      <c r="X2" s="194"/>
      <c r="Y2" s="194"/>
    </row>
    <row r="4" spans="2:25" x14ac:dyDescent="0.2">
      <c r="B4" s="485" t="s">
        <v>272</v>
      </c>
      <c r="C4" s="485"/>
      <c r="D4" s="485"/>
      <c r="E4" s="485"/>
      <c r="F4" s="485"/>
      <c r="G4" s="485"/>
      <c r="H4" s="485"/>
      <c r="I4" s="485"/>
      <c r="J4" s="485"/>
      <c r="K4" s="485"/>
      <c r="L4" s="485"/>
      <c r="M4" s="485"/>
      <c r="N4" s="485"/>
      <c r="O4" s="485"/>
      <c r="P4" s="485"/>
      <c r="Q4" s="485"/>
      <c r="R4" s="485"/>
      <c r="S4" s="485"/>
      <c r="T4" s="485"/>
      <c r="U4" s="485"/>
      <c r="V4" s="485"/>
      <c r="W4" s="485"/>
      <c r="X4" s="485"/>
      <c r="Y4" s="485"/>
    </row>
    <row r="6" spans="2:25" ht="23.25" customHeight="1" x14ac:dyDescent="0.2">
      <c r="B6" s="523" t="s">
        <v>11</v>
      </c>
      <c r="C6" s="523"/>
      <c r="D6" s="523"/>
      <c r="E6" s="523"/>
      <c r="F6" s="523"/>
      <c r="G6" s="481"/>
      <c r="H6" s="486"/>
      <c r="I6" s="486"/>
      <c r="J6" s="486"/>
      <c r="K6" s="486"/>
      <c r="L6" s="486"/>
      <c r="M6" s="486"/>
      <c r="N6" s="486"/>
      <c r="O6" s="486"/>
      <c r="P6" s="486"/>
      <c r="Q6" s="486"/>
      <c r="R6" s="486"/>
      <c r="S6" s="486"/>
      <c r="T6" s="486"/>
      <c r="U6" s="486"/>
      <c r="V6" s="486"/>
      <c r="W6" s="486"/>
      <c r="X6" s="486"/>
      <c r="Y6" s="558"/>
    </row>
    <row r="7" spans="2:25" ht="23.25" customHeight="1" x14ac:dyDescent="0.2">
      <c r="B7" s="523" t="s">
        <v>155</v>
      </c>
      <c r="C7" s="523"/>
      <c r="D7" s="523"/>
      <c r="E7" s="523"/>
      <c r="F7" s="523"/>
      <c r="G7" s="137" t="s">
        <v>42</v>
      </c>
      <c r="H7" s="172" t="s">
        <v>132</v>
      </c>
      <c r="I7" s="172"/>
      <c r="J7" s="172"/>
      <c r="K7" s="172"/>
      <c r="L7" s="137" t="s">
        <v>42</v>
      </c>
      <c r="M7" s="172" t="s">
        <v>131</v>
      </c>
      <c r="N7" s="172"/>
      <c r="O7" s="172"/>
      <c r="P7" s="172"/>
      <c r="Q7" s="137" t="s">
        <v>42</v>
      </c>
      <c r="R7" s="172" t="s">
        <v>130</v>
      </c>
      <c r="S7" s="172"/>
      <c r="T7" s="172"/>
      <c r="U7" s="172"/>
      <c r="V7" s="172"/>
      <c r="W7" s="155"/>
      <c r="X7" s="155"/>
      <c r="Y7" s="142"/>
    </row>
    <row r="8" spans="2:25" ht="20.149999999999999" customHeight="1" x14ac:dyDescent="0.2">
      <c r="B8" s="575" t="s">
        <v>156</v>
      </c>
      <c r="C8" s="576"/>
      <c r="D8" s="576"/>
      <c r="E8" s="576"/>
      <c r="F8" s="577"/>
      <c r="G8" s="168" t="s">
        <v>42</v>
      </c>
      <c r="H8" s="488" t="s">
        <v>271</v>
      </c>
      <c r="I8" s="488"/>
      <c r="J8" s="488"/>
      <c r="K8" s="488"/>
      <c r="L8" s="488"/>
      <c r="M8" s="488"/>
      <c r="N8" s="488"/>
      <c r="O8" s="488"/>
      <c r="P8" s="488"/>
      <c r="Q8" s="488"/>
      <c r="R8" s="488"/>
      <c r="S8" s="488"/>
      <c r="T8" s="488"/>
      <c r="U8" s="488"/>
      <c r="V8" s="488"/>
      <c r="W8" s="488"/>
      <c r="X8" s="488"/>
      <c r="Y8" s="489"/>
    </row>
    <row r="9" spans="2:25" ht="20.149999999999999" customHeight="1" x14ac:dyDescent="0.2">
      <c r="B9" s="530"/>
      <c r="C9" s="531"/>
      <c r="D9" s="531"/>
      <c r="E9" s="531"/>
      <c r="F9" s="590"/>
      <c r="G9" s="153" t="s">
        <v>42</v>
      </c>
      <c r="H9" s="491" t="s">
        <v>270</v>
      </c>
      <c r="I9" s="491"/>
      <c r="J9" s="491"/>
      <c r="K9" s="491"/>
      <c r="L9" s="491"/>
      <c r="M9" s="491"/>
      <c r="N9" s="491"/>
      <c r="O9" s="491"/>
      <c r="P9" s="491"/>
      <c r="Q9" s="491"/>
      <c r="R9" s="491"/>
      <c r="S9" s="491"/>
      <c r="T9" s="491"/>
      <c r="U9" s="491"/>
      <c r="V9" s="491"/>
      <c r="W9" s="491"/>
      <c r="X9" s="491"/>
      <c r="Y9" s="492"/>
    </row>
    <row r="10" spans="2:25" ht="10.5" customHeight="1" x14ac:dyDescent="0.2">
      <c r="B10" s="134"/>
      <c r="C10" s="134"/>
      <c r="D10" s="134"/>
      <c r="E10" s="134"/>
      <c r="F10" s="134"/>
      <c r="G10" s="141"/>
      <c r="I10" s="159"/>
      <c r="J10" s="159"/>
      <c r="K10" s="159"/>
      <c r="L10" s="159"/>
      <c r="M10" s="159"/>
      <c r="N10" s="159"/>
      <c r="O10" s="159"/>
      <c r="P10" s="159"/>
      <c r="Q10" s="159"/>
      <c r="R10" s="159"/>
      <c r="S10" s="159"/>
      <c r="T10" s="159"/>
      <c r="U10" s="159"/>
      <c r="V10" s="159"/>
      <c r="W10" s="159"/>
      <c r="X10" s="159"/>
      <c r="Y10" s="159"/>
    </row>
    <row r="11" spans="2:25" ht="17.25" customHeight="1" x14ac:dyDescent="0.2">
      <c r="B11" s="120" t="s">
        <v>269</v>
      </c>
      <c r="C11" s="134"/>
      <c r="D11" s="134"/>
      <c r="E11" s="134"/>
      <c r="F11" s="134"/>
      <c r="G11" s="141"/>
      <c r="I11" s="159"/>
      <c r="J11" s="159"/>
      <c r="K11" s="159"/>
      <c r="L11" s="159"/>
      <c r="M11" s="159"/>
      <c r="N11" s="159"/>
      <c r="O11" s="159"/>
      <c r="P11" s="159"/>
      <c r="Q11" s="159"/>
      <c r="R11" s="159"/>
      <c r="S11" s="159"/>
      <c r="T11" s="159"/>
    </row>
    <row r="12" spans="2:25" ht="6" customHeight="1" x14ac:dyDescent="0.2">
      <c r="B12" s="149"/>
      <c r="C12" s="148"/>
      <c r="D12" s="148"/>
      <c r="E12" s="148"/>
      <c r="F12" s="148"/>
      <c r="G12" s="148"/>
      <c r="H12" s="148"/>
      <c r="I12" s="148"/>
      <c r="J12" s="148"/>
      <c r="K12" s="148"/>
      <c r="L12" s="148"/>
      <c r="M12" s="148"/>
      <c r="N12" s="148"/>
      <c r="O12" s="148"/>
      <c r="P12" s="148"/>
      <c r="Q12" s="148"/>
      <c r="R12" s="148"/>
      <c r="S12" s="148"/>
      <c r="T12" s="148"/>
      <c r="U12" s="149"/>
      <c r="V12" s="160"/>
      <c r="W12" s="160"/>
      <c r="X12" s="160"/>
      <c r="Y12" s="169"/>
    </row>
    <row r="13" spans="2:25" ht="21.75" customHeight="1" x14ac:dyDescent="0.2">
      <c r="B13" s="140"/>
      <c r="C13" s="120" t="s">
        <v>268</v>
      </c>
      <c r="U13" s="140"/>
      <c r="V13" s="145"/>
      <c r="W13" s="145"/>
      <c r="X13" s="145"/>
      <c r="Y13" s="189"/>
    </row>
    <row r="14" spans="2:25" ht="5.25" customHeight="1" x14ac:dyDescent="0.2">
      <c r="B14" s="140"/>
      <c r="U14" s="140"/>
      <c r="Y14" s="189"/>
    </row>
    <row r="15" spans="2:25" ht="28.5" customHeight="1" x14ac:dyDescent="0.2">
      <c r="B15" s="140"/>
      <c r="D15" s="524"/>
      <c r="E15" s="529"/>
      <c r="F15" s="529"/>
      <c r="G15" s="529"/>
      <c r="H15" s="529"/>
      <c r="I15" s="529"/>
      <c r="J15" s="529"/>
      <c r="K15" s="529"/>
      <c r="L15" s="591" t="s">
        <v>267</v>
      </c>
      <c r="M15" s="591"/>
      <c r="N15" s="561"/>
      <c r="O15" s="140"/>
      <c r="T15" s="134"/>
      <c r="U15" s="140"/>
      <c r="V15" s="145" t="s">
        <v>106</v>
      </c>
      <c r="W15" s="145" t="s">
        <v>99</v>
      </c>
      <c r="X15" s="145" t="s">
        <v>105</v>
      </c>
      <c r="Y15" s="189"/>
    </row>
    <row r="16" spans="2:25" ht="6" customHeight="1" x14ac:dyDescent="0.2">
      <c r="B16" s="140"/>
      <c r="U16" s="140"/>
      <c r="Y16" s="189"/>
    </row>
    <row r="17" spans="1:37" ht="19.5" customHeight="1" x14ac:dyDescent="0.2">
      <c r="B17" s="140"/>
      <c r="C17" s="120" t="s">
        <v>266</v>
      </c>
      <c r="U17" s="140"/>
      <c r="V17" s="134" t="s">
        <v>42</v>
      </c>
      <c r="W17" s="134" t="s">
        <v>99</v>
      </c>
      <c r="X17" s="134" t="s">
        <v>42</v>
      </c>
      <c r="Y17" s="189"/>
    </row>
    <row r="18" spans="1:37" ht="6.75" customHeight="1" x14ac:dyDescent="0.2">
      <c r="B18" s="140"/>
      <c r="L18" s="134"/>
      <c r="Q18" s="134"/>
      <c r="U18" s="140"/>
      <c r="Y18" s="189"/>
    </row>
    <row r="19" spans="1:37" ht="27.75" customHeight="1" x14ac:dyDescent="0.2">
      <c r="B19" s="140"/>
      <c r="C19" s="497" t="s">
        <v>265</v>
      </c>
      <c r="D19" s="497"/>
      <c r="E19" s="497"/>
      <c r="F19" s="497"/>
      <c r="G19" s="497"/>
      <c r="H19" s="497"/>
      <c r="I19" s="497"/>
      <c r="J19" s="497"/>
      <c r="K19" s="497"/>
      <c r="L19" s="497"/>
      <c r="M19" s="497"/>
      <c r="N19" s="497"/>
      <c r="O19" s="497"/>
      <c r="P19" s="497"/>
      <c r="Q19" s="497"/>
      <c r="R19" s="497"/>
      <c r="S19" s="497"/>
      <c r="T19" s="498"/>
      <c r="U19" s="140"/>
      <c r="V19" s="134" t="s">
        <v>42</v>
      </c>
      <c r="W19" s="134" t="s">
        <v>99</v>
      </c>
      <c r="X19" s="134" t="s">
        <v>42</v>
      </c>
      <c r="Y19" s="189"/>
    </row>
    <row r="20" spans="1:37" ht="8.25" customHeight="1" x14ac:dyDescent="0.2">
      <c r="B20" s="140"/>
      <c r="L20" s="134"/>
      <c r="Q20" s="134"/>
      <c r="U20" s="140"/>
      <c r="Y20" s="189"/>
    </row>
    <row r="21" spans="1:37" ht="18" customHeight="1" x14ac:dyDescent="0.2">
      <c r="B21" s="140"/>
      <c r="C21" s="120" t="s">
        <v>264</v>
      </c>
      <c r="L21" s="134"/>
      <c r="U21" s="140"/>
      <c r="V21" s="134" t="s">
        <v>42</v>
      </c>
      <c r="W21" s="134" t="s">
        <v>99</v>
      </c>
      <c r="X21" s="134" t="s">
        <v>42</v>
      </c>
      <c r="Y21" s="189"/>
    </row>
    <row r="22" spans="1:37" ht="8.25" customHeight="1" x14ac:dyDescent="0.2">
      <c r="B22" s="140"/>
      <c r="U22" s="140"/>
      <c r="Y22" s="189"/>
    </row>
    <row r="23" spans="1:37" ht="27.75" customHeight="1" x14ac:dyDescent="0.2">
      <c r="B23" s="135"/>
      <c r="C23" s="194"/>
      <c r="D23" s="138" t="s">
        <v>263</v>
      </c>
      <c r="E23" s="588" t="s">
        <v>262</v>
      </c>
      <c r="F23" s="588"/>
      <c r="G23" s="588"/>
      <c r="H23" s="588"/>
      <c r="I23" s="588"/>
      <c r="J23" s="588"/>
      <c r="K23" s="588"/>
      <c r="L23" s="588"/>
      <c r="M23" s="588"/>
      <c r="N23" s="588"/>
      <c r="O23" s="588"/>
      <c r="P23" s="588"/>
      <c r="Q23" s="588"/>
      <c r="R23" s="589"/>
      <c r="S23" s="180"/>
      <c r="U23" s="140"/>
      <c r="V23" s="181"/>
      <c r="W23" s="134"/>
      <c r="X23" s="181"/>
      <c r="Y23" s="133"/>
      <c r="AC23" s="141"/>
      <c r="AD23" s="141"/>
      <c r="AE23" s="141"/>
      <c r="AF23" s="141"/>
      <c r="AG23" s="141"/>
      <c r="AH23" s="141"/>
      <c r="AI23" s="141"/>
      <c r="AJ23" s="141"/>
      <c r="AK23" s="141"/>
    </row>
    <row r="24" spans="1:37" ht="54" customHeight="1" x14ac:dyDescent="0.2">
      <c r="B24" s="135"/>
      <c r="C24" s="194"/>
      <c r="D24" s="138" t="s">
        <v>261</v>
      </c>
      <c r="E24" s="588" t="s">
        <v>260</v>
      </c>
      <c r="F24" s="588"/>
      <c r="G24" s="588"/>
      <c r="H24" s="588"/>
      <c r="I24" s="588"/>
      <c r="J24" s="588"/>
      <c r="K24" s="588"/>
      <c r="L24" s="588"/>
      <c r="M24" s="588"/>
      <c r="N24" s="588"/>
      <c r="O24" s="588"/>
      <c r="P24" s="588"/>
      <c r="Q24" s="588"/>
      <c r="R24" s="589"/>
      <c r="S24" s="180"/>
      <c r="U24" s="140"/>
      <c r="V24" s="181"/>
      <c r="W24" s="134"/>
      <c r="X24" s="181"/>
      <c r="Y24" s="133"/>
      <c r="AC24" s="141"/>
      <c r="AD24" s="141"/>
      <c r="AE24" s="141"/>
      <c r="AF24" s="141"/>
      <c r="AG24" s="141"/>
      <c r="AH24" s="141"/>
      <c r="AI24" s="141"/>
      <c r="AJ24" s="141"/>
      <c r="AK24" s="141"/>
    </row>
    <row r="25" spans="1:37" ht="26.25" customHeight="1" x14ac:dyDescent="0.2">
      <c r="B25" s="135"/>
      <c r="C25" s="194"/>
      <c r="D25" s="138" t="s">
        <v>259</v>
      </c>
      <c r="E25" s="588" t="s">
        <v>258</v>
      </c>
      <c r="F25" s="588"/>
      <c r="G25" s="588"/>
      <c r="H25" s="588"/>
      <c r="I25" s="588"/>
      <c r="J25" s="588"/>
      <c r="K25" s="588"/>
      <c r="L25" s="588"/>
      <c r="M25" s="588"/>
      <c r="N25" s="588"/>
      <c r="O25" s="588"/>
      <c r="P25" s="588"/>
      <c r="Q25" s="588"/>
      <c r="R25" s="589"/>
      <c r="S25" s="180"/>
      <c r="U25" s="140"/>
      <c r="V25" s="181"/>
      <c r="W25" s="134"/>
      <c r="X25" s="181"/>
      <c r="Y25" s="133"/>
      <c r="AC25" s="141"/>
      <c r="AD25" s="141"/>
      <c r="AE25" s="141"/>
      <c r="AF25" s="141"/>
      <c r="AG25" s="141"/>
      <c r="AH25" s="141"/>
      <c r="AI25" s="141"/>
      <c r="AJ25" s="141"/>
      <c r="AK25" s="141"/>
    </row>
    <row r="26" spans="1:37" ht="17.25" customHeight="1" x14ac:dyDescent="0.2">
      <c r="B26" s="183"/>
      <c r="C26" s="592"/>
      <c r="D26" s="592"/>
      <c r="E26" s="593"/>
      <c r="F26" s="593"/>
      <c r="G26" s="593"/>
      <c r="H26" s="593"/>
      <c r="I26" s="593"/>
      <c r="J26" s="593"/>
      <c r="K26" s="593"/>
      <c r="L26" s="593"/>
      <c r="M26" s="593"/>
      <c r="N26" s="593"/>
      <c r="O26" s="593"/>
      <c r="P26" s="593"/>
      <c r="Q26" s="593"/>
      <c r="R26" s="593"/>
      <c r="S26" s="593"/>
      <c r="T26" s="594"/>
      <c r="U26" s="129"/>
      <c r="V26" s="128"/>
      <c r="W26" s="128"/>
      <c r="X26" s="128"/>
      <c r="Y26" s="136"/>
    </row>
    <row r="27" spans="1:37" ht="4.5" customHeight="1" x14ac:dyDescent="0.2">
      <c r="A27" s="219"/>
      <c r="B27" s="219"/>
      <c r="C27" s="219"/>
      <c r="D27" s="219"/>
      <c r="E27" s="219"/>
      <c r="F27" s="219"/>
      <c r="G27" s="219"/>
      <c r="H27" s="219"/>
      <c r="I27" s="219"/>
      <c r="J27" s="219"/>
      <c r="K27" s="219"/>
      <c r="L27" s="219"/>
      <c r="M27" s="219"/>
      <c r="N27" s="219"/>
      <c r="O27" s="219"/>
      <c r="P27" s="219"/>
      <c r="Q27" s="219"/>
      <c r="R27" s="219"/>
      <c r="S27" s="219"/>
      <c r="T27" s="219"/>
      <c r="U27" s="219"/>
      <c r="V27" s="219"/>
      <c r="W27" s="219"/>
      <c r="X27" s="219"/>
      <c r="Y27" s="219"/>
      <c r="Z27" s="219"/>
    </row>
    <row r="28" spans="1:37" ht="26.25" customHeight="1" x14ac:dyDescent="0.2">
      <c r="B28" s="128" t="s">
        <v>257</v>
      </c>
    </row>
    <row r="29" spans="1:37" ht="6" customHeight="1" x14ac:dyDescent="0.2">
      <c r="B29" s="149"/>
      <c r="C29" s="148"/>
      <c r="D29" s="148"/>
      <c r="E29" s="148"/>
      <c r="F29" s="148"/>
      <c r="G29" s="148"/>
      <c r="H29" s="148"/>
      <c r="I29" s="148"/>
      <c r="J29" s="148"/>
      <c r="K29" s="148"/>
      <c r="L29" s="148"/>
      <c r="M29" s="148"/>
      <c r="N29" s="148"/>
      <c r="O29" s="148"/>
      <c r="P29" s="148"/>
      <c r="Q29" s="148"/>
      <c r="R29" s="148"/>
      <c r="S29" s="148"/>
      <c r="T29" s="148"/>
      <c r="U29" s="149"/>
      <c r="V29" s="148"/>
      <c r="W29" s="148"/>
      <c r="X29" s="148"/>
      <c r="Y29" s="169"/>
    </row>
    <row r="30" spans="1:37" ht="22.5" customHeight="1" x14ac:dyDescent="0.2">
      <c r="B30" s="140"/>
      <c r="C30" s="120" t="s">
        <v>256</v>
      </c>
      <c r="U30" s="140"/>
      <c r="Y30" s="189"/>
    </row>
    <row r="31" spans="1:37" ht="6" customHeight="1" x14ac:dyDescent="0.2">
      <c r="B31" s="140"/>
      <c r="U31" s="140"/>
      <c r="Y31" s="189"/>
    </row>
    <row r="32" spans="1:37" ht="21" customHeight="1" x14ac:dyDescent="0.2">
      <c r="B32" s="140"/>
      <c r="D32" s="524"/>
      <c r="E32" s="529"/>
      <c r="F32" s="529"/>
      <c r="G32" s="529"/>
      <c r="H32" s="529"/>
      <c r="I32" s="529"/>
      <c r="J32" s="529"/>
      <c r="K32" s="529"/>
      <c r="L32" s="529"/>
      <c r="M32" s="529"/>
      <c r="N32" s="172" t="s">
        <v>100</v>
      </c>
      <c r="O32" s="140"/>
      <c r="T32" s="134"/>
      <c r="U32" s="140"/>
      <c r="Y32" s="189"/>
    </row>
    <row r="33" spans="2:25" ht="9" customHeight="1" x14ac:dyDescent="0.2">
      <c r="B33" s="140"/>
      <c r="L33" s="134"/>
      <c r="Q33" s="134"/>
      <c r="U33" s="140"/>
      <c r="Y33" s="189"/>
    </row>
    <row r="34" spans="2:25" x14ac:dyDescent="0.2">
      <c r="B34" s="140"/>
      <c r="C34" s="120" t="s">
        <v>255</v>
      </c>
      <c r="U34" s="140"/>
      <c r="Y34" s="189"/>
    </row>
    <row r="35" spans="2:25" ht="7.5" customHeight="1" x14ac:dyDescent="0.2">
      <c r="B35" s="140"/>
      <c r="U35" s="140"/>
      <c r="Y35" s="189"/>
    </row>
    <row r="36" spans="2:25" ht="21.75" customHeight="1" x14ac:dyDescent="0.2">
      <c r="B36" s="140"/>
      <c r="D36" s="524"/>
      <c r="E36" s="529"/>
      <c r="F36" s="529"/>
      <c r="G36" s="529"/>
      <c r="H36" s="529"/>
      <c r="I36" s="529"/>
      <c r="J36" s="529"/>
      <c r="K36" s="529"/>
      <c r="L36" s="529"/>
      <c r="M36" s="529"/>
      <c r="N36" s="172" t="s">
        <v>100</v>
      </c>
      <c r="O36" s="140"/>
      <c r="T36" s="134"/>
      <c r="U36" s="140"/>
      <c r="Y36" s="189"/>
    </row>
    <row r="37" spans="2:25" ht="6.75" customHeight="1" x14ac:dyDescent="0.2">
      <c r="B37" s="140"/>
      <c r="L37" s="134"/>
      <c r="Q37" s="134"/>
      <c r="U37" s="140"/>
      <c r="Y37" s="189"/>
    </row>
    <row r="38" spans="2:25" ht="15.75" customHeight="1" x14ac:dyDescent="0.2">
      <c r="B38" s="140"/>
      <c r="C38" s="120" t="s">
        <v>254</v>
      </c>
      <c r="L38" s="134"/>
      <c r="Q38" s="134"/>
      <c r="U38" s="140"/>
      <c r="V38" s="145" t="s">
        <v>106</v>
      </c>
      <c r="W38" s="145" t="s">
        <v>99</v>
      </c>
      <c r="X38" s="145" t="s">
        <v>105</v>
      </c>
      <c r="Y38" s="189"/>
    </row>
    <row r="39" spans="2:25" ht="6.75" customHeight="1" x14ac:dyDescent="0.2">
      <c r="B39" s="140"/>
      <c r="L39" s="134"/>
      <c r="Q39" s="134"/>
      <c r="U39" s="140"/>
      <c r="Y39" s="189"/>
    </row>
    <row r="40" spans="2:25" ht="21.75" customHeight="1" x14ac:dyDescent="0.2">
      <c r="B40" s="140"/>
      <c r="D40" s="524"/>
      <c r="E40" s="529"/>
      <c r="F40" s="529"/>
      <c r="G40" s="529"/>
      <c r="H40" s="529"/>
      <c r="I40" s="529"/>
      <c r="J40" s="529"/>
      <c r="K40" s="529"/>
      <c r="L40" s="529"/>
      <c r="M40" s="529"/>
      <c r="N40" s="172" t="s">
        <v>162</v>
      </c>
      <c r="O40" s="140"/>
      <c r="P40" s="134" t="s">
        <v>166</v>
      </c>
      <c r="Q40" s="134"/>
      <c r="R40" s="120" t="s">
        <v>253</v>
      </c>
      <c r="U40" s="218"/>
      <c r="V40" s="134" t="s">
        <v>42</v>
      </c>
      <c r="W40" s="134" t="s">
        <v>99</v>
      </c>
      <c r="X40" s="134" t="s">
        <v>42</v>
      </c>
      <c r="Y40" s="189"/>
    </row>
    <row r="41" spans="2:25" ht="8.25" customHeight="1" x14ac:dyDescent="0.2">
      <c r="B41" s="140"/>
      <c r="L41" s="134"/>
      <c r="Q41" s="134"/>
      <c r="U41" s="140"/>
      <c r="Y41" s="189"/>
    </row>
    <row r="42" spans="2:25" ht="14.25" customHeight="1" x14ac:dyDescent="0.2">
      <c r="B42" s="140"/>
      <c r="C42" s="120" t="s">
        <v>252</v>
      </c>
      <c r="U42" s="140"/>
      <c r="Y42" s="189"/>
    </row>
    <row r="43" spans="2:25" ht="5.25" customHeight="1" x14ac:dyDescent="0.2">
      <c r="B43" s="140"/>
      <c r="U43" s="140"/>
      <c r="Y43" s="189"/>
    </row>
    <row r="44" spans="2:25" ht="18" customHeight="1" x14ac:dyDescent="0.2">
      <c r="B44" s="140" t="s">
        <v>249</v>
      </c>
      <c r="D44" s="524" t="s">
        <v>251</v>
      </c>
      <c r="E44" s="529"/>
      <c r="F44" s="574"/>
      <c r="G44" s="587"/>
      <c r="H44" s="588"/>
      <c r="I44" s="588"/>
      <c r="J44" s="588"/>
      <c r="K44" s="588"/>
      <c r="L44" s="588"/>
      <c r="M44" s="588"/>
      <c r="N44" s="588"/>
      <c r="O44" s="588"/>
      <c r="P44" s="588"/>
      <c r="Q44" s="588"/>
      <c r="R44" s="588"/>
      <c r="S44" s="589"/>
      <c r="U44" s="135"/>
      <c r="V44" s="141"/>
      <c r="W44" s="141"/>
      <c r="X44" s="141"/>
      <c r="Y44" s="189"/>
    </row>
    <row r="45" spans="2:25" ht="18.75" customHeight="1" x14ac:dyDescent="0.2">
      <c r="B45" s="140" t="s">
        <v>249</v>
      </c>
      <c r="D45" s="524" t="s">
        <v>250</v>
      </c>
      <c r="E45" s="529"/>
      <c r="F45" s="574"/>
      <c r="G45" s="587"/>
      <c r="H45" s="588"/>
      <c r="I45" s="588"/>
      <c r="J45" s="588"/>
      <c r="K45" s="588"/>
      <c r="L45" s="588"/>
      <c r="M45" s="588"/>
      <c r="N45" s="588"/>
      <c r="O45" s="588"/>
      <c r="P45" s="588"/>
      <c r="Q45" s="588"/>
      <c r="R45" s="588"/>
      <c r="S45" s="589"/>
      <c r="U45" s="135"/>
      <c r="V45" s="141"/>
      <c r="W45" s="141"/>
      <c r="X45" s="141"/>
      <c r="Y45" s="189"/>
    </row>
    <row r="46" spans="2:25" ht="19.5" customHeight="1" x14ac:dyDescent="0.2">
      <c r="B46" s="140" t="s">
        <v>249</v>
      </c>
      <c r="D46" s="524" t="s">
        <v>248</v>
      </c>
      <c r="E46" s="529"/>
      <c r="F46" s="574"/>
      <c r="G46" s="587"/>
      <c r="H46" s="588"/>
      <c r="I46" s="588"/>
      <c r="J46" s="588"/>
      <c r="K46" s="588"/>
      <c r="L46" s="588"/>
      <c r="M46" s="588"/>
      <c r="N46" s="588"/>
      <c r="O46" s="588"/>
      <c r="P46" s="588"/>
      <c r="Q46" s="588"/>
      <c r="R46" s="588"/>
      <c r="S46" s="589"/>
      <c r="U46" s="135"/>
      <c r="V46" s="141"/>
      <c r="W46" s="141"/>
      <c r="X46" s="141"/>
      <c r="Y46" s="189"/>
    </row>
    <row r="47" spans="2:25" ht="21" customHeight="1" x14ac:dyDescent="0.2">
      <c r="B47" s="140"/>
      <c r="C47" s="134"/>
      <c r="D47" s="134"/>
      <c r="E47" s="134"/>
      <c r="F47" s="134"/>
      <c r="G47" s="134"/>
      <c r="H47" s="134"/>
      <c r="I47" s="134"/>
      <c r="J47" s="134"/>
      <c r="K47" s="134"/>
      <c r="L47" s="134"/>
      <c r="M47" s="134"/>
      <c r="N47" s="134"/>
      <c r="O47" s="134"/>
      <c r="U47" s="140"/>
      <c r="V47" s="145" t="s">
        <v>106</v>
      </c>
      <c r="W47" s="145" t="s">
        <v>99</v>
      </c>
      <c r="X47" s="145" t="s">
        <v>105</v>
      </c>
      <c r="Y47" s="189"/>
    </row>
    <row r="48" spans="2:25" x14ac:dyDescent="0.2">
      <c r="B48" s="140"/>
      <c r="C48" s="120" t="s">
        <v>247</v>
      </c>
      <c r="D48" s="134"/>
      <c r="E48" s="134"/>
      <c r="F48" s="134"/>
      <c r="G48" s="134"/>
      <c r="H48" s="134"/>
      <c r="I48" s="134"/>
      <c r="J48" s="134"/>
      <c r="K48" s="134"/>
      <c r="L48" s="134"/>
      <c r="M48" s="134"/>
      <c r="N48" s="134"/>
      <c r="O48" s="134"/>
      <c r="U48" s="218"/>
      <c r="V48" s="134" t="s">
        <v>42</v>
      </c>
      <c r="W48" s="134" t="s">
        <v>99</v>
      </c>
      <c r="X48" s="134" t="s">
        <v>42</v>
      </c>
      <c r="Y48" s="189"/>
    </row>
    <row r="49" spans="1:37" ht="9" customHeight="1" x14ac:dyDescent="0.2">
      <c r="B49" s="140"/>
      <c r="D49" s="134"/>
      <c r="E49" s="134"/>
      <c r="F49" s="134"/>
      <c r="G49" s="134"/>
      <c r="H49" s="134"/>
      <c r="I49" s="134"/>
      <c r="J49" s="134"/>
      <c r="K49" s="134"/>
      <c r="L49" s="134"/>
      <c r="M49" s="134"/>
      <c r="N49" s="134"/>
      <c r="O49" s="134"/>
      <c r="U49" s="135"/>
      <c r="V49" s="141"/>
      <c r="W49" s="141"/>
      <c r="X49" s="141"/>
      <c r="Y49" s="189"/>
      <c r="Z49" s="134"/>
      <c r="AA49" s="134"/>
      <c r="AB49" s="134"/>
    </row>
    <row r="50" spans="1:37" ht="37.5" customHeight="1" x14ac:dyDescent="0.2">
      <c r="B50" s="140"/>
      <c r="C50" s="497" t="s">
        <v>246</v>
      </c>
      <c r="D50" s="497"/>
      <c r="E50" s="497"/>
      <c r="F50" s="497"/>
      <c r="G50" s="497"/>
      <c r="H50" s="497"/>
      <c r="I50" s="497"/>
      <c r="J50" s="497"/>
      <c r="K50" s="497"/>
      <c r="L50" s="497"/>
      <c r="M50" s="497"/>
      <c r="N50" s="497"/>
      <c r="O50" s="497"/>
      <c r="P50" s="497"/>
      <c r="Q50" s="497"/>
      <c r="R50" s="497"/>
      <c r="S50" s="497"/>
      <c r="T50" s="498"/>
      <c r="U50" s="218"/>
      <c r="V50" s="134" t="s">
        <v>42</v>
      </c>
      <c r="W50" s="134" t="s">
        <v>99</v>
      </c>
      <c r="X50" s="134" t="s">
        <v>42</v>
      </c>
      <c r="Y50" s="189"/>
    </row>
    <row r="51" spans="1:37" ht="6" customHeight="1" x14ac:dyDescent="0.2">
      <c r="B51" s="129"/>
      <c r="C51" s="128"/>
      <c r="D51" s="128"/>
      <c r="E51" s="128"/>
      <c r="F51" s="128"/>
      <c r="G51" s="128"/>
      <c r="H51" s="128"/>
      <c r="I51" s="128"/>
      <c r="J51" s="128"/>
      <c r="K51" s="128"/>
      <c r="L51" s="128"/>
      <c r="M51" s="128"/>
      <c r="N51" s="128"/>
      <c r="O51" s="128"/>
      <c r="P51" s="128"/>
      <c r="Q51" s="128"/>
      <c r="R51" s="128"/>
      <c r="S51" s="128"/>
      <c r="T51" s="128"/>
      <c r="U51" s="129"/>
      <c r="V51" s="128"/>
      <c r="W51" s="128"/>
      <c r="X51" s="128"/>
      <c r="Y51" s="136"/>
    </row>
    <row r="52" spans="1:37" x14ac:dyDescent="0.2">
      <c r="A52" s="141"/>
      <c r="B52" s="120" t="s">
        <v>158</v>
      </c>
      <c r="E52" s="147"/>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141"/>
    </row>
    <row r="53" spans="1:37" x14ac:dyDescent="0.2">
      <c r="A53" s="141"/>
      <c r="B53" s="120" t="s">
        <v>157</v>
      </c>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1"/>
      <c r="AJ53" s="141"/>
      <c r="AK53" s="141"/>
    </row>
    <row r="122" spans="3:7" x14ac:dyDescent="0.2">
      <c r="C122" s="128"/>
      <c r="D122" s="128"/>
      <c r="E122" s="128"/>
      <c r="F122" s="128"/>
      <c r="G122" s="128"/>
    </row>
    <row r="123" spans="3:7" x14ac:dyDescent="0.2">
      <c r="C123" s="148"/>
    </row>
  </sheetData>
  <mergeCells count="25">
    <mergeCell ref="E25:R25"/>
    <mergeCell ref="H8:Y8"/>
    <mergeCell ref="H9:Y9"/>
    <mergeCell ref="D44:F44"/>
    <mergeCell ref="G44:S44"/>
    <mergeCell ref="D15:K15"/>
    <mergeCell ref="L15:N15"/>
    <mergeCell ref="C19:T19"/>
    <mergeCell ref="E23:R23"/>
    <mergeCell ref="E24:R24"/>
    <mergeCell ref="C26:D26"/>
    <mergeCell ref="E26:T26"/>
    <mergeCell ref="D32:M32"/>
    <mergeCell ref="B4:Y4"/>
    <mergeCell ref="B6:F6"/>
    <mergeCell ref="G6:Y6"/>
    <mergeCell ref="B7:F7"/>
    <mergeCell ref="B8:F9"/>
    <mergeCell ref="C50:T50"/>
    <mergeCell ref="D36:M36"/>
    <mergeCell ref="D40:M40"/>
    <mergeCell ref="D45:F45"/>
    <mergeCell ref="G45:S45"/>
    <mergeCell ref="D46:F46"/>
    <mergeCell ref="G46:S46"/>
  </mergeCells>
  <phoneticPr fontId="31"/>
  <dataValidations count="1">
    <dataValidation type="list" allowBlank="1" showInputMessage="1" showErrorMessage="1" sqref="G7:G9 L7 Q7 V40 X40 V50 X50 V17 X17 X21 X19 V19 V21 X48 AB49 V48 Z49" xr:uid="{EF570F37-F291-4249-B9F6-11ED44FB078C}">
      <formula1>"□,■"</formula1>
    </dataValidation>
  </dataValidations>
  <pageMargins left="0.7" right="0.7" top="0.75" bottom="0.75" header="0.3" footer="0.3"/>
  <pageSetup paperSize="9" scale="92" orientation="portrait" r:id="rId1"/>
  <colBreaks count="1" manualBreakCount="1">
    <brk id="2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7FB56-ED74-4E45-A00E-B0543A02CE2D}">
  <sheetPr codeName="Sheet37">
    <tabColor rgb="FF0070C0"/>
  </sheetPr>
  <dimension ref="B2:AB123"/>
  <sheetViews>
    <sheetView zoomScaleNormal="100" workbookViewId="0"/>
  </sheetViews>
  <sheetFormatPr defaultColWidth="4" defaultRowHeight="13" x14ac:dyDescent="0.2"/>
  <cols>
    <col min="1" max="1" width="1.453125" style="120" customWidth="1"/>
    <col min="2" max="2" width="2.36328125" style="120" customWidth="1"/>
    <col min="3" max="3" width="1.08984375" style="120" customWidth="1"/>
    <col min="4" max="17" width="4" style="120"/>
    <col min="18" max="18" width="5.08984375" style="120" customWidth="1"/>
    <col min="19" max="19" width="8.08984375" style="120" customWidth="1"/>
    <col min="20" max="20" width="4" style="120"/>
    <col min="21" max="21" width="2.36328125" style="120" customWidth="1"/>
    <col min="22" max="22" width="4" style="120"/>
    <col min="23" max="23" width="2.26953125" style="120" customWidth="1"/>
    <col min="24" max="24" width="4" style="120"/>
    <col min="25" max="25" width="2.36328125" style="120" customWidth="1"/>
    <col min="26" max="26" width="1.453125" style="120" customWidth="1"/>
    <col min="27" max="16384" width="4" style="120"/>
  </cols>
  <sheetData>
    <row r="2" spans="2:25" x14ac:dyDescent="0.2">
      <c r="B2" s="120" t="s">
        <v>382</v>
      </c>
      <c r="C2" s="194"/>
      <c r="D2" s="194"/>
      <c r="E2" s="194"/>
      <c r="F2" s="194"/>
      <c r="G2" s="194"/>
      <c r="H2" s="194"/>
      <c r="I2" s="194"/>
      <c r="J2" s="194"/>
      <c r="K2" s="194"/>
      <c r="L2" s="194"/>
      <c r="M2" s="194"/>
      <c r="N2" s="194"/>
      <c r="O2" s="194"/>
      <c r="P2" s="194"/>
      <c r="Q2" s="194"/>
      <c r="R2" s="194"/>
      <c r="S2" s="194"/>
      <c r="T2" s="194"/>
      <c r="U2" s="194"/>
      <c r="V2" s="194"/>
      <c r="W2" s="194"/>
      <c r="X2" s="194"/>
      <c r="Y2" s="194"/>
    </row>
    <row r="4" spans="2:25" x14ac:dyDescent="0.2">
      <c r="B4" s="485" t="s">
        <v>295</v>
      </c>
      <c r="C4" s="485"/>
      <c r="D4" s="485"/>
      <c r="E4" s="485"/>
      <c r="F4" s="485"/>
      <c r="G4" s="485"/>
      <c r="H4" s="485"/>
      <c r="I4" s="485"/>
      <c r="J4" s="485"/>
      <c r="K4" s="485"/>
      <c r="L4" s="485"/>
      <c r="M4" s="485"/>
      <c r="N4" s="485"/>
      <c r="O4" s="485"/>
      <c r="P4" s="485"/>
      <c r="Q4" s="485"/>
      <c r="R4" s="485"/>
      <c r="S4" s="485"/>
      <c r="T4" s="485"/>
      <c r="U4" s="485"/>
      <c r="V4" s="485"/>
      <c r="W4" s="485"/>
      <c r="X4" s="485"/>
      <c r="Y4" s="485"/>
    </row>
    <row r="6" spans="2:25" ht="23.25" customHeight="1" x14ac:dyDescent="0.2">
      <c r="B6" s="523" t="s">
        <v>11</v>
      </c>
      <c r="C6" s="523"/>
      <c r="D6" s="523"/>
      <c r="E6" s="523"/>
      <c r="F6" s="523"/>
      <c r="G6" s="481"/>
      <c r="H6" s="486"/>
      <c r="I6" s="486"/>
      <c r="J6" s="486"/>
      <c r="K6" s="486"/>
      <c r="L6" s="486"/>
      <c r="M6" s="486"/>
      <c r="N6" s="486"/>
      <c r="O6" s="486"/>
      <c r="P6" s="486"/>
      <c r="Q6" s="486"/>
      <c r="R6" s="486"/>
      <c r="S6" s="486"/>
      <c r="T6" s="486"/>
      <c r="U6" s="486"/>
      <c r="V6" s="486"/>
      <c r="W6" s="486"/>
      <c r="X6" s="486"/>
      <c r="Y6" s="558"/>
    </row>
    <row r="7" spans="2:25" ht="23.25" customHeight="1" x14ac:dyDescent="0.2">
      <c r="B7" s="523" t="s">
        <v>155</v>
      </c>
      <c r="C7" s="523"/>
      <c r="D7" s="523"/>
      <c r="E7" s="523"/>
      <c r="F7" s="523"/>
      <c r="G7" s="137" t="s">
        <v>42</v>
      </c>
      <c r="H7" s="172" t="s">
        <v>132</v>
      </c>
      <c r="I7" s="172"/>
      <c r="J7" s="172"/>
      <c r="K7" s="172"/>
      <c r="L7" s="137" t="s">
        <v>42</v>
      </c>
      <c r="M7" s="172" t="s">
        <v>131</v>
      </c>
      <c r="N7" s="172"/>
      <c r="O7" s="172"/>
      <c r="P7" s="172"/>
      <c r="Q7" s="137" t="s">
        <v>42</v>
      </c>
      <c r="R7" s="172" t="s">
        <v>130</v>
      </c>
      <c r="S7" s="172"/>
      <c r="T7" s="172"/>
      <c r="U7" s="172"/>
      <c r="V7" s="172"/>
      <c r="W7" s="155"/>
      <c r="X7" s="155"/>
      <c r="Y7" s="142"/>
    </row>
    <row r="8" spans="2:25" ht="20.149999999999999" customHeight="1" x14ac:dyDescent="0.2">
      <c r="B8" s="575" t="s">
        <v>156</v>
      </c>
      <c r="C8" s="576"/>
      <c r="D8" s="576"/>
      <c r="E8" s="576"/>
      <c r="F8" s="577"/>
      <c r="G8" s="168" t="s">
        <v>42</v>
      </c>
      <c r="H8" s="488" t="s">
        <v>294</v>
      </c>
      <c r="I8" s="488"/>
      <c r="J8" s="488"/>
      <c r="K8" s="488"/>
      <c r="L8" s="488"/>
      <c r="M8" s="488"/>
      <c r="N8" s="488"/>
      <c r="O8" s="488"/>
      <c r="P8" s="488"/>
      <c r="Q8" s="488"/>
      <c r="R8" s="488"/>
      <c r="S8" s="488"/>
      <c r="T8" s="488"/>
      <c r="U8" s="488"/>
      <c r="V8" s="488"/>
      <c r="W8" s="488"/>
      <c r="X8" s="488"/>
      <c r="Y8" s="489"/>
    </row>
    <row r="9" spans="2:25" ht="20.149999999999999" customHeight="1" x14ac:dyDescent="0.2">
      <c r="B9" s="578"/>
      <c r="C9" s="485"/>
      <c r="D9" s="485"/>
      <c r="E9" s="485"/>
      <c r="F9" s="579"/>
      <c r="G9" s="187" t="s">
        <v>42</v>
      </c>
      <c r="H9" s="560" t="s">
        <v>293</v>
      </c>
      <c r="I9" s="560"/>
      <c r="J9" s="560"/>
      <c r="K9" s="560"/>
      <c r="L9" s="560"/>
      <c r="M9" s="560"/>
      <c r="N9" s="560"/>
      <c r="O9" s="560"/>
      <c r="P9" s="560"/>
      <c r="Q9" s="560"/>
      <c r="R9" s="560"/>
      <c r="S9" s="560"/>
      <c r="T9" s="560"/>
      <c r="U9" s="560"/>
      <c r="V9" s="560"/>
      <c r="W9" s="560"/>
      <c r="X9" s="560"/>
      <c r="Y9" s="573"/>
    </row>
    <row r="10" spans="2:25" ht="20.149999999999999" customHeight="1" x14ac:dyDescent="0.2">
      <c r="B10" s="530"/>
      <c r="C10" s="531"/>
      <c r="D10" s="531"/>
      <c r="E10" s="531"/>
      <c r="F10" s="590"/>
      <c r="G10" s="153" t="s">
        <v>42</v>
      </c>
      <c r="H10" s="491" t="s">
        <v>292</v>
      </c>
      <c r="I10" s="491"/>
      <c r="J10" s="491"/>
      <c r="K10" s="491"/>
      <c r="L10" s="491"/>
      <c r="M10" s="491"/>
      <c r="N10" s="491"/>
      <c r="O10" s="491"/>
      <c r="P10" s="491"/>
      <c r="Q10" s="491"/>
      <c r="R10" s="491"/>
      <c r="S10" s="491"/>
      <c r="T10" s="491"/>
      <c r="U10" s="491"/>
      <c r="V10" s="491"/>
      <c r="W10" s="491"/>
      <c r="X10" s="491"/>
      <c r="Y10" s="492"/>
    </row>
    <row r="11" spans="2:25" ht="10.5" customHeight="1" x14ac:dyDescent="0.2">
      <c r="B11" s="134"/>
      <c r="C11" s="134"/>
      <c r="D11" s="134"/>
      <c r="E11" s="134"/>
      <c r="F11" s="134"/>
      <c r="G11" s="141"/>
      <c r="I11" s="159"/>
      <c r="J11" s="159"/>
      <c r="K11" s="159"/>
      <c r="L11" s="159"/>
      <c r="M11" s="159"/>
      <c r="N11" s="159"/>
      <c r="O11" s="159"/>
      <c r="P11" s="159"/>
      <c r="Q11" s="159"/>
      <c r="R11" s="159"/>
      <c r="S11" s="159"/>
      <c r="T11" s="159"/>
      <c r="U11" s="159"/>
      <c r="V11" s="159"/>
      <c r="W11" s="159"/>
      <c r="X11" s="159"/>
      <c r="Y11" s="159"/>
    </row>
    <row r="12" spans="2:25" ht="15.75" customHeight="1" x14ac:dyDescent="0.2">
      <c r="B12" s="149"/>
      <c r="C12" s="150"/>
      <c r="D12" s="150"/>
      <c r="E12" s="150"/>
      <c r="F12" s="150"/>
      <c r="G12" s="147"/>
      <c r="H12" s="148"/>
      <c r="I12" s="163"/>
      <c r="J12" s="163"/>
      <c r="K12" s="163"/>
      <c r="L12" s="163"/>
      <c r="M12" s="163"/>
      <c r="N12" s="163"/>
      <c r="O12" s="163"/>
      <c r="P12" s="163"/>
      <c r="Q12" s="163"/>
      <c r="R12" s="163"/>
      <c r="S12" s="163"/>
      <c r="T12" s="162"/>
      <c r="U12" s="149"/>
      <c r="V12" s="160"/>
      <c r="W12" s="160"/>
      <c r="X12" s="160"/>
      <c r="Y12" s="169"/>
    </row>
    <row r="13" spans="2:25" ht="15.75" customHeight="1" x14ac:dyDescent="0.2">
      <c r="B13" s="140" t="s">
        <v>291</v>
      </c>
      <c r="C13" s="134"/>
      <c r="D13" s="134"/>
      <c r="E13" s="134"/>
      <c r="F13" s="134"/>
      <c r="G13" s="141"/>
      <c r="I13" s="159"/>
      <c r="J13" s="159"/>
      <c r="K13" s="159"/>
      <c r="L13" s="159"/>
      <c r="M13" s="159"/>
      <c r="N13" s="159"/>
      <c r="O13" s="159"/>
      <c r="P13" s="159"/>
      <c r="Q13" s="159"/>
      <c r="R13" s="159"/>
      <c r="S13" s="159"/>
      <c r="T13" s="159"/>
      <c r="U13" s="140"/>
      <c r="V13" s="145" t="s">
        <v>106</v>
      </c>
      <c r="W13" s="145" t="s">
        <v>99</v>
      </c>
      <c r="X13" s="145" t="s">
        <v>105</v>
      </c>
      <c r="Y13" s="189"/>
    </row>
    <row r="14" spans="2:25" ht="9.75" customHeight="1" x14ac:dyDescent="0.2">
      <c r="B14" s="140"/>
      <c r="C14" s="134"/>
      <c r="D14" s="134"/>
      <c r="E14" s="134"/>
      <c r="F14" s="134"/>
      <c r="G14" s="141"/>
      <c r="I14" s="159"/>
      <c r="J14" s="159"/>
      <c r="K14" s="159"/>
      <c r="L14" s="159"/>
      <c r="M14" s="159"/>
      <c r="N14" s="159"/>
      <c r="O14" s="159"/>
      <c r="P14" s="159"/>
      <c r="Q14" s="159"/>
      <c r="R14" s="159"/>
      <c r="S14" s="159"/>
      <c r="T14" s="159"/>
      <c r="U14" s="140"/>
      <c r="V14" s="145"/>
      <c r="W14" s="145"/>
      <c r="X14" s="145"/>
      <c r="Y14" s="189"/>
    </row>
    <row r="15" spans="2:25" ht="15.75" customHeight="1" x14ac:dyDescent="0.2">
      <c r="B15" s="140"/>
      <c r="C15" s="120" t="s">
        <v>290</v>
      </c>
      <c r="D15" s="134"/>
      <c r="E15" s="134"/>
      <c r="F15" s="134"/>
      <c r="G15" s="141"/>
      <c r="I15" s="159"/>
      <c r="J15" s="159"/>
      <c r="K15" s="159"/>
      <c r="L15" s="159"/>
      <c r="M15" s="159"/>
      <c r="N15" s="159"/>
      <c r="O15" s="159"/>
      <c r="P15" s="159"/>
      <c r="Q15" s="159"/>
      <c r="R15" s="159"/>
      <c r="S15" s="159"/>
      <c r="T15" s="159"/>
      <c r="U15" s="140"/>
      <c r="Y15" s="189"/>
    </row>
    <row r="16" spans="2:25" ht="31.5" customHeight="1" x14ac:dyDescent="0.2">
      <c r="B16" s="140"/>
      <c r="C16" s="557" t="s">
        <v>289</v>
      </c>
      <c r="D16" s="557"/>
      <c r="E16" s="557"/>
      <c r="F16" s="595"/>
      <c r="G16" s="168" t="s">
        <v>104</v>
      </c>
      <c r="H16" s="488" t="s">
        <v>288</v>
      </c>
      <c r="I16" s="488"/>
      <c r="J16" s="488"/>
      <c r="K16" s="488"/>
      <c r="L16" s="488"/>
      <c r="M16" s="488"/>
      <c r="N16" s="488"/>
      <c r="O16" s="488"/>
      <c r="P16" s="488"/>
      <c r="Q16" s="488"/>
      <c r="R16" s="488"/>
      <c r="S16" s="489"/>
      <c r="T16" s="141"/>
      <c r="U16" s="140"/>
      <c r="V16" s="134" t="s">
        <v>42</v>
      </c>
      <c r="W16" s="134" t="s">
        <v>99</v>
      </c>
      <c r="X16" s="134" t="s">
        <v>42</v>
      </c>
      <c r="Y16" s="133"/>
    </row>
    <row r="17" spans="2:25" ht="32.25" customHeight="1" x14ac:dyDescent="0.2">
      <c r="B17" s="135"/>
      <c r="C17" s="557"/>
      <c r="D17" s="557"/>
      <c r="E17" s="557"/>
      <c r="F17" s="595"/>
      <c r="G17" s="132" t="s">
        <v>102</v>
      </c>
      <c r="H17" s="500" t="s">
        <v>287</v>
      </c>
      <c r="I17" s="500"/>
      <c r="J17" s="500"/>
      <c r="K17" s="500"/>
      <c r="L17" s="500"/>
      <c r="M17" s="500"/>
      <c r="N17" s="500"/>
      <c r="O17" s="500"/>
      <c r="P17" s="500"/>
      <c r="Q17" s="500"/>
      <c r="R17" s="500"/>
      <c r="S17" s="501"/>
      <c r="T17" s="185"/>
      <c r="U17" s="140"/>
      <c r="V17" s="134" t="s">
        <v>42</v>
      </c>
      <c r="W17" s="134" t="s">
        <v>99</v>
      </c>
      <c r="X17" s="134" t="s">
        <v>42</v>
      </c>
      <c r="Y17" s="186"/>
    </row>
    <row r="18" spans="2:25" ht="5.25" customHeight="1" x14ac:dyDescent="0.2">
      <c r="B18" s="135"/>
      <c r="C18" s="141"/>
      <c r="D18" s="141"/>
      <c r="E18" s="141"/>
      <c r="F18" s="141"/>
      <c r="U18" s="140"/>
      <c r="Y18" s="189"/>
    </row>
    <row r="19" spans="2:25" ht="17.25" customHeight="1" x14ac:dyDescent="0.2">
      <c r="B19" s="135"/>
      <c r="C19" s="141" t="s">
        <v>286</v>
      </c>
      <c r="D19" s="141"/>
      <c r="E19" s="141"/>
      <c r="F19" s="141"/>
      <c r="U19" s="140"/>
      <c r="Y19" s="189"/>
    </row>
    <row r="20" spans="2:25" ht="32.25" customHeight="1" x14ac:dyDescent="0.2">
      <c r="B20" s="135"/>
      <c r="C20" s="557" t="s">
        <v>279</v>
      </c>
      <c r="D20" s="523"/>
      <c r="E20" s="523"/>
      <c r="F20" s="524"/>
      <c r="G20" s="168" t="s">
        <v>104</v>
      </c>
      <c r="H20" s="494" t="s">
        <v>285</v>
      </c>
      <c r="I20" s="494"/>
      <c r="J20" s="494"/>
      <c r="K20" s="494"/>
      <c r="L20" s="494"/>
      <c r="M20" s="494"/>
      <c r="N20" s="494"/>
      <c r="O20" s="494"/>
      <c r="P20" s="494"/>
      <c r="Q20" s="494"/>
      <c r="R20" s="494"/>
      <c r="S20" s="495"/>
      <c r="U20" s="140"/>
      <c r="V20" s="134" t="s">
        <v>42</v>
      </c>
      <c r="W20" s="134" t="s">
        <v>99</v>
      </c>
      <c r="X20" s="134" t="s">
        <v>42</v>
      </c>
      <c r="Y20" s="133"/>
    </row>
    <row r="21" spans="2:25" ht="31.5" customHeight="1" x14ac:dyDescent="0.2">
      <c r="B21" s="135"/>
      <c r="C21" s="523"/>
      <c r="D21" s="523"/>
      <c r="E21" s="523"/>
      <c r="F21" s="524"/>
      <c r="G21" s="153" t="s">
        <v>102</v>
      </c>
      <c r="H21" s="500" t="s">
        <v>284</v>
      </c>
      <c r="I21" s="500"/>
      <c r="J21" s="500"/>
      <c r="K21" s="500"/>
      <c r="L21" s="500"/>
      <c r="M21" s="500"/>
      <c r="N21" s="500"/>
      <c r="O21" s="500"/>
      <c r="P21" s="500"/>
      <c r="Q21" s="500"/>
      <c r="R21" s="500"/>
      <c r="S21" s="501"/>
      <c r="U21" s="140"/>
      <c r="V21" s="134" t="s">
        <v>42</v>
      </c>
      <c r="W21" s="134" t="s">
        <v>99</v>
      </c>
      <c r="X21" s="134" t="s">
        <v>42</v>
      </c>
      <c r="Y21" s="133"/>
    </row>
    <row r="22" spans="2:25" ht="4.5" customHeight="1" x14ac:dyDescent="0.2">
      <c r="B22" s="135"/>
      <c r="C22" s="141"/>
      <c r="D22" s="141"/>
      <c r="E22" s="141"/>
      <c r="F22" s="141"/>
      <c r="U22" s="140"/>
      <c r="Y22" s="189"/>
    </row>
    <row r="23" spans="2:25" ht="17.25" customHeight="1" x14ac:dyDescent="0.2">
      <c r="B23" s="135"/>
      <c r="C23" s="141" t="s">
        <v>283</v>
      </c>
      <c r="D23" s="141"/>
      <c r="E23" s="141"/>
      <c r="F23" s="141"/>
      <c r="U23" s="140"/>
      <c r="Y23" s="189"/>
    </row>
    <row r="24" spans="2:25" ht="31.5" customHeight="1" x14ac:dyDescent="0.2">
      <c r="B24" s="135"/>
      <c r="C24" s="557" t="s">
        <v>279</v>
      </c>
      <c r="D24" s="523"/>
      <c r="E24" s="523"/>
      <c r="F24" s="524"/>
      <c r="G24" s="168" t="s">
        <v>104</v>
      </c>
      <c r="H24" s="494" t="s">
        <v>282</v>
      </c>
      <c r="I24" s="494"/>
      <c r="J24" s="494"/>
      <c r="K24" s="494"/>
      <c r="L24" s="494"/>
      <c r="M24" s="494"/>
      <c r="N24" s="494"/>
      <c r="O24" s="494"/>
      <c r="P24" s="494"/>
      <c r="Q24" s="494"/>
      <c r="R24" s="494"/>
      <c r="S24" s="495"/>
      <c r="U24" s="140"/>
      <c r="V24" s="134" t="s">
        <v>42</v>
      </c>
      <c r="W24" s="134" t="s">
        <v>99</v>
      </c>
      <c r="X24" s="134" t="s">
        <v>42</v>
      </c>
      <c r="Y24" s="133"/>
    </row>
    <row r="25" spans="2:25" ht="44.25" customHeight="1" x14ac:dyDescent="0.2">
      <c r="B25" s="135"/>
      <c r="C25" s="523"/>
      <c r="D25" s="523"/>
      <c r="E25" s="523"/>
      <c r="F25" s="524"/>
      <c r="G25" s="153" t="s">
        <v>102</v>
      </c>
      <c r="H25" s="500" t="s">
        <v>281</v>
      </c>
      <c r="I25" s="500"/>
      <c r="J25" s="500"/>
      <c r="K25" s="500"/>
      <c r="L25" s="500"/>
      <c r="M25" s="500"/>
      <c r="N25" s="500"/>
      <c r="O25" s="500"/>
      <c r="P25" s="500"/>
      <c r="Q25" s="500"/>
      <c r="R25" s="500"/>
      <c r="S25" s="501"/>
      <c r="U25" s="140"/>
      <c r="V25" s="134" t="s">
        <v>42</v>
      </c>
      <c r="W25" s="134" t="s">
        <v>99</v>
      </c>
      <c r="X25" s="134" t="s">
        <v>42</v>
      </c>
      <c r="Y25" s="133"/>
    </row>
    <row r="26" spans="2:25" ht="6.75" customHeight="1" x14ac:dyDescent="0.2">
      <c r="B26" s="135"/>
      <c r="C26" s="141"/>
      <c r="D26" s="141"/>
      <c r="E26" s="141"/>
      <c r="F26" s="141"/>
      <c r="G26" s="220"/>
      <c r="U26" s="140"/>
      <c r="Y26" s="189"/>
    </row>
    <row r="27" spans="2:25" ht="18" customHeight="1" x14ac:dyDescent="0.2">
      <c r="B27" s="135"/>
      <c r="C27" s="141" t="s">
        <v>280</v>
      </c>
      <c r="E27" s="141"/>
      <c r="F27" s="141"/>
      <c r="U27" s="140"/>
      <c r="Y27" s="189"/>
    </row>
    <row r="28" spans="2:25" ht="31.5" customHeight="1" x14ac:dyDescent="0.2">
      <c r="B28" s="135"/>
      <c r="C28" s="557" t="s">
        <v>279</v>
      </c>
      <c r="D28" s="523"/>
      <c r="E28" s="523"/>
      <c r="F28" s="524"/>
      <c r="G28" s="168" t="s">
        <v>104</v>
      </c>
      <c r="H28" s="494" t="s">
        <v>278</v>
      </c>
      <c r="I28" s="494"/>
      <c r="J28" s="494"/>
      <c r="K28" s="494"/>
      <c r="L28" s="494"/>
      <c r="M28" s="494"/>
      <c r="N28" s="494"/>
      <c r="O28" s="494"/>
      <c r="P28" s="494"/>
      <c r="Q28" s="494"/>
      <c r="R28" s="494"/>
      <c r="S28" s="495"/>
      <c r="U28" s="140"/>
      <c r="V28" s="134" t="s">
        <v>42</v>
      </c>
      <c r="W28" s="134" t="s">
        <v>99</v>
      </c>
      <c r="X28" s="134" t="s">
        <v>42</v>
      </c>
      <c r="Y28" s="133"/>
    </row>
    <row r="29" spans="2:25" ht="29.25" customHeight="1" x14ac:dyDescent="0.2">
      <c r="B29" s="135"/>
      <c r="C29" s="523"/>
      <c r="D29" s="523"/>
      <c r="E29" s="523"/>
      <c r="F29" s="524"/>
      <c r="G29" s="153" t="s">
        <v>102</v>
      </c>
      <c r="H29" s="491" t="s">
        <v>277</v>
      </c>
      <c r="I29" s="491"/>
      <c r="J29" s="491"/>
      <c r="K29" s="491"/>
      <c r="L29" s="491"/>
      <c r="M29" s="491"/>
      <c r="N29" s="491"/>
      <c r="O29" s="491"/>
      <c r="P29" s="491"/>
      <c r="Q29" s="491"/>
      <c r="R29" s="491"/>
      <c r="S29" s="492"/>
      <c r="U29" s="140"/>
      <c r="V29" s="134" t="s">
        <v>42</v>
      </c>
      <c r="W29" s="134" t="s">
        <v>99</v>
      </c>
      <c r="X29" s="134" t="s">
        <v>42</v>
      </c>
      <c r="Y29" s="133"/>
    </row>
    <row r="30" spans="2:25" ht="6.75" customHeight="1" x14ac:dyDescent="0.2">
      <c r="B30" s="135"/>
      <c r="C30" s="134"/>
      <c r="D30" s="134"/>
      <c r="E30" s="134"/>
      <c r="F30" s="134"/>
      <c r="U30" s="140"/>
      <c r="V30" s="181"/>
      <c r="W30" s="134"/>
      <c r="X30" s="181"/>
      <c r="Y30" s="133"/>
    </row>
    <row r="31" spans="2:25" ht="29.25" customHeight="1" x14ac:dyDescent="0.2">
      <c r="B31" s="135"/>
      <c r="C31" s="596" t="s">
        <v>276</v>
      </c>
      <c r="D31" s="596"/>
      <c r="E31" s="506" t="s">
        <v>275</v>
      </c>
      <c r="F31" s="506"/>
      <c r="G31" s="506"/>
      <c r="H31" s="506"/>
      <c r="I31" s="506"/>
      <c r="J31" s="506"/>
      <c r="K31" s="506"/>
      <c r="L31" s="506"/>
      <c r="M31" s="506"/>
      <c r="N31" s="506"/>
      <c r="O31" s="506"/>
      <c r="P31" s="506"/>
      <c r="Q31" s="506"/>
      <c r="R31" s="506"/>
      <c r="S31" s="506"/>
      <c r="T31" s="507"/>
      <c r="U31" s="140"/>
      <c r="Y31" s="189"/>
    </row>
    <row r="32" spans="2:25" ht="19.5" customHeight="1" x14ac:dyDescent="0.2">
      <c r="B32" s="183"/>
      <c r="C32" s="597" t="s">
        <v>274</v>
      </c>
      <c r="D32" s="597"/>
      <c r="E32" s="598" t="s">
        <v>273</v>
      </c>
      <c r="F32" s="598"/>
      <c r="G32" s="598"/>
      <c r="H32" s="598"/>
      <c r="I32" s="598"/>
      <c r="J32" s="598"/>
      <c r="K32" s="598"/>
      <c r="L32" s="598"/>
      <c r="M32" s="598"/>
      <c r="N32" s="598"/>
      <c r="O32" s="598"/>
      <c r="P32" s="598"/>
      <c r="Q32" s="598"/>
      <c r="R32" s="598"/>
      <c r="S32" s="598"/>
      <c r="T32" s="599"/>
      <c r="U32" s="129"/>
      <c r="V32" s="203"/>
      <c r="W32" s="152"/>
      <c r="X32" s="203"/>
      <c r="Y32" s="126"/>
    </row>
    <row r="33" spans="2:28" ht="15" customHeight="1" x14ac:dyDescent="0.2">
      <c r="B33" s="120" t="s">
        <v>158</v>
      </c>
    </row>
    <row r="34" spans="2:28" ht="15" customHeight="1" x14ac:dyDescent="0.2">
      <c r="B34" s="120" t="s">
        <v>157</v>
      </c>
      <c r="K34" s="194"/>
      <c r="L34" s="194"/>
      <c r="M34" s="194"/>
      <c r="N34" s="194"/>
      <c r="O34" s="194"/>
      <c r="P34" s="194"/>
      <c r="Q34" s="194"/>
      <c r="R34" s="194"/>
      <c r="S34" s="194"/>
      <c r="T34" s="194"/>
      <c r="U34" s="194"/>
      <c r="V34" s="194"/>
      <c r="W34" s="194"/>
      <c r="X34" s="194"/>
      <c r="Y34" s="194"/>
      <c r="Z34" s="194"/>
      <c r="AA34" s="194"/>
      <c r="AB34" s="194"/>
    </row>
    <row r="35" spans="2:28" ht="15" customHeight="1" x14ac:dyDescent="0.2"/>
    <row r="36" spans="2:28" ht="4.5" customHeight="1" x14ac:dyDescent="0.2"/>
    <row r="122" spans="3:7" x14ac:dyDescent="0.2">
      <c r="C122" s="128"/>
      <c r="D122" s="128"/>
      <c r="E122" s="128"/>
      <c r="F122" s="128"/>
      <c r="G122" s="128"/>
    </row>
    <row r="123" spans="3:7" x14ac:dyDescent="0.2">
      <c r="C123" s="148"/>
    </row>
  </sheetData>
  <mergeCells count="24">
    <mergeCell ref="C31:D31"/>
    <mergeCell ref="E31:T31"/>
    <mergeCell ref="C32:D32"/>
    <mergeCell ref="E32:T32"/>
    <mergeCell ref="C24:F25"/>
    <mergeCell ref="H24:S24"/>
    <mergeCell ref="H25:S25"/>
    <mergeCell ref="C28:F29"/>
    <mergeCell ref="H28:S28"/>
    <mergeCell ref="H29:S29"/>
    <mergeCell ref="C16:F17"/>
    <mergeCell ref="H16:S16"/>
    <mergeCell ref="H17:S17"/>
    <mergeCell ref="C20:F21"/>
    <mergeCell ref="H20:S20"/>
    <mergeCell ref="H21:S21"/>
    <mergeCell ref="B4:Y4"/>
    <mergeCell ref="B6:F6"/>
    <mergeCell ref="G6:Y6"/>
    <mergeCell ref="B7:F7"/>
    <mergeCell ref="B8:F10"/>
    <mergeCell ref="H8:Y8"/>
    <mergeCell ref="H9:Y9"/>
    <mergeCell ref="H10:Y10"/>
  </mergeCells>
  <phoneticPr fontId="31"/>
  <dataValidations count="1">
    <dataValidation type="list" allowBlank="1" showInputMessage="1" showErrorMessage="1" sqref="V16:V17 X16:X17 V28:V29 X28:X29 V24:V25 X24:X25 V20:V21 X20:X21 G7:G10 L7 Q7" xr:uid="{4A86C7E3-E53B-4EAC-BCAD-D1798660E6E5}">
      <formula1>"□,■"</formula1>
    </dataValidation>
  </dataValidations>
  <pageMargins left="0.7" right="0.7" top="0.75" bottom="0.75" header="0.3" footer="0.3"/>
  <pageSetup paperSize="9" scale="9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7A5A4F-ABED-4F8E-B08A-E553394CD204}">
  <sheetPr codeName="Sheet38">
    <tabColor rgb="FF0070C0"/>
  </sheetPr>
  <dimension ref="B2:AB123"/>
  <sheetViews>
    <sheetView zoomScaleNormal="100" workbookViewId="0"/>
  </sheetViews>
  <sheetFormatPr defaultColWidth="4" defaultRowHeight="13" x14ac:dyDescent="0.2"/>
  <cols>
    <col min="1" max="1" width="1.453125" style="120" customWidth="1"/>
    <col min="2" max="2" width="2.36328125" style="120" customWidth="1"/>
    <col min="3" max="3" width="1.08984375" style="120" customWidth="1"/>
    <col min="4" max="17" width="4" style="120"/>
    <col min="18" max="18" width="5.08984375" style="120" customWidth="1"/>
    <col min="19" max="19" width="8.08984375" style="120" customWidth="1"/>
    <col min="20" max="20" width="4" style="120"/>
    <col min="21" max="21" width="2.36328125" style="120" customWidth="1"/>
    <col min="22" max="22" width="4" style="120"/>
    <col min="23" max="23" width="2.26953125" style="120" customWidth="1"/>
    <col min="24" max="24" width="4" style="120"/>
    <col min="25" max="25" width="2.36328125" style="120" customWidth="1"/>
    <col min="26" max="26" width="1.453125" style="120" customWidth="1"/>
    <col min="27" max="16384" width="4" style="120"/>
  </cols>
  <sheetData>
    <row r="2" spans="2:28" x14ac:dyDescent="0.2">
      <c r="B2" s="120" t="s">
        <v>383</v>
      </c>
      <c r="C2" s="194"/>
      <c r="D2" s="194"/>
      <c r="E2" s="194"/>
      <c r="F2" s="194"/>
      <c r="G2" s="194"/>
      <c r="H2" s="194"/>
      <c r="I2" s="194"/>
      <c r="J2" s="194"/>
      <c r="K2" s="194"/>
      <c r="L2" s="194"/>
      <c r="M2" s="194"/>
      <c r="N2" s="194"/>
      <c r="O2" s="194"/>
      <c r="P2" s="194"/>
      <c r="Q2" s="194"/>
      <c r="R2" s="194"/>
      <c r="S2" s="194"/>
      <c r="T2" s="194"/>
      <c r="U2" s="194"/>
      <c r="V2" s="194"/>
      <c r="W2" s="194"/>
      <c r="X2" s="194"/>
      <c r="Y2" s="194"/>
    </row>
    <row r="4" spans="2:28" x14ac:dyDescent="0.2">
      <c r="B4" s="485" t="s">
        <v>309</v>
      </c>
      <c r="C4" s="485"/>
      <c r="D4" s="485"/>
      <c r="E4" s="485"/>
      <c r="F4" s="485"/>
      <c r="G4" s="485"/>
      <c r="H4" s="485"/>
      <c r="I4" s="485"/>
      <c r="J4" s="485"/>
      <c r="K4" s="485"/>
      <c r="L4" s="485"/>
      <c r="M4" s="485"/>
      <c r="N4" s="485"/>
      <c r="O4" s="485"/>
      <c r="P4" s="485"/>
      <c r="Q4" s="485"/>
      <c r="R4" s="485"/>
      <c r="S4" s="485"/>
      <c r="T4" s="485"/>
      <c r="U4" s="485"/>
      <c r="V4" s="485"/>
      <c r="W4" s="485"/>
      <c r="X4" s="485"/>
      <c r="Y4" s="485"/>
    </row>
    <row r="6" spans="2:28" ht="23.25" customHeight="1" x14ac:dyDescent="0.2">
      <c r="B6" s="523" t="s">
        <v>11</v>
      </c>
      <c r="C6" s="523"/>
      <c r="D6" s="523"/>
      <c r="E6" s="523"/>
      <c r="F6" s="523"/>
      <c r="G6" s="481"/>
      <c r="H6" s="486"/>
      <c r="I6" s="486"/>
      <c r="J6" s="486"/>
      <c r="K6" s="486"/>
      <c r="L6" s="486"/>
      <c r="M6" s="486"/>
      <c r="N6" s="486"/>
      <c r="O6" s="486"/>
      <c r="P6" s="486"/>
      <c r="Q6" s="486"/>
      <c r="R6" s="486"/>
      <c r="S6" s="486"/>
      <c r="T6" s="486"/>
      <c r="U6" s="486"/>
      <c r="V6" s="486"/>
      <c r="W6" s="486"/>
      <c r="X6" s="486"/>
      <c r="Y6" s="558"/>
    </row>
    <row r="7" spans="2:28" ht="23.25" customHeight="1" x14ac:dyDescent="0.2">
      <c r="B7" s="523" t="s">
        <v>155</v>
      </c>
      <c r="C7" s="523"/>
      <c r="D7" s="523"/>
      <c r="E7" s="523"/>
      <c r="F7" s="523"/>
      <c r="G7" s="137" t="s">
        <v>42</v>
      </c>
      <c r="H7" s="172" t="s">
        <v>132</v>
      </c>
      <c r="I7" s="172"/>
      <c r="J7" s="172"/>
      <c r="K7" s="172"/>
      <c r="L7" s="137" t="s">
        <v>42</v>
      </c>
      <c r="M7" s="172" t="s">
        <v>131</v>
      </c>
      <c r="N7" s="172"/>
      <c r="O7" s="172"/>
      <c r="P7" s="172"/>
      <c r="Q7" s="137" t="s">
        <v>42</v>
      </c>
      <c r="R7" s="172" t="s">
        <v>130</v>
      </c>
      <c r="S7" s="172"/>
      <c r="T7" s="172"/>
      <c r="U7" s="172"/>
      <c r="V7" s="172"/>
      <c r="W7" s="155"/>
      <c r="X7" s="155"/>
      <c r="Y7" s="142"/>
    </row>
    <row r="8" spans="2:28" ht="9.75" customHeight="1" x14ac:dyDescent="0.2">
      <c r="B8" s="134"/>
      <c r="C8" s="134"/>
      <c r="D8" s="134"/>
      <c r="E8" s="134"/>
      <c r="F8" s="134"/>
      <c r="G8" s="141"/>
      <c r="I8" s="159"/>
      <c r="J8" s="159"/>
      <c r="K8" s="159"/>
      <c r="L8" s="159"/>
      <c r="M8" s="159"/>
      <c r="N8" s="159"/>
      <c r="O8" s="159"/>
      <c r="P8" s="159"/>
      <c r="Q8" s="159"/>
      <c r="R8" s="159"/>
      <c r="S8" s="159"/>
      <c r="T8" s="159"/>
      <c r="U8" s="159"/>
      <c r="V8" s="159"/>
      <c r="W8" s="159"/>
      <c r="X8" s="159"/>
      <c r="Y8" s="159"/>
    </row>
    <row r="9" spans="2:28" ht="16.5" customHeight="1" x14ac:dyDescent="0.2">
      <c r="B9" s="149"/>
      <c r="C9" s="148"/>
      <c r="D9" s="150"/>
      <c r="E9" s="148"/>
      <c r="F9" s="148"/>
      <c r="G9" s="148"/>
      <c r="H9" s="148"/>
      <c r="I9" s="148"/>
      <c r="J9" s="148"/>
      <c r="K9" s="148"/>
      <c r="L9" s="148"/>
      <c r="M9" s="148"/>
      <c r="N9" s="148"/>
      <c r="O9" s="148"/>
      <c r="P9" s="148"/>
      <c r="Q9" s="148"/>
      <c r="R9" s="148"/>
      <c r="S9" s="148"/>
      <c r="T9" s="169"/>
      <c r="U9" s="148"/>
      <c r="V9" s="148"/>
      <c r="W9" s="148"/>
      <c r="X9" s="148"/>
      <c r="Y9" s="169"/>
      <c r="Z9" s="194"/>
      <c r="AA9" s="194"/>
      <c r="AB9" s="194"/>
    </row>
    <row r="10" spans="2:28" ht="20.149999999999999" customHeight="1" x14ac:dyDescent="0.2">
      <c r="B10" s="140" t="s">
        <v>308</v>
      </c>
      <c r="D10" s="134"/>
      <c r="T10" s="189"/>
      <c r="V10" s="145" t="s">
        <v>106</v>
      </c>
      <c r="W10" s="145" t="s">
        <v>99</v>
      </c>
      <c r="X10" s="145" t="s">
        <v>105</v>
      </c>
      <c r="Y10" s="189"/>
      <c r="Z10" s="194"/>
      <c r="AA10" s="194"/>
      <c r="AB10" s="194"/>
    </row>
    <row r="11" spans="2:28" ht="10.5" customHeight="1" x14ac:dyDescent="0.2">
      <c r="B11" s="140"/>
      <c r="D11" s="134"/>
      <c r="T11" s="189"/>
      <c r="Y11" s="189"/>
      <c r="Z11" s="194"/>
      <c r="AA11" s="194"/>
      <c r="AB11" s="194"/>
    </row>
    <row r="12" spans="2:28" ht="21" customHeight="1" x14ac:dyDescent="0.2">
      <c r="B12" s="140"/>
      <c r="D12" s="134" t="s">
        <v>104</v>
      </c>
      <c r="E12" s="560" t="s">
        <v>175</v>
      </c>
      <c r="F12" s="560"/>
      <c r="G12" s="560"/>
      <c r="H12" s="560"/>
      <c r="I12" s="560"/>
      <c r="J12" s="560"/>
      <c r="K12" s="560"/>
      <c r="L12" s="560"/>
      <c r="M12" s="560"/>
      <c r="N12" s="560"/>
      <c r="O12" s="560"/>
      <c r="P12" s="560"/>
      <c r="Q12" s="560"/>
      <c r="R12" s="560"/>
      <c r="S12" s="560"/>
      <c r="T12" s="573"/>
      <c r="V12" s="134" t="s">
        <v>42</v>
      </c>
      <c r="W12" s="134" t="s">
        <v>99</v>
      </c>
      <c r="X12" s="134" t="s">
        <v>42</v>
      </c>
      <c r="Y12" s="133"/>
    </row>
    <row r="13" spans="2:28" ht="15.75" customHeight="1" x14ac:dyDescent="0.2">
      <c r="B13" s="140"/>
      <c r="D13" s="134"/>
      <c r="T13" s="189"/>
      <c r="V13" s="134"/>
      <c r="W13" s="134"/>
      <c r="X13" s="134"/>
      <c r="Y13" s="186"/>
    </row>
    <row r="14" spans="2:28" ht="27.75" customHeight="1" x14ac:dyDescent="0.2">
      <c r="B14" s="140"/>
      <c r="D14" s="134" t="s">
        <v>102</v>
      </c>
      <c r="E14" s="497" t="s">
        <v>307</v>
      </c>
      <c r="F14" s="497"/>
      <c r="G14" s="497"/>
      <c r="H14" s="497"/>
      <c r="I14" s="497"/>
      <c r="J14" s="497"/>
      <c r="K14" s="497"/>
      <c r="L14" s="497"/>
      <c r="M14" s="497"/>
      <c r="N14" s="497"/>
      <c r="O14" s="497"/>
      <c r="P14" s="497"/>
      <c r="Q14" s="497"/>
      <c r="R14" s="497"/>
      <c r="S14" s="497"/>
      <c r="T14" s="498"/>
      <c r="V14" s="134" t="s">
        <v>42</v>
      </c>
      <c r="W14" s="134" t="s">
        <v>99</v>
      </c>
      <c r="X14" s="134" t="s">
        <v>42</v>
      </c>
      <c r="Y14" s="133"/>
    </row>
    <row r="15" spans="2:28" ht="20.25" customHeight="1" x14ac:dyDescent="0.2">
      <c r="B15" s="135"/>
      <c r="D15" s="134"/>
      <c r="E15" s="221" t="s">
        <v>306</v>
      </c>
      <c r="F15" s="159"/>
      <c r="H15" s="221"/>
      <c r="I15" s="221"/>
      <c r="J15" s="221"/>
      <c r="K15" s="221"/>
      <c r="L15" s="221"/>
      <c r="M15" s="221"/>
      <c r="N15" s="221"/>
      <c r="O15" s="221"/>
      <c r="P15" s="221"/>
      <c r="Q15" s="221"/>
      <c r="R15" s="221"/>
      <c r="S15" s="221"/>
      <c r="U15" s="140"/>
      <c r="Y15" s="189"/>
    </row>
    <row r="16" spans="2:28" ht="18" customHeight="1" x14ac:dyDescent="0.2">
      <c r="B16" s="135"/>
      <c r="D16" s="134"/>
      <c r="E16" s="221" t="s">
        <v>305</v>
      </c>
      <c r="F16" s="159"/>
      <c r="H16" s="221"/>
      <c r="I16" s="221"/>
      <c r="J16" s="221"/>
      <c r="K16" s="221"/>
      <c r="L16" s="221"/>
      <c r="M16" s="221"/>
      <c r="N16" s="221"/>
      <c r="O16" s="221"/>
      <c r="P16" s="221"/>
      <c r="Q16" s="221"/>
      <c r="R16" s="221"/>
      <c r="S16" s="221"/>
      <c r="U16" s="140"/>
      <c r="Y16" s="189"/>
    </row>
    <row r="17" spans="2:28" ht="20.25" customHeight="1" x14ac:dyDescent="0.2">
      <c r="B17" s="135"/>
      <c r="D17" s="134"/>
      <c r="E17" s="221" t="s">
        <v>304</v>
      </c>
      <c r="F17" s="159"/>
      <c r="H17" s="221"/>
      <c r="I17" s="221"/>
      <c r="J17" s="221"/>
      <c r="K17" s="221"/>
      <c r="L17" s="221"/>
      <c r="M17" s="221"/>
      <c r="N17" s="221"/>
      <c r="O17" s="221"/>
      <c r="P17" s="221"/>
      <c r="Q17" s="221"/>
      <c r="R17" s="221"/>
      <c r="S17" s="221"/>
      <c r="U17" s="140"/>
      <c r="Y17" s="189"/>
    </row>
    <row r="18" spans="2:28" ht="18.75" customHeight="1" x14ac:dyDescent="0.2">
      <c r="B18" s="135"/>
      <c r="D18" s="134"/>
      <c r="E18" s="221" t="s">
        <v>303</v>
      </c>
      <c r="F18" s="159"/>
      <c r="H18" s="221"/>
      <c r="I18" s="221"/>
      <c r="J18" s="221"/>
      <c r="K18" s="221"/>
      <c r="L18" s="221"/>
      <c r="M18" s="221"/>
      <c r="N18" s="221"/>
      <c r="O18" s="221"/>
      <c r="P18" s="221"/>
      <c r="Q18" s="221"/>
      <c r="R18" s="221"/>
      <c r="S18" s="221"/>
      <c r="U18" s="140"/>
      <c r="Y18" s="189"/>
    </row>
    <row r="19" spans="2:28" ht="18.75" customHeight="1" x14ac:dyDescent="0.2">
      <c r="B19" s="135"/>
      <c r="D19" s="134"/>
      <c r="E19" s="221" t="s">
        <v>302</v>
      </c>
      <c r="F19" s="159"/>
      <c r="H19" s="221"/>
      <c r="I19" s="221"/>
      <c r="J19" s="221"/>
      <c r="K19" s="221"/>
      <c r="L19" s="221"/>
      <c r="M19" s="221"/>
      <c r="N19" s="221"/>
      <c r="O19" s="221"/>
      <c r="P19" s="221"/>
      <c r="Q19" s="221"/>
      <c r="R19" s="221"/>
      <c r="S19" s="221"/>
      <c r="U19" s="140"/>
      <c r="Y19" s="189"/>
    </row>
    <row r="20" spans="2:28" ht="18.75" customHeight="1" x14ac:dyDescent="0.2">
      <c r="B20" s="135"/>
      <c r="D20" s="134"/>
      <c r="E20" s="221" t="s">
        <v>301</v>
      </c>
      <c r="F20" s="159"/>
      <c r="H20" s="221"/>
      <c r="I20" s="221"/>
      <c r="J20" s="221"/>
      <c r="K20" s="221"/>
      <c r="L20" s="221"/>
      <c r="M20" s="221"/>
      <c r="N20" s="221"/>
      <c r="O20" s="221"/>
      <c r="P20" s="221"/>
      <c r="Q20" s="221"/>
      <c r="R20" s="221"/>
      <c r="S20" s="221"/>
      <c r="U20" s="140"/>
      <c r="Y20" s="189"/>
    </row>
    <row r="21" spans="2:28" ht="19.5" customHeight="1" x14ac:dyDescent="0.2">
      <c r="B21" s="135"/>
      <c r="D21" s="134"/>
      <c r="E21" s="221" t="s">
        <v>300</v>
      </c>
      <c r="F21" s="159"/>
      <c r="H21" s="221"/>
      <c r="I21" s="221"/>
      <c r="J21" s="221"/>
      <c r="K21" s="221"/>
      <c r="L21" s="221"/>
      <c r="M21" s="221"/>
      <c r="N21" s="221"/>
      <c r="O21" s="221"/>
      <c r="P21" s="221"/>
      <c r="Q21" s="221"/>
      <c r="R21" s="221"/>
      <c r="S21" s="221"/>
      <c r="U21" s="140"/>
      <c r="Y21" s="189"/>
    </row>
    <row r="22" spans="2:28" ht="17.25" customHeight="1" x14ac:dyDescent="0.2">
      <c r="B22" s="135"/>
      <c r="D22" s="134"/>
      <c r="E22" s="221" t="s">
        <v>299</v>
      </c>
      <c r="F22" s="159"/>
      <c r="H22" s="221"/>
      <c r="I22" s="221"/>
      <c r="J22" s="221"/>
      <c r="K22" s="221"/>
      <c r="L22" s="221"/>
      <c r="M22" s="221"/>
      <c r="N22" s="221"/>
      <c r="O22" s="221"/>
      <c r="P22" s="221"/>
      <c r="Q22" s="221"/>
      <c r="R22" s="221"/>
      <c r="S22" s="221"/>
      <c r="U22" s="140"/>
      <c r="Y22" s="189"/>
    </row>
    <row r="23" spans="2:28" ht="20.25" customHeight="1" x14ac:dyDescent="0.2">
      <c r="B23" s="135"/>
      <c r="D23" s="134"/>
      <c r="E23" s="221" t="s">
        <v>298</v>
      </c>
      <c r="F23" s="159"/>
      <c r="H23" s="221"/>
      <c r="I23" s="221"/>
      <c r="J23" s="221"/>
      <c r="K23" s="221"/>
      <c r="L23" s="221"/>
      <c r="M23" s="221"/>
      <c r="N23" s="221"/>
      <c r="O23" s="221"/>
      <c r="P23" s="221"/>
      <c r="Q23" s="221"/>
      <c r="R23" s="221"/>
      <c r="S23" s="221"/>
      <c r="U23" s="140"/>
      <c r="Y23" s="189"/>
    </row>
    <row r="24" spans="2:28" ht="18" customHeight="1" x14ac:dyDescent="0.2">
      <c r="B24" s="135"/>
      <c r="D24" s="134"/>
      <c r="E24" s="221" t="s">
        <v>297</v>
      </c>
      <c r="F24" s="159"/>
      <c r="H24" s="221"/>
      <c r="I24" s="221"/>
      <c r="J24" s="221"/>
      <c r="K24" s="221"/>
      <c r="L24" s="221"/>
      <c r="M24" s="221"/>
      <c r="N24" s="221"/>
      <c r="O24" s="221"/>
      <c r="P24" s="221"/>
      <c r="Q24" s="221"/>
      <c r="R24" s="221"/>
      <c r="S24" s="221"/>
      <c r="U24" s="140"/>
      <c r="Y24" s="189"/>
    </row>
    <row r="25" spans="2:28" ht="18.75" customHeight="1" x14ac:dyDescent="0.2">
      <c r="B25" s="135"/>
      <c r="D25" s="134"/>
      <c r="E25" s="221" t="s">
        <v>296</v>
      </c>
      <c r="F25" s="159"/>
      <c r="H25" s="221"/>
      <c r="I25" s="221"/>
      <c r="J25" s="221"/>
      <c r="K25" s="221"/>
      <c r="L25" s="221"/>
      <c r="M25" s="221"/>
      <c r="N25" s="221"/>
      <c r="O25" s="221"/>
      <c r="P25" s="221"/>
      <c r="Q25" s="221"/>
      <c r="R25" s="221"/>
      <c r="S25" s="221"/>
      <c r="U25" s="140"/>
      <c r="Y25" s="189"/>
    </row>
    <row r="26" spans="2:28" ht="6.75" customHeight="1" x14ac:dyDescent="0.2">
      <c r="B26" s="129"/>
      <c r="C26" s="128"/>
      <c r="D26" s="152"/>
      <c r="E26" s="128"/>
      <c r="F26" s="128"/>
      <c r="G26" s="128"/>
      <c r="H26" s="128"/>
      <c r="I26" s="128"/>
      <c r="J26" s="128"/>
      <c r="K26" s="128"/>
      <c r="L26" s="128"/>
      <c r="M26" s="128"/>
      <c r="N26" s="128"/>
      <c r="O26" s="128"/>
      <c r="P26" s="128"/>
      <c r="Q26" s="128"/>
      <c r="R26" s="128"/>
      <c r="S26" s="128"/>
      <c r="T26" s="136"/>
      <c r="U26" s="128"/>
      <c r="V26" s="128"/>
      <c r="W26" s="128"/>
      <c r="X26" s="128"/>
      <c r="Y26" s="136"/>
    </row>
    <row r="27" spans="2:28" ht="5.25" customHeight="1" x14ac:dyDescent="0.2">
      <c r="D27" s="134"/>
    </row>
    <row r="28" spans="2:28" ht="18.75" customHeight="1" x14ac:dyDescent="0.2">
      <c r="B28" s="120" t="s">
        <v>158</v>
      </c>
    </row>
    <row r="29" spans="2:28" ht="18.75" customHeight="1" x14ac:dyDescent="0.2">
      <c r="B29" s="120" t="s">
        <v>157</v>
      </c>
      <c r="K29" s="194"/>
      <c r="L29" s="194"/>
      <c r="M29" s="194"/>
      <c r="N29" s="194"/>
      <c r="O29" s="194"/>
      <c r="P29" s="194"/>
      <c r="Q29" s="194"/>
      <c r="R29" s="194"/>
      <c r="S29" s="194"/>
      <c r="T29" s="194"/>
      <c r="U29" s="194"/>
      <c r="V29" s="194"/>
      <c r="W29" s="194"/>
      <c r="X29" s="194"/>
      <c r="Y29" s="194"/>
      <c r="Z29" s="194"/>
      <c r="AA29" s="194"/>
      <c r="AB29" s="194"/>
    </row>
    <row r="30" spans="2:28" ht="6.75" customHeight="1" x14ac:dyDescent="0.2"/>
    <row r="122" spans="3:7" x14ac:dyDescent="0.2">
      <c r="C122" s="128"/>
      <c r="D122" s="128"/>
      <c r="E122" s="128"/>
      <c r="F122" s="128"/>
      <c r="G122" s="128"/>
    </row>
    <row r="123" spans="3:7" x14ac:dyDescent="0.2">
      <c r="C123" s="148"/>
    </row>
  </sheetData>
  <mergeCells count="6">
    <mergeCell ref="E14:T14"/>
    <mergeCell ref="B4:Y4"/>
    <mergeCell ref="B6:F6"/>
    <mergeCell ref="G6:Y6"/>
    <mergeCell ref="B7:F7"/>
    <mergeCell ref="E12:T12"/>
  </mergeCells>
  <phoneticPr fontId="31"/>
  <dataValidations count="1">
    <dataValidation type="list" allowBlank="1" showInputMessage="1" showErrorMessage="1" sqref="Q7 G7 L7 V12 X12 X14 V14" xr:uid="{783B5830-3D0E-471A-A85B-FCE7608A6922}">
      <formula1>"□,■"</formula1>
    </dataValidation>
  </dataValidations>
  <pageMargins left="0.7" right="0.7" top="0.75" bottom="0.75" header="0.3" footer="0.3"/>
  <pageSetup paperSize="9" scale="9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4784D-A6E8-418C-95B6-6F9B690FA39B}">
  <sheetPr codeName="Sheet41">
    <tabColor rgb="FF0070C0"/>
  </sheetPr>
  <dimension ref="B2:AI69"/>
  <sheetViews>
    <sheetView zoomScaleNormal="100" workbookViewId="0"/>
  </sheetViews>
  <sheetFormatPr defaultColWidth="4" defaultRowHeight="13" x14ac:dyDescent="0.2"/>
  <cols>
    <col min="1" max="1" width="2.90625" style="120" customWidth="1"/>
    <col min="2" max="2" width="2.36328125" style="120" customWidth="1"/>
    <col min="3" max="3" width="3.453125" style="120" customWidth="1"/>
    <col min="4" max="15" width="3.6328125" style="120" customWidth="1"/>
    <col min="16" max="16" width="1.453125" style="120" customWidth="1"/>
    <col min="17" max="18" width="3.6328125" style="120" customWidth="1"/>
    <col min="19" max="19" width="2.7265625" style="120" customWidth="1"/>
    <col min="20" max="25" width="3.6328125" style="120" customWidth="1"/>
    <col min="26" max="26" width="9.453125" style="120" customWidth="1"/>
    <col min="27" max="30" width="3.6328125" style="120" customWidth="1"/>
    <col min="31" max="31" width="6.6328125" style="120" customWidth="1"/>
    <col min="32" max="16384" width="4" style="120"/>
  </cols>
  <sheetData>
    <row r="2" spans="2:31" x14ac:dyDescent="0.2">
      <c r="B2" s="120" t="s">
        <v>437</v>
      </c>
    </row>
    <row r="3" spans="2:31" x14ac:dyDescent="0.2">
      <c r="U3" s="141"/>
      <c r="X3" s="175" t="s">
        <v>139</v>
      </c>
      <c r="Y3" s="485"/>
      <c r="Z3" s="485"/>
      <c r="AA3" s="175" t="s">
        <v>138</v>
      </c>
      <c r="AB3" s="134"/>
      <c r="AC3" s="175" t="s">
        <v>160</v>
      </c>
      <c r="AD3" s="134"/>
      <c r="AE3" s="175" t="s">
        <v>136</v>
      </c>
    </row>
    <row r="4" spans="2:31" x14ac:dyDescent="0.2">
      <c r="T4" s="213"/>
      <c r="U4" s="213"/>
      <c r="V4" s="213"/>
    </row>
    <row r="5" spans="2:31" x14ac:dyDescent="0.2">
      <c r="B5" s="485" t="s">
        <v>380</v>
      </c>
      <c r="C5" s="485"/>
      <c r="D5" s="485"/>
      <c r="E5" s="485"/>
      <c r="F5" s="485"/>
      <c r="G5" s="485"/>
      <c r="H5" s="485"/>
      <c r="I5" s="485"/>
      <c r="J5" s="485"/>
      <c r="K5" s="485"/>
      <c r="L5" s="485"/>
      <c r="M5" s="485"/>
      <c r="N5" s="485"/>
      <c r="O5" s="485"/>
      <c r="P5" s="485"/>
      <c r="Q5" s="485"/>
      <c r="R5" s="485"/>
      <c r="S5" s="485"/>
      <c r="T5" s="485"/>
      <c r="U5" s="485"/>
      <c r="V5" s="485"/>
      <c r="W5" s="485"/>
      <c r="X5" s="485"/>
      <c r="Y5" s="485"/>
      <c r="Z5" s="485"/>
      <c r="AA5" s="485"/>
      <c r="AB5" s="485"/>
      <c r="AC5" s="485"/>
      <c r="AD5" s="485"/>
      <c r="AE5" s="485"/>
    </row>
    <row r="7" spans="2:31" ht="23.25" customHeight="1" x14ac:dyDescent="0.2">
      <c r="B7" s="212" t="s">
        <v>167</v>
      </c>
      <c r="C7" s="212"/>
      <c r="D7" s="212"/>
      <c r="E7" s="212"/>
      <c r="F7" s="524"/>
      <c r="G7" s="529"/>
      <c r="H7" s="529"/>
      <c r="I7" s="529"/>
      <c r="J7" s="529"/>
      <c r="K7" s="529"/>
      <c r="L7" s="529"/>
      <c r="M7" s="529"/>
      <c r="N7" s="529"/>
      <c r="O7" s="529"/>
      <c r="P7" s="529"/>
      <c r="Q7" s="529"/>
      <c r="R7" s="529"/>
      <c r="S7" s="529"/>
      <c r="T7" s="529"/>
      <c r="U7" s="529"/>
      <c r="V7" s="529"/>
      <c r="W7" s="529"/>
      <c r="X7" s="529"/>
      <c r="Y7" s="529"/>
      <c r="Z7" s="529"/>
      <c r="AA7" s="529"/>
      <c r="AB7" s="529"/>
      <c r="AC7" s="529"/>
      <c r="AD7" s="529"/>
      <c r="AE7" s="574"/>
    </row>
    <row r="8" spans="2:31" ht="23.25" customHeight="1" x14ac:dyDescent="0.2">
      <c r="B8" s="212" t="s">
        <v>155</v>
      </c>
      <c r="C8" s="212"/>
      <c r="D8" s="212"/>
      <c r="E8" s="212"/>
      <c r="F8" s="138" t="s">
        <v>42</v>
      </c>
      <c r="G8" s="172" t="s">
        <v>224</v>
      </c>
      <c r="H8" s="172"/>
      <c r="I8" s="172"/>
      <c r="J8" s="172"/>
      <c r="K8" s="137" t="s">
        <v>42</v>
      </c>
      <c r="L8" s="172" t="s">
        <v>223</v>
      </c>
      <c r="M8" s="172"/>
      <c r="N8" s="172"/>
      <c r="O8" s="172"/>
      <c r="P8" s="172"/>
      <c r="Q8" s="137" t="s">
        <v>42</v>
      </c>
      <c r="R8" s="172" t="s">
        <v>222</v>
      </c>
      <c r="S8" s="172"/>
      <c r="T8" s="172"/>
      <c r="U8" s="172"/>
      <c r="V8" s="172"/>
      <c r="W8" s="172"/>
      <c r="X8" s="172"/>
      <c r="Y8" s="172"/>
      <c r="Z8" s="172"/>
      <c r="AA8" s="172"/>
      <c r="AB8" s="172"/>
      <c r="AC8" s="172"/>
      <c r="AD8" s="155"/>
      <c r="AE8" s="142"/>
    </row>
    <row r="9" spans="2:31" ht="25" customHeight="1" x14ac:dyDescent="0.2">
      <c r="B9" s="575" t="s">
        <v>221</v>
      </c>
      <c r="C9" s="576"/>
      <c r="D9" s="576"/>
      <c r="E9" s="577"/>
      <c r="F9" s="134" t="s">
        <v>42</v>
      </c>
      <c r="G9" s="215" t="s">
        <v>379</v>
      </c>
      <c r="H9" s="141"/>
      <c r="I9" s="141"/>
      <c r="J9" s="141"/>
      <c r="K9" s="141"/>
      <c r="L9" s="141"/>
      <c r="M9" s="141"/>
      <c r="N9" s="141"/>
      <c r="O9" s="141"/>
      <c r="Q9" s="148"/>
      <c r="R9" s="245" t="s">
        <v>42</v>
      </c>
      <c r="S9" s="241" t="s">
        <v>378</v>
      </c>
      <c r="T9" s="241"/>
      <c r="U9" s="241"/>
      <c r="V9" s="241"/>
      <c r="W9" s="178"/>
      <c r="X9" s="178"/>
      <c r="Y9" s="178"/>
      <c r="Z9" s="178"/>
      <c r="AA9" s="178"/>
      <c r="AB9" s="178"/>
      <c r="AC9" s="178"/>
      <c r="AD9" s="177"/>
      <c r="AE9" s="248"/>
    </row>
    <row r="10" spans="2:31" ht="25" customHeight="1" x14ac:dyDescent="0.2">
      <c r="B10" s="578"/>
      <c r="C10" s="485"/>
      <c r="D10" s="485"/>
      <c r="E10" s="579"/>
      <c r="F10" s="196" t="s">
        <v>42</v>
      </c>
      <c r="G10" s="249" t="s">
        <v>377</v>
      </c>
      <c r="H10" s="241"/>
      <c r="I10" s="241"/>
      <c r="J10" s="241"/>
      <c r="K10" s="241"/>
      <c r="L10" s="241"/>
      <c r="M10" s="241"/>
      <c r="N10" s="241"/>
      <c r="O10" s="241"/>
      <c r="P10" s="197"/>
      <c r="Q10" s="197"/>
      <c r="R10" s="196" t="s">
        <v>42</v>
      </c>
      <c r="S10" s="241" t="s">
        <v>376</v>
      </c>
      <c r="T10" s="241"/>
      <c r="U10" s="241"/>
      <c r="V10" s="241"/>
      <c r="W10" s="241"/>
      <c r="X10" s="241"/>
      <c r="Y10" s="241"/>
      <c r="Z10" s="241"/>
      <c r="AA10" s="241"/>
      <c r="AB10" s="241"/>
      <c r="AC10" s="241"/>
      <c r="AD10" s="197"/>
      <c r="AE10" s="250"/>
    </row>
    <row r="11" spans="2:31" ht="25" customHeight="1" x14ac:dyDescent="0.2">
      <c r="B11" s="530"/>
      <c r="C11" s="531"/>
      <c r="D11" s="531"/>
      <c r="E11" s="590"/>
      <c r="F11" s="196" t="s">
        <v>42</v>
      </c>
      <c r="G11" s="241" t="s">
        <v>375</v>
      </c>
      <c r="H11" s="241"/>
      <c r="I11" s="241"/>
      <c r="J11" s="241"/>
      <c r="K11" s="241"/>
      <c r="L11" s="241"/>
      <c r="M11" s="241"/>
      <c r="N11" s="241"/>
      <c r="O11" s="241"/>
      <c r="P11" s="197"/>
      <c r="Q11" s="197"/>
      <c r="R11" s="134"/>
      <c r="S11" s="141"/>
      <c r="T11" s="141"/>
      <c r="U11" s="141"/>
      <c r="V11" s="141"/>
      <c r="W11" s="141"/>
      <c r="X11" s="141"/>
      <c r="Y11" s="141"/>
      <c r="Z11" s="141"/>
      <c r="AA11" s="141"/>
      <c r="AB11" s="141"/>
      <c r="AC11" s="141"/>
      <c r="AE11" s="189"/>
    </row>
    <row r="12" spans="2:31" ht="30.75" customHeight="1" x14ac:dyDescent="0.2">
      <c r="B12" s="212" t="s">
        <v>156</v>
      </c>
      <c r="C12" s="212"/>
      <c r="D12" s="212"/>
      <c r="E12" s="212"/>
      <c r="F12" s="138" t="s">
        <v>42</v>
      </c>
      <c r="G12" s="172" t="s">
        <v>374</v>
      </c>
      <c r="H12" s="211"/>
      <c r="I12" s="211"/>
      <c r="J12" s="211"/>
      <c r="K12" s="211"/>
      <c r="L12" s="211"/>
      <c r="M12" s="211"/>
      <c r="N12" s="211"/>
      <c r="O12" s="211"/>
      <c r="P12" s="211"/>
      <c r="Q12" s="155"/>
      <c r="R12" s="137" t="s">
        <v>42</v>
      </c>
      <c r="S12" s="172" t="s">
        <v>373</v>
      </c>
      <c r="T12" s="211"/>
      <c r="U12" s="211"/>
      <c r="V12" s="211"/>
      <c r="W12" s="211"/>
      <c r="X12" s="211"/>
      <c r="Y12" s="211"/>
      <c r="Z12" s="211"/>
      <c r="AA12" s="211"/>
      <c r="AB12" s="211"/>
      <c r="AC12" s="211"/>
      <c r="AD12" s="155"/>
      <c r="AE12" s="142"/>
    </row>
    <row r="14" spans="2:31" x14ac:dyDescent="0.2">
      <c r="B14" s="173"/>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42"/>
      <c r="AA14" s="138"/>
      <c r="AB14" s="137" t="s">
        <v>106</v>
      </c>
      <c r="AC14" s="137" t="s">
        <v>99</v>
      </c>
      <c r="AD14" s="137" t="s">
        <v>105</v>
      </c>
      <c r="AE14" s="142"/>
    </row>
    <row r="15" spans="2:31" x14ac:dyDescent="0.2">
      <c r="B15" s="149" t="s">
        <v>372</v>
      </c>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6"/>
      <c r="AA15" s="168"/>
      <c r="AB15" s="150"/>
      <c r="AC15" s="150"/>
      <c r="AD15" s="148"/>
      <c r="AE15" s="169"/>
    </row>
    <row r="16" spans="2:31" x14ac:dyDescent="0.2">
      <c r="B16" s="140"/>
      <c r="C16" s="209" t="s">
        <v>196</v>
      </c>
      <c r="D16" s="120" t="s">
        <v>371</v>
      </c>
      <c r="Z16" s="208"/>
      <c r="AA16" s="207"/>
      <c r="AB16" s="134" t="s">
        <v>42</v>
      </c>
      <c r="AC16" s="134" t="s">
        <v>99</v>
      </c>
      <c r="AD16" s="134" t="s">
        <v>42</v>
      </c>
      <c r="AE16" s="189"/>
    </row>
    <row r="17" spans="2:31" x14ac:dyDescent="0.2">
      <c r="B17" s="140"/>
      <c r="D17" s="120" t="s">
        <v>87</v>
      </c>
      <c r="Z17" s="133"/>
      <c r="AA17" s="187"/>
      <c r="AB17" s="134"/>
      <c r="AC17" s="134"/>
      <c r="AE17" s="189"/>
    </row>
    <row r="18" spans="2:31" ht="6" customHeight="1" x14ac:dyDescent="0.2">
      <c r="B18" s="140"/>
      <c r="Z18" s="133"/>
      <c r="AA18" s="187"/>
      <c r="AB18" s="134"/>
      <c r="AC18" s="134"/>
      <c r="AE18" s="189"/>
    </row>
    <row r="19" spans="2:31" x14ac:dyDescent="0.2">
      <c r="B19" s="140"/>
      <c r="D19" s="179" t="s">
        <v>234</v>
      </c>
      <c r="E19" s="172"/>
      <c r="F19" s="172"/>
      <c r="G19" s="172"/>
      <c r="H19" s="172"/>
      <c r="I19" s="172"/>
      <c r="J19" s="172"/>
      <c r="K19" s="172"/>
      <c r="L19" s="172"/>
      <c r="M19" s="172"/>
      <c r="N19" s="172"/>
      <c r="O19" s="155"/>
      <c r="P19" s="155"/>
      <c r="Q19" s="155"/>
      <c r="R19" s="155"/>
      <c r="S19" s="172"/>
      <c r="T19" s="172"/>
      <c r="U19" s="524"/>
      <c r="V19" s="529"/>
      <c r="W19" s="529"/>
      <c r="X19" s="155" t="s">
        <v>164</v>
      </c>
      <c r="Y19" s="140"/>
      <c r="Z19" s="133"/>
      <c r="AA19" s="187"/>
      <c r="AB19" s="134"/>
      <c r="AC19" s="134"/>
      <c r="AE19" s="189"/>
    </row>
    <row r="20" spans="2:31" x14ac:dyDescent="0.2">
      <c r="B20" s="140"/>
      <c r="D20" s="179" t="s">
        <v>218</v>
      </c>
      <c r="E20" s="172"/>
      <c r="F20" s="172"/>
      <c r="G20" s="172"/>
      <c r="H20" s="172"/>
      <c r="I20" s="172"/>
      <c r="J20" s="172"/>
      <c r="K20" s="172"/>
      <c r="L20" s="172"/>
      <c r="M20" s="172"/>
      <c r="N20" s="172"/>
      <c r="O20" s="155"/>
      <c r="P20" s="155"/>
      <c r="Q20" s="155"/>
      <c r="R20" s="155"/>
      <c r="S20" s="172"/>
      <c r="T20" s="172"/>
      <c r="U20" s="524"/>
      <c r="V20" s="529"/>
      <c r="W20" s="529"/>
      <c r="X20" s="155" t="s">
        <v>164</v>
      </c>
      <c r="Y20" s="140"/>
      <c r="Z20" s="189"/>
      <c r="AA20" s="187"/>
      <c r="AB20" s="134"/>
      <c r="AC20" s="134"/>
      <c r="AE20" s="189"/>
    </row>
    <row r="21" spans="2:31" x14ac:dyDescent="0.2">
      <c r="B21" s="140"/>
      <c r="D21" s="179" t="s">
        <v>163</v>
      </c>
      <c r="E21" s="172"/>
      <c r="F21" s="172"/>
      <c r="G21" s="172"/>
      <c r="H21" s="172"/>
      <c r="I21" s="172"/>
      <c r="J21" s="172"/>
      <c r="K21" s="172"/>
      <c r="L21" s="172"/>
      <c r="M21" s="172"/>
      <c r="N21" s="172"/>
      <c r="O21" s="155"/>
      <c r="P21" s="155"/>
      <c r="Q21" s="155"/>
      <c r="R21" s="155"/>
      <c r="S21" s="172"/>
      <c r="T21" s="210" t="str">
        <f>(IFERROR(ROUNDDOWN(T20/T19*100,0),""))</f>
        <v/>
      </c>
      <c r="U21" s="600" t="str">
        <f>(IFERROR(ROUNDDOWN(U20/U19*100,0),""))</f>
        <v/>
      </c>
      <c r="V21" s="601"/>
      <c r="W21" s="601"/>
      <c r="X21" s="155" t="s">
        <v>162</v>
      </c>
      <c r="Y21" s="140"/>
      <c r="Z21" s="186"/>
      <c r="AA21" s="187"/>
      <c r="AB21" s="134"/>
      <c r="AC21" s="134"/>
      <c r="AE21" s="189"/>
    </row>
    <row r="22" spans="2:31" x14ac:dyDescent="0.2">
      <c r="B22" s="140"/>
      <c r="D22" s="120" t="s">
        <v>370</v>
      </c>
      <c r="Z22" s="186"/>
      <c r="AA22" s="187"/>
      <c r="AB22" s="134"/>
      <c r="AC22" s="134"/>
      <c r="AE22" s="189"/>
    </row>
    <row r="23" spans="2:31" x14ac:dyDescent="0.2">
      <c r="B23" s="140"/>
      <c r="E23" s="120" t="s">
        <v>369</v>
      </c>
      <c r="Z23" s="186"/>
      <c r="AA23" s="187"/>
      <c r="AB23" s="134"/>
      <c r="AC23" s="134"/>
      <c r="AE23" s="189"/>
    </row>
    <row r="24" spans="2:31" x14ac:dyDescent="0.2">
      <c r="B24" s="140"/>
      <c r="Z24" s="186"/>
      <c r="AA24" s="187"/>
      <c r="AB24" s="134"/>
      <c r="AC24" s="134"/>
      <c r="AE24" s="189"/>
    </row>
    <row r="25" spans="2:31" x14ac:dyDescent="0.2">
      <c r="B25" s="140"/>
      <c r="C25" s="209" t="s">
        <v>195</v>
      </c>
      <c r="D25" s="120" t="s">
        <v>368</v>
      </c>
      <c r="Z25" s="208"/>
      <c r="AA25" s="187"/>
      <c r="AB25" s="134" t="s">
        <v>42</v>
      </c>
      <c r="AC25" s="134" t="s">
        <v>99</v>
      </c>
      <c r="AD25" s="134" t="s">
        <v>42</v>
      </c>
      <c r="AE25" s="189"/>
    </row>
    <row r="26" spans="2:31" x14ac:dyDescent="0.2">
      <c r="B26" s="140"/>
      <c r="C26" s="209"/>
      <c r="D26" s="120" t="s">
        <v>367</v>
      </c>
      <c r="Z26" s="208"/>
      <c r="AA26" s="187"/>
      <c r="AB26" s="134"/>
      <c r="AC26" s="134"/>
      <c r="AD26" s="134"/>
      <c r="AE26" s="189"/>
    </row>
    <row r="27" spans="2:31" x14ac:dyDescent="0.2">
      <c r="B27" s="140"/>
      <c r="C27" s="209"/>
      <c r="D27" s="120" t="s">
        <v>366</v>
      </c>
      <c r="Z27" s="208"/>
      <c r="AA27" s="187"/>
      <c r="AB27" s="134"/>
      <c r="AC27" s="134"/>
      <c r="AD27" s="134"/>
      <c r="AE27" s="189"/>
    </row>
    <row r="28" spans="2:31" x14ac:dyDescent="0.2">
      <c r="B28" s="140"/>
      <c r="C28" s="209"/>
      <c r="D28" s="120" t="s">
        <v>365</v>
      </c>
      <c r="Z28" s="208"/>
      <c r="AA28" s="187"/>
      <c r="AB28" s="134"/>
      <c r="AC28" s="134"/>
      <c r="AD28" s="134"/>
      <c r="AE28" s="189"/>
    </row>
    <row r="29" spans="2:31" ht="6" customHeight="1" x14ac:dyDescent="0.2">
      <c r="B29" s="140"/>
      <c r="Z29" s="186"/>
      <c r="AA29" s="187"/>
      <c r="AB29" s="134"/>
      <c r="AC29" s="134"/>
      <c r="AE29" s="189"/>
    </row>
    <row r="30" spans="2:31" x14ac:dyDescent="0.2">
      <c r="B30" s="140"/>
      <c r="C30" s="209"/>
      <c r="D30" s="161" t="s">
        <v>364</v>
      </c>
      <c r="E30" s="147"/>
      <c r="F30" s="147"/>
      <c r="G30" s="147"/>
      <c r="H30" s="147"/>
      <c r="I30" s="147"/>
      <c r="J30" s="147"/>
      <c r="K30" s="147"/>
      <c r="L30" s="147"/>
      <c r="M30" s="147"/>
      <c r="N30" s="147"/>
      <c r="O30" s="148"/>
      <c r="P30" s="148"/>
      <c r="Q30" s="148"/>
      <c r="R30" s="148"/>
      <c r="S30" s="148"/>
      <c r="T30" s="169"/>
      <c r="U30" s="575"/>
      <c r="V30" s="576"/>
      <c r="W30" s="576"/>
      <c r="X30" s="577" t="s">
        <v>164</v>
      </c>
      <c r="Z30" s="186"/>
      <c r="AA30" s="187"/>
      <c r="AB30" s="134"/>
      <c r="AC30" s="134"/>
      <c r="AE30" s="189"/>
    </row>
    <row r="31" spans="2:31" x14ac:dyDescent="0.2">
      <c r="B31" s="140"/>
      <c r="C31" s="209"/>
      <c r="D31" s="256" t="s">
        <v>363</v>
      </c>
      <c r="E31" s="141"/>
      <c r="F31" s="141"/>
      <c r="G31" s="141"/>
      <c r="H31" s="141"/>
      <c r="I31" s="141"/>
      <c r="J31" s="141"/>
      <c r="K31" s="141"/>
      <c r="L31" s="141"/>
      <c r="M31" s="141"/>
      <c r="N31" s="141"/>
      <c r="T31" s="189"/>
      <c r="U31" s="578"/>
      <c r="V31" s="485"/>
      <c r="W31" s="485"/>
      <c r="X31" s="579"/>
      <c r="Z31" s="186"/>
      <c r="AA31" s="187"/>
      <c r="AB31" s="134"/>
      <c r="AC31" s="134"/>
      <c r="AE31" s="189"/>
    </row>
    <row r="32" spans="2:31" x14ac:dyDescent="0.2">
      <c r="B32" s="140"/>
      <c r="C32" s="209"/>
      <c r="D32" s="256" t="s">
        <v>362</v>
      </c>
      <c r="E32" s="141"/>
      <c r="F32" s="141"/>
      <c r="G32" s="141"/>
      <c r="H32" s="141"/>
      <c r="I32" s="141"/>
      <c r="J32" s="141"/>
      <c r="K32" s="141"/>
      <c r="L32" s="141"/>
      <c r="M32" s="141"/>
      <c r="N32" s="141"/>
      <c r="T32" s="189"/>
      <c r="U32" s="578"/>
      <c r="V32" s="485"/>
      <c r="W32" s="485"/>
      <c r="X32" s="579"/>
      <c r="Z32" s="186"/>
      <c r="AA32" s="187"/>
      <c r="AB32" s="134"/>
      <c r="AC32" s="134"/>
      <c r="AE32" s="189"/>
    </row>
    <row r="33" spans="2:35" x14ac:dyDescent="0.2">
      <c r="B33" s="140"/>
      <c r="C33" s="209"/>
      <c r="D33" s="254" t="s">
        <v>361</v>
      </c>
      <c r="E33" s="127"/>
      <c r="F33" s="127"/>
      <c r="G33" s="127"/>
      <c r="H33" s="127"/>
      <c r="I33" s="127"/>
      <c r="J33" s="127"/>
      <c r="K33" s="127"/>
      <c r="L33" s="127"/>
      <c r="M33" s="127"/>
      <c r="N33" s="127"/>
      <c r="O33" s="128"/>
      <c r="P33" s="128"/>
      <c r="Q33" s="128"/>
      <c r="R33" s="128"/>
      <c r="S33" s="128"/>
      <c r="T33" s="136"/>
      <c r="U33" s="530"/>
      <c r="V33" s="531"/>
      <c r="W33" s="531"/>
      <c r="X33" s="590"/>
      <c r="Z33" s="186"/>
      <c r="AA33" s="187"/>
      <c r="AB33" s="134"/>
      <c r="AC33" s="134"/>
      <c r="AE33" s="189"/>
    </row>
    <row r="34" spans="2:35" ht="4.5" customHeight="1" x14ac:dyDescent="0.2">
      <c r="B34" s="140"/>
      <c r="C34" s="209"/>
      <c r="D34" s="141"/>
      <c r="E34" s="141"/>
      <c r="F34" s="141"/>
      <c r="G34" s="141"/>
      <c r="H34" s="141"/>
      <c r="I34" s="141"/>
      <c r="J34" s="141"/>
      <c r="K34" s="141"/>
      <c r="L34" s="141"/>
      <c r="M34" s="141"/>
      <c r="N34" s="141"/>
      <c r="U34" s="134"/>
      <c r="V34" s="134"/>
      <c r="W34" s="134"/>
      <c r="Z34" s="186"/>
      <c r="AA34" s="187"/>
      <c r="AB34" s="134"/>
      <c r="AC34" s="134"/>
      <c r="AE34" s="189"/>
    </row>
    <row r="35" spans="2:35" x14ac:dyDescent="0.2">
      <c r="B35" s="140"/>
      <c r="C35" s="209"/>
      <c r="J35" s="485"/>
      <c r="K35" s="485"/>
      <c r="L35" s="485"/>
      <c r="M35" s="485"/>
      <c r="N35" s="485"/>
      <c r="O35" s="485"/>
      <c r="P35" s="485"/>
      <c r="Q35" s="485"/>
      <c r="R35" s="485"/>
      <c r="S35" s="485"/>
      <c r="T35" s="485"/>
      <c r="U35" s="485"/>
      <c r="V35" s="485"/>
      <c r="Z35" s="133"/>
      <c r="AA35" s="187"/>
      <c r="AB35" s="134"/>
      <c r="AC35" s="134"/>
      <c r="AE35" s="189"/>
    </row>
    <row r="36" spans="2:35" x14ac:dyDescent="0.2">
      <c r="B36" s="140"/>
      <c r="C36" s="209" t="s">
        <v>193</v>
      </c>
      <c r="D36" s="120" t="s">
        <v>360</v>
      </c>
      <c r="Z36" s="208"/>
      <c r="AA36" s="207"/>
      <c r="AB36" s="134" t="s">
        <v>42</v>
      </c>
      <c r="AC36" s="134" t="s">
        <v>99</v>
      </c>
      <c r="AD36" s="134" t="s">
        <v>42</v>
      </c>
      <c r="AE36" s="189"/>
    </row>
    <row r="37" spans="2:35" x14ac:dyDescent="0.2">
      <c r="B37" s="140"/>
      <c r="D37" s="120" t="s">
        <v>359</v>
      </c>
      <c r="E37" s="141"/>
      <c r="F37" s="141"/>
      <c r="G37" s="141"/>
      <c r="H37" s="141"/>
      <c r="I37" s="141"/>
      <c r="J37" s="141"/>
      <c r="K37" s="141"/>
      <c r="L37" s="141"/>
      <c r="M37" s="141"/>
      <c r="N37" s="141"/>
      <c r="O37" s="185"/>
      <c r="P37" s="185"/>
      <c r="Q37" s="185"/>
      <c r="Z37" s="186"/>
      <c r="AA37" s="187"/>
      <c r="AB37" s="134"/>
      <c r="AC37" s="134"/>
      <c r="AE37" s="189"/>
    </row>
    <row r="38" spans="2:35" ht="14.25" customHeight="1" x14ac:dyDescent="0.2">
      <c r="B38" s="140"/>
      <c r="C38" s="209"/>
      <c r="Z38" s="208"/>
      <c r="AA38" s="207"/>
      <c r="AB38" s="134"/>
      <c r="AC38" s="134"/>
      <c r="AD38" s="134"/>
      <c r="AE38" s="189"/>
    </row>
    <row r="39" spans="2:35" ht="14.25" customHeight="1" x14ac:dyDescent="0.2">
      <c r="B39" s="140"/>
      <c r="C39" s="209" t="s">
        <v>358</v>
      </c>
      <c r="D39" s="120" t="s">
        <v>357</v>
      </c>
      <c r="Z39" s="208"/>
      <c r="AA39" s="207"/>
      <c r="AB39" s="134" t="s">
        <v>42</v>
      </c>
      <c r="AC39" s="134" t="s">
        <v>99</v>
      </c>
      <c r="AD39" s="134" t="s">
        <v>42</v>
      </c>
      <c r="AE39" s="189"/>
    </row>
    <row r="40" spans="2:35" ht="14.25" customHeight="1" x14ac:dyDescent="0.2">
      <c r="B40" s="140"/>
      <c r="C40" s="209"/>
      <c r="D40" s="120" t="s">
        <v>356</v>
      </c>
      <c r="Z40" s="208"/>
      <c r="AA40" s="207"/>
      <c r="AB40" s="134"/>
      <c r="AC40" s="134"/>
      <c r="AD40" s="134"/>
      <c r="AE40" s="189"/>
    </row>
    <row r="41" spans="2:35" x14ac:dyDescent="0.2">
      <c r="B41" s="140"/>
      <c r="D41" s="120" t="s">
        <v>355</v>
      </c>
      <c r="Z41" s="186"/>
      <c r="AA41" s="187"/>
      <c r="AB41" s="134"/>
      <c r="AC41" s="134"/>
      <c r="AE41" s="189"/>
    </row>
    <row r="42" spans="2:35" x14ac:dyDescent="0.2">
      <c r="B42" s="140"/>
      <c r="Z42" s="133"/>
      <c r="AA42" s="187"/>
      <c r="AB42" s="134"/>
      <c r="AC42" s="134"/>
      <c r="AE42" s="189"/>
    </row>
    <row r="43" spans="2:35" x14ac:dyDescent="0.2">
      <c r="B43" s="140" t="s">
        <v>354</v>
      </c>
      <c r="Z43" s="186"/>
      <c r="AA43" s="187"/>
      <c r="AB43" s="134"/>
      <c r="AC43" s="134"/>
      <c r="AE43" s="189"/>
    </row>
    <row r="44" spans="2:35" ht="17.25" customHeight="1" x14ac:dyDescent="0.2">
      <c r="B44" s="140"/>
      <c r="C44" s="209" t="s">
        <v>196</v>
      </c>
      <c r="D44" s="120" t="s">
        <v>353</v>
      </c>
      <c r="Z44" s="208"/>
      <c r="AA44" s="207"/>
      <c r="AB44" s="134" t="s">
        <v>42</v>
      </c>
      <c r="AC44" s="134" t="s">
        <v>99</v>
      </c>
      <c r="AD44" s="134" t="s">
        <v>42</v>
      </c>
      <c r="AE44" s="189"/>
    </row>
    <row r="45" spans="2:35" ht="18.75" customHeight="1" x14ac:dyDescent="0.2">
      <c r="B45" s="140"/>
      <c r="D45" s="120" t="s">
        <v>352</v>
      </c>
      <c r="Z45" s="186"/>
      <c r="AA45" s="187"/>
      <c r="AB45" s="134"/>
      <c r="AC45" s="134"/>
      <c r="AE45" s="189"/>
    </row>
    <row r="46" spans="2:35" ht="7.5" customHeight="1" x14ac:dyDescent="0.2">
      <c r="B46" s="140"/>
      <c r="W46" s="159"/>
      <c r="Z46" s="189"/>
      <c r="AA46" s="187"/>
      <c r="AB46" s="134"/>
      <c r="AC46" s="134"/>
      <c r="AE46" s="189"/>
      <c r="AI46" s="185"/>
    </row>
    <row r="47" spans="2:35" x14ac:dyDescent="0.2">
      <c r="B47" s="140"/>
      <c r="E47" s="141"/>
      <c r="F47" s="141"/>
      <c r="G47" s="141"/>
      <c r="H47" s="141"/>
      <c r="I47" s="141"/>
      <c r="J47" s="141"/>
      <c r="K47" s="141"/>
      <c r="L47" s="141"/>
      <c r="M47" s="141"/>
      <c r="N47" s="141"/>
      <c r="O47" s="185"/>
      <c r="P47" s="185"/>
      <c r="Q47" s="185"/>
      <c r="Z47" s="186"/>
      <c r="AA47" s="187"/>
      <c r="AB47" s="134"/>
      <c r="AC47" s="134"/>
      <c r="AE47" s="189"/>
    </row>
    <row r="48" spans="2:35" x14ac:dyDescent="0.2">
      <c r="B48" s="140"/>
      <c r="C48" s="209" t="s">
        <v>195</v>
      </c>
      <c r="D48" s="255" t="s">
        <v>351</v>
      </c>
      <c r="Z48" s="208"/>
      <c r="AA48" s="187"/>
      <c r="AB48" s="134" t="s">
        <v>42</v>
      </c>
      <c r="AC48" s="134" t="s">
        <v>99</v>
      </c>
      <c r="AD48" s="134" t="s">
        <v>42</v>
      </c>
      <c r="AE48" s="189"/>
    </row>
    <row r="49" spans="2:31" x14ac:dyDescent="0.2">
      <c r="B49" s="140"/>
      <c r="C49" s="209"/>
      <c r="D49" s="120" t="s">
        <v>350</v>
      </c>
      <c r="Z49" s="208"/>
      <c r="AA49" s="187"/>
      <c r="AB49" s="134"/>
      <c r="AC49" s="134"/>
      <c r="AD49" s="134"/>
      <c r="AE49" s="189"/>
    </row>
    <row r="50" spans="2:31" x14ac:dyDescent="0.2">
      <c r="B50" s="140"/>
      <c r="C50" s="209"/>
      <c r="D50" s="120" t="s">
        <v>349</v>
      </c>
      <c r="Z50" s="208"/>
      <c r="AA50" s="187"/>
      <c r="AB50" s="134"/>
      <c r="AC50" s="134"/>
      <c r="AD50" s="134"/>
      <c r="AE50" s="189"/>
    </row>
    <row r="51" spans="2:31" ht="6" customHeight="1" x14ac:dyDescent="0.2">
      <c r="B51" s="140"/>
      <c r="Z51" s="186"/>
      <c r="AA51" s="187"/>
      <c r="AB51" s="134"/>
      <c r="AC51" s="134"/>
      <c r="AE51" s="189"/>
    </row>
    <row r="52" spans="2:31" x14ac:dyDescent="0.2">
      <c r="B52" s="140"/>
      <c r="C52" s="209"/>
      <c r="D52" s="161" t="s">
        <v>348</v>
      </c>
      <c r="E52" s="147"/>
      <c r="F52" s="147"/>
      <c r="G52" s="147"/>
      <c r="H52" s="147"/>
      <c r="I52" s="147"/>
      <c r="J52" s="147"/>
      <c r="K52" s="147"/>
      <c r="L52" s="147"/>
      <c r="M52" s="147"/>
      <c r="N52" s="147"/>
      <c r="O52" s="148"/>
      <c r="P52" s="148"/>
      <c r="Q52" s="148"/>
      <c r="R52" s="148"/>
      <c r="S52" s="148"/>
      <c r="T52" s="148"/>
      <c r="U52" s="575"/>
      <c r="V52" s="576"/>
      <c r="W52" s="576"/>
      <c r="X52" s="577" t="s">
        <v>164</v>
      </c>
      <c r="Z52" s="186"/>
      <c r="AA52" s="187"/>
      <c r="AB52" s="134"/>
      <c r="AC52" s="134"/>
      <c r="AE52" s="189"/>
    </row>
    <row r="53" spans="2:31" x14ac:dyDescent="0.2">
      <c r="B53" s="140"/>
      <c r="C53" s="209"/>
      <c r="D53" s="254" t="s">
        <v>347</v>
      </c>
      <c r="E53" s="127"/>
      <c r="F53" s="127"/>
      <c r="G53" s="127"/>
      <c r="H53" s="127"/>
      <c r="I53" s="127"/>
      <c r="J53" s="127"/>
      <c r="K53" s="127"/>
      <c r="L53" s="127"/>
      <c r="M53" s="127"/>
      <c r="N53" s="127"/>
      <c r="O53" s="128"/>
      <c r="P53" s="128"/>
      <c r="Q53" s="128"/>
      <c r="R53" s="128"/>
      <c r="S53" s="128"/>
      <c r="T53" s="128"/>
      <c r="U53" s="530"/>
      <c r="V53" s="531"/>
      <c r="W53" s="531"/>
      <c r="X53" s="590"/>
      <c r="Z53" s="186"/>
      <c r="AA53" s="187"/>
      <c r="AB53" s="134"/>
      <c r="AC53" s="134"/>
      <c r="AE53" s="189"/>
    </row>
    <row r="54" spans="2:31" ht="4.5" customHeight="1" x14ac:dyDescent="0.2">
      <c r="B54" s="140"/>
      <c r="C54" s="209"/>
      <c r="D54" s="141"/>
      <c r="E54" s="141"/>
      <c r="F54" s="141"/>
      <c r="G54" s="141"/>
      <c r="H54" s="141"/>
      <c r="I54" s="141"/>
      <c r="J54" s="141"/>
      <c r="K54" s="141"/>
      <c r="L54" s="141"/>
      <c r="M54" s="141"/>
      <c r="N54" s="141"/>
      <c r="U54" s="134"/>
      <c r="V54" s="134"/>
      <c r="W54" s="134"/>
      <c r="Z54" s="186"/>
      <c r="AA54" s="187"/>
      <c r="AB54" s="134"/>
      <c r="AC54" s="134"/>
      <c r="AE54" s="189"/>
    </row>
    <row r="55" spans="2:31" x14ac:dyDescent="0.2">
      <c r="B55" s="140"/>
      <c r="D55" s="134"/>
      <c r="E55" s="185"/>
      <c r="F55" s="185"/>
      <c r="G55" s="185"/>
      <c r="H55" s="185"/>
      <c r="I55" s="185"/>
      <c r="J55" s="185"/>
      <c r="K55" s="185"/>
      <c r="L55" s="185"/>
      <c r="M55" s="185"/>
      <c r="N55" s="185"/>
      <c r="Q55" s="134"/>
      <c r="S55" s="159"/>
      <c r="T55" s="159"/>
      <c r="U55" s="159"/>
      <c r="V55" s="159"/>
      <c r="Z55" s="133"/>
      <c r="AA55" s="187"/>
      <c r="AB55" s="134"/>
      <c r="AC55" s="134"/>
      <c r="AE55" s="189"/>
    </row>
    <row r="56" spans="2:31" x14ac:dyDescent="0.2">
      <c r="B56" s="129"/>
      <c r="C56" s="206"/>
      <c r="D56" s="128"/>
      <c r="E56" s="128"/>
      <c r="F56" s="128"/>
      <c r="G56" s="128"/>
      <c r="H56" s="128"/>
      <c r="I56" s="128"/>
      <c r="J56" s="128"/>
      <c r="K56" s="128"/>
      <c r="L56" s="128"/>
      <c r="M56" s="128"/>
      <c r="N56" s="128"/>
      <c r="O56" s="128"/>
      <c r="P56" s="128"/>
      <c r="Q56" s="128"/>
      <c r="R56" s="128"/>
      <c r="S56" s="128"/>
      <c r="T56" s="128"/>
      <c r="U56" s="128"/>
      <c r="V56" s="128"/>
      <c r="W56" s="128"/>
      <c r="X56" s="128"/>
      <c r="Y56" s="128"/>
      <c r="Z56" s="136"/>
      <c r="AA56" s="153"/>
      <c r="AB56" s="152"/>
      <c r="AC56" s="152"/>
      <c r="AD56" s="128"/>
      <c r="AE56" s="136"/>
    </row>
    <row r="57" spans="2:31" x14ac:dyDescent="0.2">
      <c r="B57" s="120" t="s">
        <v>141</v>
      </c>
      <c r="D57" s="120" t="s">
        <v>346</v>
      </c>
    </row>
    <row r="58" spans="2:31" x14ac:dyDescent="0.2">
      <c r="D58" s="120" t="s">
        <v>80</v>
      </c>
    </row>
    <row r="59" spans="2:31" ht="3.75" customHeight="1" x14ac:dyDescent="0.2"/>
    <row r="60" spans="2:31" x14ac:dyDescent="0.2">
      <c r="C60" s="253"/>
    </row>
    <row r="61" spans="2:31" x14ac:dyDescent="0.2">
      <c r="C61" s="253"/>
    </row>
    <row r="62" spans="2:31" x14ac:dyDescent="0.2">
      <c r="C62" s="253"/>
    </row>
    <row r="63" spans="2:31" x14ac:dyDescent="0.2">
      <c r="C63" s="253"/>
    </row>
    <row r="64" spans="2:31" x14ac:dyDescent="0.2">
      <c r="C64" s="253"/>
    </row>
    <row r="66" spans="3:26" x14ac:dyDescent="0.2">
      <c r="C66" s="253"/>
      <c r="E66" s="253"/>
      <c r="F66" s="253"/>
      <c r="G66" s="253"/>
      <c r="H66" s="253"/>
      <c r="I66" s="253"/>
      <c r="J66" s="253"/>
      <c r="K66" s="253"/>
      <c r="L66" s="253"/>
      <c r="M66" s="253"/>
      <c r="N66" s="253"/>
      <c r="O66" s="253"/>
      <c r="P66" s="253"/>
      <c r="Q66" s="253"/>
      <c r="R66" s="253"/>
      <c r="S66" s="253"/>
      <c r="T66" s="253"/>
      <c r="U66" s="253"/>
      <c r="V66" s="253"/>
      <c r="W66" s="253"/>
      <c r="X66" s="253"/>
      <c r="Y66" s="253"/>
      <c r="Z66" s="253"/>
    </row>
    <row r="67" spans="3:26" x14ac:dyDescent="0.2">
      <c r="C67" s="253"/>
      <c r="E67" s="253"/>
      <c r="F67" s="253"/>
      <c r="G67" s="253"/>
      <c r="H67" s="253"/>
      <c r="I67" s="253"/>
      <c r="J67" s="253"/>
      <c r="K67" s="253"/>
      <c r="L67" s="253"/>
      <c r="M67" s="253"/>
      <c r="N67" s="253"/>
      <c r="O67" s="253"/>
      <c r="P67" s="253"/>
      <c r="Q67" s="253"/>
      <c r="R67" s="253"/>
      <c r="S67" s="253"/>
      <c r="T67" s="253"/>
      <c r="U67" s="253"/>
      <c r="V67" s="253"/>
      <c r="W67" s="253"/>
      <c r="X67" s="253"/>
      <c r="Y67" s="253"/>
      <c r="Z67" s="253"/>
    </row>
    <row r="68" spans="3:26" x14ac:dyDescent="0.2">
      <c r="C68" s="253"/>
      <c r="E68" s="253"/>
      <c r="F68" s="253"/>
      <c r="G68" s="253"/>
      <c r="H68" s="253"/>
      <c r="I68" s="253"/>
      <c r="J68" s="253"/>
      <c r="K68" s="253"/>
      <c r="L68" s="253"/>
      <c r="M68" s="253"/>
      <c r="N68" s="253"/>
      <c r="O68" s="253"/>
      <c r="P68" s="253"/>
      <c r="Q68" s="253"/>
      <c r="R68" s="253"/>
      <c r="S68" s="253"/>
      <c r="T68" s="253"/>
      <c r="U68" s="253"/>
      <c r="V68" s="253"/>
      <c r="W68" s="253"/>
      <c r="X68" s="253"/>
      <c r="Y68" s="253"/>
      <c r="Z68" s="253"/>
    </row>
    <row r="69" spans="3:26" x14ac:dyDescent="0.2">
      <c r="C69" s="253"/>
      <c r="D69" s="253"/>
      <c r="E69" s="253"/>
      <c r="F69" s="253"/>
      <c r="G69" s="253"/>
      <c r="H69" s="253"/>
      <c r="I69" s="253"/>
      <c r="J69" s="253"/>
      <c r="K69" s="253"/>
      <c r="L69" s="253"/>
      <c r="M69" s="253"/>
      <c r="N69" s="253"/>
      <c r="O69" s="253"/>
      <c r="P69" s="253"/>
      <c r="Q69" s="253"/>
      <c r="R69" s="253"/>
      <c r="S69" s="253"/>
      <c r="T69" s="253"/>
      <c r="U69" s="253"/>
      <c r="V69" s="253"/>
      <c r="W69" s="253"/>
      <c r="X69" s="253"/>
      <c r="Y69" s="253"/>
      <c r="Z69" s="253"/>
    </row>
  </sheetData>
  <mergeCells count="13">
    <mergeCell ref="Y3:Z3"/>
    <mergeCell ref="B5:AE5"/>
    <mergeCell ref="F7:AE7"/>
    <mergeCell ref="B9:E11"/>
    <mergeCell ref="U19:W19"/>
    <mergeCell ref="J35:S35"/>
    <mergeCell ref="T35:V35"/>
    <mergeCell ref="U52:W53"/>
    <mergeCell ref="X52:X53"/>
    <mergeCell ref="U20:W20"/>
    <mergeCell ref="U21:W21"/>
    <mergeCell ref="U30:W33"/>
    <mergeCell ref="X30:X33"/>
  </mergeCells>
  <phoneticPr fontId="31"/>
  <dataValidations count="1">
    <dataValidation type="list" allowBlank="1" showInputMessage="1" showErrorMessage="1" sqref="K8 Q8 AB16 AD16 AB25:AB28 AD25:AD28 AB44 AD44 F8:F12 R9:R12 AB36 AD36 AD48:AD50 AB48:AB50 AB38:AB40 AD38:AD40" xr:uid="{6859DBD0-DF45-4A26-BB2E-73357E8B3B0D}">
      <formula1>"□,■"</formula1>
    </dataValidation>
  </dataValidations>
  <pageMargins left="0.7" right="0.7" top="0.75" bottom="0.75" header="0.3" footer="0.3"/>
  <pageSetup paperSize="9" scale="76"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866B0-B5F8-49C8-BC7D-B5BDAC78CF3B}">
  <sheetPr codeName="Sheet42">
    <tabColor rgb="FF0070C0"/>
  </sheetPr>
  <dimension ref="A1:AK78"/>
  <sheetViews>
    <sheetView view="pageBreakPreview" zoomScaleNormal="100" zoomScaleSheetLayoutView="100" workbookViewId="0"/>
  </sheetViews>
  <sheetFormatPr defaultColWidth="3.453125" defaultRowHeight="13" x14ac:dyDescent="0.2"/>
  <cols>
    <col min="1" max="1" width="3.453125" style="115"/>
    <col min="2" max="2" width="3" style="116" customWidth="1"/>
    <col min="3" max="7" width="3.453125" style="115"/>
    <col min="8" max="8" width="2.453125" style="115" customWidth="1"/>
    <col min="9" max="16384" width="3.453125" style="115"/>
  </cols>
  <sheetData>
    <row r="1" spans="2:27" s="120" customFormat="1" x14ac:dyDescent="0.2"/>
    <row r="2" spans="2:27" s="120" customFormat="1" x14ac:dyDescent="0.2">
      <c r="B2" s="120" t="s">
        <v>438</v>
      </c>
      <c r="AA2" s="175" t="s">
        <v>436</v>
      </c>
    </row>
    <row r="3" spans="2:27" s="120" customFormat="1" ht="8.25" customHeight="1" x14ac:dyDescent="0.2"/>
    <row r="4" spans="2:27" s="120" customFormat="1" x14ac:dyDescent="0.2">
      <c r="B4" s="485" t="s">
        <v>435</v>
      </c>
      <c r="C4" s="485"/>
      <c r="D4" s="485"/>
      <c r="E4" s="485"/>
      <c r="F4" s="485"/>
      <c r="G4" s="485"/>
      <c r="H4" s="485"/>
      <c r="I4" s="485"/>
      <c r="J4" s="485"/>
      <c r="K4" s="485"/>
      <c r="L4" s="485"/>
      <c r="M4" s="485"/>
      <c r="N4" s="485"/>
      <c r="O4" s="485"/>
      <c r="P4" s="485"/>
      <c r="Q4" s="485"/>
      <c r="R4" s="485"/>
      <c r="S4" s="485"/>
      <c r="T4" s="485"/>
      <c r="U4" s="485"/>
      <c r="V4" s="485"/>
      <c r="W4" s="485"/>
      <c r="X4" s="485"/>
      <c r="Y4" s="485"/>
      <c r="Z4" s="485"/>
      <c r="AA4" s="485"/>
    </row>
    <row r="5" spans="2:27" s="120" customFormat="1" ht="6.75" customHeight="1" x14ac:dyDescent="0.2"/>
    <row r="6" spans="2:27" s="120" customFormat="1" ht="18.649999999999999" customHeight="1" x14ac:dyDescent="0.2">
      <c r="B6" s="523" t="s">
        <v>161</v>
      </c>
      <c r="C6" s="523"/>
      <c r="D6" s="523"/>
      <c r="E6" s="523"/>
      <c r="F6" s="523"/>
      <c r="G6" s="524"/>
      <c r="H6" s="529"/>
      <c r="I6" s="529"/>
      <c r="J6" s="529"/>
      <c r="K6" s="529"/>
      <c r="L6" s="529"/>
      <c r="M6" s="529"/>
      <c r="N6" s="529"/>
      <c r="O6" s="529"/>
      <c r="P6" s="529"/>
      <c r="Q6" s="529"/>
      <c r="R6" s="529"/>
      <c r="S6" s="529"/>
      <c r="T6" s="529"/>
      <c r="U6" s="529"/>
      <c r="V6" s="529"/>
      <c r="W6" s="529"/>
      <c r="X6" s="529"/>
      <c r="Y6" s="529"/>
      <c r="Z6" s="529"/>
      <c r="AA6" s="574"/>
    </row>
    <row r="7" spans="2:27" s="120" customFormat="1" ht="19.5" customHeight="1" x14ac:dyDescent="0.2">
      <c r="B7" s="523" t="s">
        <v>167</v>
      </c>
      <c r="C7" s="523"/>
      <c r="D7" s="523"/>
      <c r="E7" s="523"/>
      <c r="F7" s="523"/>
      <c r="G7" s="524"/>
      <c r="H7" s="529"/>
      <c r="I7" s="529"/>
      <c r="J7" s="529"/>
      <c r="K7" s="529"/>
      <c r="L7" s="529"/>
      <c r="M7" s="529"/>
      <c r="N7" s="529"/>
      <c r="O7" s="529"/>
      <c r="P7" s="529"/>
      <c r="Q7" s="529"/>
      <c r="R7" s="529"/>
      <c r="S7" s="529"/>
      <c r="T7" s="529"/>
      <c r="U7" s="529"/>
      <c r="V7" s="529"/>
      <c r="W7" s="529"/>
      <c r="X7" s="529"/>
      <c r="Y7" s="529"/>
      <c r="Z7" s="529"/>
      <c r="AA7" s="574"/>
    </row>
    <row r="8" spans="2:27" s="120" customFormat="1" ht="19.5" customHeight="1" x14ac:dyDescent="0.2">
      <c r="B8" s="524" t="s">
        <v>41</v>
      </c>
      <c r="C8" s="529"/>
      <c r="D8" s="529"/>
      <c r="E8" s="529"/>
      <c r="F8" s="574"/>
      <c r="G8" s="487" t="s">
        <v>434</v>
      </c>
      <c r="H8" s="488"/>
      <c r="I8" s="488"/>
      <c r="J8" s="488"/>
      <c r="K8" s="488"/>
      <c r="L8" s="488"/>
      <c r="M8" s="488"/>
      <c r="N8" s="488"/>
      <c r="O8" s="488"/>
      <c r="P8" s="488"/>
      <c r="Q8" s="488"/>
      <c r="R8" s="488"/>
      <c r="S8" s="488"/>
      <c r="T8" s="488"/>
      <c r="U8" s="488"/>
      <c r="V8" s="488"/>
      <c r="W8" s="488"/>
      <c r="X8" s="488"/>
      <c r="Y8" s="488"/>
      <c r="Z8" s="488"/>
      <c r="AA8" s="489"/>
    </row>
    <row r="9" spans="2:27" ht="20.149999999999999" customHeight="1" x14ac:dyDescent="0.2">
      <c r="B9" s="575" t="s">
        <v>433</v>
      </c>
      <c r="C9" s="576"/>
      <c r="D9" s="576"/>
      <c r="E9" s="576"/>
      <c r="F9" s="576"/>
      <c r="G9" s="603" t="s">
        <v>432</v>
      </c>
      <c r="H9" s="603"/>
      <c r="I9" s="603"/>
      <c r="J9" s="603"/>
      <c r="K9" s="603"/>
      <c r="L9" s="603"/>
      <c r="M9" s="603"/>
      <c r="N9" s="603" t="s">
        <v>431</v>
      </c>
      <c r="O9" s="603"/>
      <c r="P9" s="603"/>
      <c r="Q9" s="603"/>
      <c r="R9" s="603"/>
      <c r="S9" s="603"/>
      <c r="T9" s="603"/>
      <c r="U9" s="603" t="s">
        <v>430</v>
      </c>
      <c r="V9" s="603"/>
      <c r="W9" s="603"/>
      <c r="X9" s="603"/>
      <c r="Y9" s="603"/>
      <c r="Z9" s="603"/>
      <c r="AA9" s="603"/>
    </row>
    <row r="10" spans="2:27" ht="20.149999999999999" customHeight="1" x14ac:dyDescent="0.2">
      <c r="B10" s="578"/>
      <c r="C10" s="485"/>
      <c r="D10" s="485"/>
      <c r="E10" s="485"/>
      <c r="F10" s="485"/>
      <c r="G10" s="603" t="s">
        <v>429</v>
      </c>
      <c r="H10" s="603"/>
      <c r="I10" s="603"/>
      <c r="J10" s="603"/>
      <c r="K10" s="603"/>
      <c r="L10" s="603"/>
      <c r="M10" s="603"/>
      <c r="N10" s="603" t="s">
        <v>428</v>
      </c>
      <c r="O10" s="603"/>
      <c r="P10" s="603"/>
      <c r="Q10" s="603"/>
      <c r="R10" s="603"/>
      <c r="S10" s="603"/>
      <c r="T10" s="603"/>
      <c r="U10" s="603" t="s">
        <v>427</v>
      </c>
      <c r="V10" s="603"/>
      <c r="W10" s="603"/>
      <c r="X10" s="603"/>
      <c r="Y10" s="603"/>
      <c r="Z10" s="603"/>
      <c r="AA10" s="603"/>
    </row>
    <row r="11" spans="2:27" ht="20.149999999999999" customHeight="1" x14ac:dyDescent="0.2">
      <c r="B11" s="578"/>
      <c r="C11" s="485"/>
      <c r="D11" s="485"/>
      <c r="E11" s="485"/>
      <c r="F11" s="485"/>
      <c r="G11" s="603" t="s">
        <v>426</v>
      </c>
      <c r="H11" s="603"/>
      <c r="I11" s="603"/>
      <c r="J11" s="603"/>
      <c r="K11" s="603"/>
      <c r="L11" s="603"/>
      <c r="M11" s="603"/>
      <c r="N11" s="603" t="s">
        <v>425</v>
      </c>
      <c r="O11" s="603"/>
      <c r="P11" s="603"/>
      <c r="Q11" s="603"/>
      <c r="R11" s="603"/>
      <c r="S11" s="603"/>
      <c r="T11" s="603"/>
      <c r="U11" s="603" t="s">
        <v>424</v>
      </c>
      <c r="V11" s="603"/>
      <c r="W11" s="603"/>
      <c r="X11" s="603"/>
      <c r="Y11" s="603"/>
      <c r="Z11" s="603"/>
      <c r="AA11" s="603"/>
    </row>
    <row r="12" spans="2:27" ht="20.149999999999999" customHeight="1" x14ac:dyDescent="0.2">
      <c r="B12" s="578"/>
      <c r="C12" s="485"/>
      <c r="D12" s="485"/>
      <c r="E12" s="485"/>
      <c r="F12" s="485"/>
      <c r="G12" s="603" t="s">
        <v>423</v>
      </c>
      <c r="H12" s="603"/>
      <c r="I12" s="603"/>
      <c r="J12" s="603"/>
      <c r="K12" s="603"/>
      <c r="L12" s="603"/>
      <c r="M12" s="603"/>
      <c r="N12" s="603" t="s">
        <v>422</v>
      </c>
      <c r="O12" s="603"/>
      <c r="P12" s="603"/>
      <c r="Q12" s="603"/>
      <c r="R12" s="603"/>
      <c r="S12" s="603"/>
      <c r="T12" s="603"/>
      <c r="U12" s="604" t="s">
        <v>421</v>
      </c>
      <c r="V12" s="604"/>
      <c r="W12" s="604"/>
      <c r="X12" s="604"/>
      <c r="Y12" s="604"/>
      <c r="Z12" s="604"/>
      <c r="AA12" s="604"/>
    </row>
    <row r="13" spans="2:27" ht="20.149999999999999" customHeight="1" x14ac:dyDescent="0.2">
      <c r="B13" s="578"/>
      <c r="C13" s="485"/>
      <c r="D13" s="485"/>
      <c r="E13" s="485"/>
      <c r="F13" s="485"/>
      <c r="G13" s="603" t="s">
        <v>420</v>
      </c>
      <c r="H13" s="603"/>
      <c r="I13" s="603"/>
      <c r="J13" s="603"/>
      <c r="K13" s="603"/>
      <c r="L13" s="603"/>
      <c r="M13" s="603"/>
      <c r="N13" s="603" t="s">
        <v>419</v>
      </c>
      <c r="O13" s="603"/>
      <c r="P13" s="603"/>
      <c r="Q13" s="603"/>
      <c r="R13" s="603"/>
      <c r="S13" s="603"/>
      <c r="T13" s="603"/>
      <c r="U13" s="604" t="s">
        <v>418</v>
      </c>
      <c r="V13" s="604"/>
      <c r="W13" s="604"/>
      <c r="X13" s="604"/>
      <c r="Y13" s="604"/>
      <c r="Z13" s="604"/>
      <c r="AA13" s="604"/>
    </row>
    <row r="14" spans="2:27" ht="20.149999999999999" customHeight="1" x14ac:dyDescent="0.2">
      <c r="B14" s="530"/>
      <c r="C14" s="531"/>
      <c r="D14" s="531"/>
      <c r="E14" s="531"/>
      <c r="F14" s="531"/>
      <c r="G14" s="603" t="s">
        <v>417</v>
      </c>
      <c r="H14" s="603"/>
      <c r="I14" s="603"/>
      <c r="J14" s="603"/>
      <c r="K14" s="603"/>
      <c r="L14" s="603"/>
      <c r="M14" s="603"/>
      <c r="N14" s="603"/>
      <c r="O14" s="603"/>
      <c r="P14" s="603"/>
      <c r="Q14" s="603"/>
      <c r="R14" s="603"/>
      <c r="S14" s="603"/>
      <c r="T14" s="603"/>
      <c r="U14" s="604"/>
      <c r="V14" s="604"/>
      <c r="W14" s="604"/>
      <c r="X14" s="604"/>
      <c r="Y14" s="604"/>
      <c r="Z14" s="604"/>
      <c r="AA14" s="604"/>
    </row>
    <row r="15" spans="2:27" ht="20.25" customHeight="1" x14ac:dyDescent="0.2">
      <c r="B15" s="524" t="s">
        <v>416</v>
      </c>
      <c r="C15" s="529"/>
      <c r="D15" s="529"/>
      <c r="E15" s="529"/>
      <c r="F15" s="574"/>
      <c r="G15" s="490" t="s">
        <v>415</v>
      </c>
      <c r="H15" s="491"/>
      <c r="I15" s="491"/>
      <c r="J15" s="491"/>
      <c r="K15" s="491"/>
      <c r="L15" s="491"/>
      <c r="M15" s="491"/>
      <c r="N15" s="491"/>
      <c r="O15" s="491"/>
      <c r="P15" s="491"/>
      <c r="Q15" s="491"/>
      <c r="R15" s="491"/>
      <c r="S15" s="491"/>
      <c r="T15" s="491"/>
      <c r="U15" s="491"/>
      <c r="V15" s="491"/>
      <c r="W15" s="491"/>
      <c r="X15" s="491"/>
      <c r="Y15" s="491"/>
      <c r="Z15" s="491"/>
      <c r="AA15" s="492"/>
    </row>
    <row r="16" spans="2:27" s="120" customFormat="1" ht="9" customHeight="1" x14ac:dyDescent="0.2"/>
    <row r="17" spans="2:27" s="120" customFormat="1" ht="17.25" customHeight="1" x14ac:dyDescent="0.2">
      <c r="B17" s="120" t="s">
        <v>414</v>
      </c>
    </row>
    <row r="18" spans="2:27" s="120" customFormat="1" ht="6" customHeight="1" x14ac:dyDescent="0.2">
      <c r="B18" s="149"/>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69"/>
    </row>
    <row r="19" spans="2:27" s="120" customFormat="1" ht="19.5" customHeight="1" x14ac:dyDescent="0.2">
      <c r="B19" s="140"/>
      <c r="C19" s="120" t="s">
        <v>413</v>
      </c>
      <c r="D19" s="134"/>
      <c r="E19" s="134"/>
      <c r="F19" s="134"/>
      <c r="G19" s="134"/>
      <c r="H19" s="134"/>
      <c r="I19" s="134"/>
      <c r="J19" s="134"/>
      <c r="K19" s="134"/>
      <c r="L19" s="134"/>
      <c r="M19" s="134"/>
      <c r="N19" s="134"/>
      <c r="O19" s="134"/>
      <c r="Y19" s="602" t="s">
        <v>391</v>
      </c>
      <c r="Z19" s="602"/>
      <c r="AA19" s="189"/>
    </row>
    <row r="20" spans="2:27" s="120" customFormat="1" x14ac:dyDescent="0.2">
      <c r="B20" s="140"/>
      <c r="D20" s="134"/>
      <c r="E20" s="134"/>
      <c r="F20" s="134"/>
      <c r="G20" s="134"/>
      <c r="H20" s="134"/>
      <c r="I20" s="134"/>
      <c r="J20" s="134"/>
      <c r="K20" s="134"/>
      <c r="L20" s="134"/>
      <c r="M20" s="134"/>
      <c r="N20" s="134"/>
      <c r="O20" s="134"/>
      <c r="Y20" s="181"/>
      <c r="Z20" s="181"/>
      <c r="AA20" s="189"/>
    </row>
    <row r="21" spans="2:27" s="120" customFormat="1" x14ac:dyDescent="0.2">
      <c r="B21" s="140"/>
      <c r="C21" s="120" t="s">
        <v>412</v>
      </c>
      <c r="D21" s="134"/>
      <c r="E21" s="134"/>
      <c r="F21" s="134"/>
      <c r="G21" s="134"/>
      <c r="H21" s="134"/>
      <c r="I21" s="134"/>
      <c r="J21" s="134"/>
      <c r="K21" s="134"/>
      <c r="L21" s="134"/>
      <c r="M21" s="134"/>
      <c r="N21" s="134"/>
      <c r="O21" s="134"/>
      <c r="Y21" s="181"/>
      <c r="Z21" s="181"/>
      <c r="AA21" s="189"/>
    </row>
    <row r="22" spans="2:27" s="120" customFormat="1" ht="19.5" customHeight="1" x14ac:dyDescent="0.2">
      <c r="B22" s="140"/>
      <c r="C22" s="120" t="s">
        <v>411</v>
      </c>
      <c r="D22" s="134"/>
      <c r="E22" s="134"/>
      <c r="F22" s="134"/>
      <c r="G22" s="134"/>
      <c r="H22" s="134"/>
      <c r="I22" s="134"/>
      <c r="J22" s="134"/>
      <c r="K22" s="134"/>
      <c r="L22" s="134"/>
      <c r="M22" s="134"/>
      <c r="N22" s="134"/>
      <c r="O22" s="134"/>
      <c r="Y22" s="602" t="s">
        <v>391</v>
      </c>
      <c r="Z22" s="602"/>
      <c r="AA22" s="189"/>
    </row>
    <row r="23" spans="2:27" s="120" customFormat="1" ht="19.5" customHeight="1" x14ac:dyDescent="0.2">
      <c r="B23" s="140"/>
      <c r="C23" s="120" t="s">
        <v>400</v>
      </c>
      <c r="D23" s="134"/>
      <c r="E23" s="134"/>
      <c r="F23" s="134"/>
      <c r="G23" s="134"/>
      <c r="H23" s="134"/>
      <c r="I23" s="134"/>
      <c r="J23" s="134"/>
      <c r="K23" s="134"/>
      <c r="L23" s="134"/>
      <c r="M23" s="134"/>
      <c r="N23" s="134"/>
      <c r="O23" s="134"/>
      <c r="Y23" s="602" t="s">
        <v>391</v>
      </c>
      <c r="Z23" s="602"/>
      <c r="AA23" s="189"/>
    </row>
    <row r="24" spans="2:27" s="120" customFormat="1" ht="19.5" customHeight="1" x14ac:dyDescent="0.2">
      <c r="B24" s="140"/>
      <c r="C24" s="120" t="s">
        <v>399</v>
      </c>
      <c r="D24" s="134"/>
      <c r="E24" s="134"/>
      <c r="F24" s="134"/>
      <c r="G24" s="134"/>
      <c r="H24" s="134"/>
      <c r="I24" s="134"/>
      <c r="J24" s="134"/>
      <c r="K24" s="134"/>
      <c r="L24" s="134"/>
      <c r="M24" s="134"/>
      <c r="N24" s="134"/>
      <c r="O24" s="134"/>
      <c r="Y24" s="602" t="s">
        <v>391</v>
      </c>
      <c r="Z24" s="602"/>
      <c r="AA24" s="189"/>
    </row>
    <row r="25" spans="2:27" s="120" customFormat="1" ht="19.5" customHeight="1" x14ac:dyDescent="0.2">
      <c r="B25" s="140"/>
      <c r="D25" s="560" t="s">
        <v>398</v>
      </c>
      <c r="E25" s="560"/>
      <c r="F25" s="560"/>
      <c r="G25" s="560"/>
      <c r="H25" s="560"/>
      <c r="I25" s="560"/>
      <c r="J25" s="560"/>
      <c r="K25" s="134"/>
      <c r="L25" s="134"/>
      <c r="M25" s="134"/>
      <c r="N25" s="134"/>
      <c r="O25" s="134"/>
      <c r="Y25" s="181"/>
      <c r="Z25" s="181"/>
      <c r="AA25" s="189"/>
    </row>
    <row r="26" spans="2:27" s="120" customFormat="1" ht="25" customHeight="1" x14ac:dyDescent="0.2">
      <c r="B26" s="140"/>
      <c r="C26" s="120" t="s">
        <v>397</v>
      </c>
      <c r="AA26" s="189"/>
    </row>
    <row r="27" spans="2:27" s="120" customFormat="1" ht="6.75" customHeight="1" x14ac:dyDescent="0.2">
      <c r="B27" s="140"/>
      <c r="AA27" s="189"/>
    </row>
    <row r="28" spans="2:27" s="120" customFormat="1" ht="23.25" customHeight="1" x14ac:dyDescent="0.2">
      <c r="B28" s="140" t="s">
        <v>249</v>
      </c>
      <c r="C28" s="524" t="s">
        <v>251</v>
      </c>
      <c r="D28" s="529"/>
      <c r="E28" s="529"/>
      <c r="F28" s="529"/>
      <c r="G28" s="529"/>
      <c r="H28" s="574"/>
      <c r="I28" s="606"/>
      <c r="J28" s="606"/>
      <c r="K28" s="606"/>
      <c r="L28" s="606"/>
      <c r="M28" s="606"/>
      <c r="N28" s="606"/>
      <c r="O28" s="606"/>
      <c r="P28" s="606"/>
      <c r="Q28" s="606"/>
      <c r="R28" s="606"/>
      <c r="S28" s="606"/>
      <c r="T28" s="606"/>
      <c r="U28" s="606"/>
      <c r="V28" s="606"/>
      <c r="W28" s="606"/>
      <c r="X28" s="606"/>
      <c r="Y28" s="606"/>
      <c r="Z28" s="607"/>
      <c r="AA28" s="189"/>
    </row>
    <row r="29" spans="2:27" s="120" customFormat="1" ht="23.25" customHeight="1" x14ac:dyDescent="0.2">
      <c r="B29" s="140" t="s">
        <v>249</v>
      </c>
      <c r="C29" s="524" t="s">
        <v>250</v>
      </c>
      <c r="D29" s="529"/>
      <c r="E29" s="529"/>
      <c r="F29" s="529"/>
      <c r="G29" s="529"/>
      <c r="H29" s="574"/>
      <c r="I29" s="606"/>
      <c r="J29" s="606"/>
      <c r="K29" s="606"/>
      <c r="L29" s="606"/>
      <c r="M29" s="606"/>
      <c r="N29" s="606"/>
      <c r="O29" s="606"/>
      <c r="P29" s="606"/>
      <c r="Q29" s="606"/>
      <c r="R29" s="606"/>
      <c r="S29" s="606"/>
      <c r="T29" s="606"/>
      <c r="U29" s="606"/>
      <c r="V29" s="606"/>
      <c r="W29" s="606"/>
      <c r="X29" s="606"/>
      <c r="Y29" s="606"/>
      <c r="Z29" s="607"/>
      <c r="AA29" s="189"/>
    </row>
    <row r="30" spans="2:27" s="120" customFormat="1" ht="23.25" customHeight="1" x14ac:dyDescent="0.2">
      <c r="B30" s="140" t="s">
        <v>249</v>
      </c>
      <c r="C30" s="524" t="s">
        <v>248</v>
      </c>
      <c r="D30" s="529"/>
      <c r="E30" s="529"/>
      <c r="F30" s="529"/>
      <c r="G30" s="529"/>
      <c r="H30" s="574"/>
      <c r="I30" s="606"/>
      <c r="J30" s="606"/>
      <c r="K30" s="606"/>
      <c r="L30" s="606"/>
      <c r="M30" s="606"/>
      <c r="N30" s="606"/>
      <c r="O30" s="606"/>
      <c r="P30" s="606"/>
      <c r="Q30" s="606"/>
      <c r="R30" s="606"/>
      <c r="S30" s="606"/>
      <c r="T30" s="606"/>
      <c r="U30" s="606"/>
      <c r="V30" s="606"/>
      <c r="W30" s="606"/>
      <c r="X30" s="606"/>
      <c r="Y30" s="606"/>
      <c r="Z30" s="607"/>
      <c r="AA30" s="189"/>
    </row>
    <row r="31" spans="2:27" s="120" customFormat="1" ht="9" customHeight="1" x14ac:dyDescent="0.2">
      <c r="B31" s="140"/>
      <c r="C31" s="134"/>
      <c r="D31" s="134"/>
      <c r="E31" s="134"/>
      <c r="F31" s="134"/>
      <c r="G31" s="134"/>
      <c r="H31" s="134"/>
      <c r="I31" s="141"/>
      <c r="J31" s="141"/>
      <c r="K31" s="141"/>
      <c r="L31" s="141"/>
      <c r="M31" s="141"/>
      <c r="N31" s="141"/>
      <c r="O31" s="141"/>
      <c r="P31" s="141"/>
      <c r="Q31" s="141"/>
      <c r="R31" s="141"/>
      <c r="S31" s="141"/>
      <c r="T31" s="141"/>
      <c r="U31" s="141"/>
      <c r="V31" s="141"/>
      <c r="W31" s="141"/>
      <c r="X31" s="141"/>
      <c r="Y31" s="141"/>
      <c r="Z31" s="141"/>
      <c r="AA31" s="189"/>
    </row>
    <row r="32" spans="2:27" s="120" customFormat="1" ht="19.5" customHeight="1" x14ac:dyDescent="0.2">
      <c r="B32" s="140"/>
      <c r="C32" s="120" t="s">
        <v>410</v>
      </c>
      <c r="D32" s="134"/>
      <c r="E32" s="134"/>
      <c r="F32" s="134"/>
      <c r="G32" s="134"/>
      <c r="H32" s="134"/>
      <c r="I32" s="134"/>
      <c r="J32" s="134"/>
      <c r="K32" s="134"/>
      <c r="L32" s="134"/>
      <c r="M32" s="134"/>
      <c r="N32" s="134"/>
      <c r="O32" s="134"/>
      <c r="Y32" s="602" t="s">
        <v>391</v>
      </c>
      <c r="Z32" s="602"/>
      <c r="AA32" s="189"/>
    </row>
    <row r="33" spans="1:37" s="120" customFormat="1" ht="12.75" customHeight="1" x14ac:dyDescent="0.2">
      <c r="B33" s="140"/>
      <c r="D33" s="134"/>
      <c r="E33" s="134"/>
      <c r="F33" s="134"/>
      <c r="G33" s="134"/>
      <c r="H33" s="134"/>
      <c r="I33" s="134"/>
      <c r="J33" s="134"/>
      <c r="K33" s="134"/>
      <c r="L33" s="134"/>
      <c r="M33" s="134"/>
      <c r="N33" s="134"/>
      <c r="O33" s="134"/>
      <c r="Y33" s="181"/>
      <c r="Z33" s="181"/>
      <c r="AA33" s="189"/>
    </row>
    <row r="34" spans="1:37" s="120" customFormat="1" ht="19.5" customHeight="1" x14ac:dyDescent="0.2">
      <c r="B34" s="140"/>
      <c r="C34" s="605" t="s">
        <v>409</v>
      </c>
      <c r="D34" s="605"/>
      <c r="E34" s="605"/>
      <c r="F34" s="605"/>
      <c r="G34" s="605"/>
      <c r="H34" s="605"/>
      <c r="I34" s="605"/>
      <c r="J34" s="605"/>
      <c r="K34" s="605"/>
      <c r="L34" s="605"/>
      <c r="M34" s="605"/>
      <c r="N34" s="605"/>
      <c r="O34" s="605"/>
      <c r="P34" s="605"/>
      <c r="Q34" s="605"/>
      <c r="R34" s="605"/>
      <c r="S34" s="605"/>
      <c r="T34" s="605"/>
      <c r="U34" s="605"/>
      <c r="V34" s="605"/>
      <c r="W34" s="605"/>
      <c r="X34" s="605"/>
      <c r="Y34" s="605"/>
      <c r="Z34" s="605"/>
      <c r="AA34" s="189"/>
    </row>
    <row r="35" spans="1:37" s="120" customFormat="1" ht="19.5" customHeight="1" x14ac:dyDescent="0.2">
      <c r="B35" s="140"/>
      <c r="C35" s="605" t="s">
        <v>408</v>
      </c>
      <c r="D35" s="605"/>
      <c r="E35" s="605"/>
      <c r="F35" s="605"/>
      <c r="G35" s="605"/>
      <c r="H35" s="605"/>
      <c r="I35" s="605"/>
      <c r="J35" s="605"/>
      <c r="K35" s="605"/>
      <c r="L35" s="605"/>
      <c r="M35" s="605"/>
      <c r="N35" s="605"/>
      <c r="O35" s="605"/>
      <c r="P35" s="605"/>
      <c r="Q35" s="605"/>
      <c r="R35" s="605"/>
      <c r="S35" s="605"/>
      <c r="T35" s="605"/>
      <c r="U35" s="605"/>
      <c r="V35" s="605"/>
      <c r="W35" s="605"/>
      <c r="X35" s="605"/>
      <c r="Y35" s="605"/>
      <c r="Z35" s="605"/>
      <c r="AA35" s="189"/>
    </row>
    <row r="36" spans="1:37" s="120" customFormat="1" ht="19.5" customHeight="1" x14ac:dyDescent="0.2">
      <c r="B36" s="140"/>
      <c r="C36" s="560" t="s">
        <v>407</v>
      </c>
      <c r="D36" s="560"/>
      <c r="E36" s="560"/>
      <c r="F36" s="560"/>
      <c r="G36" s="560"/>
      <c r="H36" s="560"/>
      <c r="I36" s="560"/>
      <c r="J36" s="560"/>
      <c r="K36" s="560"/>
      <c r="L36" s="560"/>
      <c r="M36" s="560"/>
      <c r="N36" s="560"/>
      <c r="O36" s="560"/>
      <c r="P36" s="560"/>
      <c r="Q36" s="560"/>
      <c r="R36" s="560"/>
      <c r="S36" s="560"/>
      <c r="T36" s="560"/>
      <c r="U36" s="560"/>
      <c r="V36" s="560"/>
      <c r="W36" s="560"/>
      <c r="X36" s="560"/>
      <c r="Y36" s="560"/>
      <c r="Z36" s="560"/>
      <c r="AA36" s="189"/>
    </row>
    <row r="37" spans="1:37" s="141" customFormat="1" ht="12.75" customHeight="1" x14ac:dyDescent="0.2">
      <c r="A37" s="120"/>
      <c r="B37" s="140"/>
      <c r="C37" s="134"/>
      <c r="D37" s="134"/>
      <c r="E37" s="134"/>
      <c r="F37" s="134"/>
      <c r="G37" s="134"/>
      <c r="H37" s="134"/>
      <c r="I37" s="134"/>
      <c r="J37" s="134"/>
      <c r="K37" s="134"/>
      <c r="L37" s="134"/>
      <c r="M37" s="134"/>
      <c r="N37" s="134"/>
      <c r="O37" s="134"/>
      <c r="P37" s="120"/>
      <c r="Q37" s="120"/>
      <c r="R37" s="120"/>
      <c r="S37" s="120"/>
      <c r="T37" s="120"/>
      <c r="U37" s="120"/>
      <c r="V37" s="120"/>
      <c r="W37" s="120"/>
      <c r="X37" s="120"/>
      <c r="Y37" s="120"/>
      <c r="Z37" s="120"/>
      <c r="AA37" s="189"/>
      <c r="AB37" s="120"/>
      <c r="AC37" s="120"/>
      <c r="AD37" s="120"/>
      <c r="AE37" s="120"/>
      <c r="AF37" s="120"/>
      <c r="AG37" s="120"/>
      <c r="AH37" s="120"/>
      <c r="AI37" s="120"/>
      <c r="AJ37" s="120"/>
      <c r="AK37" s="120"/>
    </row>
    <row r="38" spans="1:37" s="141" customFormat="1" ht="18" customHeight="1" x14ac:dyDescent="0.2">
      <c r="A38" s="120"/>
      <c r="B38" s="140"/>
      <c r="C38" s="120"/>
      <c r="D38" s="605" t="s">
        <v>406</v>
      </c>
      <c r="E38" s="605"/>
      <c r="F38" s="605"/>
      <c r="G38" s="605"/>
      <c r="H38" s="605"/>
      <c r="I38" s="605"/>
      <c r="J38" s="605"/>
      <c r="K38" s="605"/>
      <c r="L38" s="605"/>
      <c r="M38" s="605"/>
      <c r="N38" s="605"/>
      <c r="O38" s="605"/>
      <c r="P38" s="605"/>
      <c r="Q38" s="605"/>
      <c r="R38" s="605"/>
      <c r="S38" s="605"/>
      <c r="T38" s="605"/>
      <c r="U38" s="605"/>
      <c r="V38" s="605"/>
      <c r="W38" s="120"/>
      <c r="X38" s="120"/>
      <c r="Y38" s="602" t="s">
        <v>391</v>
      </c>
      <c r="Z38" s="602"/>
      <c r="AA38" s="189"/>
      <c r="AB38" s="120"/>
      <c r="AC38" s="120"/>
      <c r="AD38" s="120"/>
      <c r="AE38" s="120"/>
      <c r="AF38" s="120"/>
      <c r="AG38" s="120"/>
      <c r="AH38" s="120"/>
      <c r="AI38" s="120"/>
      <c r="AJ38" s="120"/>
      <c r="AK38" s="120"/>
    </row>
    <row r="39" spans="1:37" s="141" customFormat="1" ht="37.5" customHeight="1" x14ac:dyDescent="0.2">
      <c r="B39" s="187"/>
      <c r="D39" s="605" t="s">
        <v>394</v>
      </c>
      <c r="E39" s="605"/>
      <c r="F39" s="605"/>
      <c r="G39" s="605"/>
      <c r="H39" s="605"/>
      <c r="I39" s="605"/>
      <c r="J39" s="605"/>
      <c r="K39" s="605"/>
      <c r="L39" s="605"/>
      <c r="M39" s="605"/>
      <c r="N39" s="605"/>
      <c r="O39" s="605"/>
      <c r="P39" s="605"/>
      <c r="Q39" s="605"/>
      <c r="R39" s="605"/>
      <c r="S39" s="605"/>
      <c r="T39" s="605"/>
      <c r="U39" s="605"/>
      <c r="V39" s="605"/>
      <c r="Y39" s="602" t="s">
        <v>391</v>
      </c>
      <c r="Z39" s="602"/>
      <c r="AA39" s="133"/>
    </row>
    <row r="40" spans="1:37" ht="19.5" customHeight="1" x14ac:dyDescent="0.2">
      <c r="A40" s="141"/>
      <c r="B40" s="187"/>
      <c r="C40" s="141"/>
      <c r="D40" s="605" t="s">
        <v>393</v>
      </c>
      <c r="E40" s="605"/>
      <c r="F40" s="605"/>
      <c r="G40" s="605"/>
      <c r="H40" s="605"/>
      <c r="I40" s="605"/>
      <c r="J40" s="605"/>
      <c r="K40" s="605"/>
      <c r="L40" s="605"/>
      <c r="M40" s="605"/>
      <c r="N40" s="605"/>
      <c r="O40" s="605"/>
      <c r="P40" s="605"/>
      <c r="Q40" s="605"/>
      <c r="R40" s="605"/>
      <c r="S40" s="605"/>
      <c r="T40" s="605"/>
      <c r="U40" s="605"/>
      <c r="V40" s="605"/>
      <c r="W40" s="141"/>
      <c r="X40" s="141"/>
      <c r="Y40" s="602" t="s">
        <v>391</v>
      </c>
      <c r="Z40" s="602"/>
      <c r="AA40" s="133"/>
      <c r="AB40" s="141"/>
      <c r="AC40" s="141"/>
      <c r="AD40" s="141"/>
      <c r="AE40" s="141"/>
      <c r="AF40" s="141"/>
      <c r="AG40" s="141"/>
      <c r="AH40" s="141"/>
      <c r="AI40" s="141"/>
      <c r="AJ40" s="141"/>
      <c r="AK40" s="141"/>
    </row>
    <row r="41" spans="1:37" s="120" customFormat="1" ht="19.5" customHeight="1" x14ac:dyDescent="0.2">
      <c r="A41" s="141"/>
      <c r="B41" s="187"/>
      <c r="C41" s="141"/>
      <c r="D41" s="605" t="s">
        <v>392</v>
      </c>
      <c r="E41" s="605"/>
      <c r="F41" s="605"/>
      <c r="G41" s="605"/>
      <c r="H41" s="605"/>
      <c r="I41" s="605"/>
      <c r="J41" s="605"/>
      <c r="K41" s="605"/>
      <c r="L41" s="605"/>
      <c r="M41" s="605"/>
      <c r="N41" s="605"/>
      <c r="O41" s="605"/>
      <c r="P41" s="605"/>
      <c r="Q41" s="605"/>
      <c r="R41" s="605"/>
      <c r="S41" s="605"/>
      <c r="T41" s="605"/>
      <c r="U41" s="605"/>
      <c r="V41" s="605"/>
      <c r="W41" s="141"/>
      <c r="X41" s="141"/>
      <c r="Y41" s="602" t="s">
        <v>391</v>
      </c>
      <c r="Z41" s="602"/>
      <c r="AA41" s="133"/>
      <c r="AB41" s="141"/>
      <c r="AC41" s="141"/>
      <c r="AD41" s="141"/>
      <c r="AE41" s="141"/>
      <c r="AF41" s="141"/>
      <c r="AG41" s="141"/>
      <c r="AH41" s="141"/>
      <c r="AI41" s="141"/>
      <c r="AJ41" s="141"/>
      <c r="AK41" s="141"/>
    </row>
    <row r="42" spans="1:37" s="120" customFormat="1" ht="16.5" customHeight="1" x14ac:dyDescent="0.2">
      <c r="A42" s="141"/>
      <c r="B42" s="187"/>
      <c r="C42" s="141"/>
      <c r="D42" s="605" t="s">
        <v>390</v>
      </c>
      <c r="E42" s="605"/>
      <c r="F42" s="605"/>
      <c r="G42" s="605"/>
      <c r="H42" s="605"/>
      <c r="I42" s="605"/>
      <c r="J42" s="605"/>
      <c r="K42" s="605"/>
      <c r="L42" s="605"/>
      <c r="M42" s="605"/>
      <c r="N42" s="605"/>
      <c r="O42" s="605"/>
      <c r="P42" s="605"/>
      <c r="Q42" s="605"/>
      <c r="R42" s="605"/>
      <c r="S42" s="605"/>
      <c r="T42" s="605"/>
      <c r="U42" s="605"/>
      <c r="V42" s="605"/>
      <c r="W42" s="141"/>
      <c r="X42" s="141"/>
      <c r="Y42" s="215"/>
      <c r="Z42" s="215"/>
      <c r="AA42" s="133"/>
      <c r="AB42" s="141"/>
      <c r="AC42" s="141"/>
      <c r="AD42" s="141"/>
      <c r="AE42" s="141"/>
      <c r="AF42" s="141"/>
      <c r="AG42" s="141"/>
      <c r="AH42" s="141"/>
      <c r="AI42" s="141"/>
      <c r="AJ42" s="141"/>
      <c r="AK42" s="141"/>
    </row>
    <row r="43" spans="1:37" s="120" customFormat="1" ht="8.25" customHeight="1" x14ac:dyDescent="0.2">
      <c r="A43" s="115"/>
      <c r="B43" s="201"/>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200"/>
      <c r="AB43" s="115"/>
      <c r="AC43" s="115"/>
      <c r="AD43" s="115"/>
      <c r="AE43" s="115"/>
      <c r="AF43" s="115"/>
      <c r="AG43" s="115"/>
      <c r="AH43" s="115"/>
      <c r="AI43" s="115"/>
      <c r="AJ43" s="115"/>
      <c r="AK43" s="115"/>
    </row>
    <row r="44" spans="1:37" s="120" customFormat="1" x14ac:dyDescent="0.2"/>
    <row r="45" spans="1:37" s="120" customFormat="1" ht="19.5" customHeight="1" x14ac:dyDescent="0.2">
      <c r="B45" s="120" t="s">
        <v>405</v>
      </c>
    </row>
    <row r="46" spans="1:37" s="120" customFormat="1" ht="19.5" customHeight="1" x14ac:dyDescent="0.2">
      <c r="B46" s="149"/>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69"/>
    </row>
    <row r="47" spans="1:37" s="120" customFormat="1" ht="19.5" customHeight="1" x14ac:dyDescent="0.2">
      <c r="B47" s="140"/>
      <c r="C47" s="120" t="s">
        <v>404</v>
      </c>
      <c r="D47" s="134"/>
      <c r="E47" s="134"/>
      <c r="F47" s="134"/>
      <c r="G47" s="134"/>
      <c r="H47" s="134"/>
      <c r="I47" s="134"/>
      <c r="J47" s="134"/>
      <c r="K47" s="134"/>
      <c r="L47" s="134"/>
      <c r="M47" s="134"/>
      <c r="N47" s="134"/>
      <c r="O47" s="134"/>
      <c r="Y47" s="181"/>
      <c r="Z47" s="181"/>
      <c r="AA47" s="189"/>
    </row>
    <row r="48" spans="1:37" s="120" customFormat="1" ht="19.5" customHeight="1" x14ac:dyDescent="0.2">
      <c r="B48" s="140"/>
      <c r="C48" s="120" t="s">
        <v>403</v>
      </c>
      <c r="D48" s="134"/>
      <c r="E48" s="134"/>
      <c r="F48" s="134"/>
      <c r="G48" s="134"/>
      <c r="H48" s="134"/>
      <c r="I48" s="134"/>
      <c r="J48" s="134"/>
      <c r="K48" s="134"/>
      <c r="L48" s="134"/>
      <c r="M48" s="134"/>
      <c r="N48" s="134"/>
      <c r="O48" s="134"/>
      <c r="Y48" s="602" t="s">
        <v>391</v>
      </c>
      <c r="Z48" s="602"/>
      <c r="AA48" s="189"/>
    </row>
    <row r="49" spans="1:37" s="120" customFormat="1" ht="19.5" customHeight="1" x14ac:dyDescent="0.2">
      <c r="B49" s="140"/>
      <c r="D49" s="608" t="s">
        <v>402</v>
      </c>
      <c r="E49" s="606"/>
      <c r="F49" s="606"/>
      <c r="G49" s="606"/>
      <c r="H49" s="606"/>
      <c r="I49" s="606"/>
      <c r="J49" s="606"/>
      <c r="K49" s="606"/>
      <c r="L49" s="606"/>
      <c r="M49" s="606"/>
      <c r="N49" s="606"/>
      <c r="O49" s="606"/>
      <c r="P49" s="606"/>
      <c r="Q49" s="606"/>
      <c r="R49" s="609" t="s">
        <v>100</v>
      </c>
      <c r="S49" s="610"/>
      <c r="T49" s="610"/>
      <c r="U49" s="610"/>
      <c r="V49" s="611"/>
      <c r="AA49" s="189"/>
    </row>
    <row r="50" spans="1:37" s="120" customFormat="1" ht="19.5" customHeight="1" x14ac:dyDescent="0.2">
      <c r="B50" s="140"/>
      <c r="D50" s="608" t="s">
        <v>401</v>
      </c>
      <c r="E50" s="606"/>
      <c r="F50" s="606"/>
      <c r="G50" s="606"/>
      <c r="H50" s="606"/>
      <c r="I50" s="606"/>
      <c r="J50" s="606"/>
      <c r="K50" s="606"/>
      <c r="L50" s="606"/>
      <c r="M50" s="606"/>
      <c r="N50" s="606"/>
      <c r="O50" s="606"/>
      <c r="P50" s="606"/>
      <c r="Q50" s="607"/>
      <c r="R50" s="609" t="s">
        <v>100</v>
      </c>
      <c r="S50" s="610"/>
      <c r="T50" s="610"/>
      <c r="U50" s="610"/>
      <c r="V50" s="611"/>
      <c r="AA50" s="189"/>
    </row>
    <row r="51" spans="1:37" s="120" customFormat="1" ht="19.5" customHeight="1" x14ac:dyDescent="0.2">
      <c r="B51" s="140"/>
      <c r="C51" s="120" t="s">
        <v>400</v>
      </c>
      <c r="D51" s="134"/>
      <c r="E51" s="134"/>
      <c r="F51" s="134"/>
      <c r="G51" s="134"/>
      <c r="H51" s="134"/>
      <c r="I51" s="134"/>
      <c r="J51" s="134"/>
      <c r="K51" s="134"/>
      <c r="L51" s="134"/>
      <c r="M51" s="134"/>
      <c r="N51" s="134"/>
      <c r="O51" s="134"/>
      <c r="Y51" s="602" t="s">
        <v>391</v>
      </c>
      <c r="Z51" s="602"/>
      <c r="AA51" s="189"/>
    </row>
    <row r="52" spans="1:37" s="120" customFormat="1" ht="19.5" customHeight="1" x14ac:dyDescent="0.2">
      <c r="B52" s="140"/>
      <c r="C52" s="120" t="s">
        <v>399</v>
      </c>
      <c r="D52" s="134"/>
      <c r="E52" s="134"/>
      <c r="F52" s="134"/>
      <c r="G52" s="134"/>
      <c r="H52" s="134"/>
      <c r="I52" s="134"/>
      <c r="J52" s="134"/>
      <c r="K52" s="134"/>
      <c r="L52" s="134"/>
      <c r="M52" s="134"/>
      <c r="N52" s="134"/>
      <c r="O52" s="134"/>
      <c r="Y52" s="602" t="s">
        <v>391</v>
      </c>
      <c r="Z52" s="602"/>
      <c r="AA52" s="189"/>
    </row>
    <row r="53" spans="1:37" s="120" customFormat="1" ht="23.25" customHeight="1" x14ac:dyDescent="0.2">
      <c r="B53" s="140"/>
      <c r="D53" s="560" t="s">
        <v>398</v>
      </c>
      <c r="E53" s="560"/>
      <c r="F53" s="560"/>
      <c r="G53" s="560"/>
      <c r="H53" s="560"/>
      <c r="I53" s="560"/>
      <c r="J53" s="560"/>
      <c r="K53" s="134"/>
      <c r="L53" s="134"/>
      <c r="M53" s="134"/>
      <c r="N53" s="134"/>
      <c r="O53" s="134"/>
      <c r="Y53" s="181"/>
      <c r="Z53" s="181"/>
      <c r="AA53" s="189"/>
    </row>
    <row r="54" spans="1:37" s="120" customFormat="1" ht="23.25" customHeight="1" x14ac:dyDescent="0.2">
      <c r="B54" s="140"/>
      <c r="C54" s="120" t="s">
        <v>397</v>
      </c>
      <c r="AA54" s="189"/>
    </row>
    <row r="55" spans="1:37" s="120" customFormat="1" ht="6.75" customHeight="1" x14ac:dyDescent="0.2">
      <c r="B55" s="140"/>
      <c r="AA55" s="189"/>
    </row>
    <row r="56" spans="1:37" s="120" customFormat="1" ht="19.5" customHeight="1" x14ac:dyDescent="0.2">
      <c r="B56" s="140" t="s">
        <v>249</v>
      </c>
      <c r="C56" s="524" t="s">
        <v>251</v>
      </c>
      <c r="D56" s="529"/>
      <c r="E56" s="529"/>
      <c r="F56" s="529"/>
      <c r="G56" s="529"/>
      <c r="H56" s="574"/>
      <c r="I56" s="606"/>
      <c r="J56" s="606"/>
      <c r="K56" s="606"/>
      <c r="L56" s="606"/>
      <c r="M56" s="606"/>
      <c r="N56" s="606"/>
      <c r="O56" s="606"/>
      <c r="P56" s="606"/>
      <c r="Q56" s="606"/>
      <c r="R56" s="606"/>
      <c r="S56" s="606"/>
      <c r="T56" s="606"/>
      <c r="U56" s="606"/>
      <c r="V56" s="606"/>
      <c r="W56" s="606"/>
      <c r="X56" s="606"/>
      <c r="Y56" s="606"/>
      <c r="Z56" s="607"/>
      <c r="AA56" s="189"/>
    </row>
    <row r="57" spans="1:37" s="120" customFormat="1" ht="19.5" customHeight="1" x14ac:dyDescent="0.2">
      <c r="B57" s="140" t="s">
        <v>249</v>
      </c>
      <c r="C57" s="524" t="s">
        <v>250</v>
      </c>
      <c r="D57" s="529"/>
      <c r="E57" s="529"/>
      <c r="F57" s="529"/>
      <c r="G57" s="529"/>
      <c r="H57" s="574"/>
      <c r="I57" s="606"/>
      <c r="J57" s="606"/>
      <c r="K57" s="606"/>
      <c r="L57" s="606"/>
      <c r="M57" s="606"/>
      <c r="N57" s="606"/>
      <c r="O57" s="606"/>
      <c r="P57" s="606"/>
      <c r="Q57" s="606"/>
      <c r="R57" s="606"/>
      <c r="S57" s="606"/>
      <c r="T57" s="606"/>
      <c r="U57" s="606"/>
      <c r="V57" s="606"/>
      <c r="W57" s="606"/>
      <c r="X57" s="606"/>
      <c r="Y57" s="606"/>
      <c r="Z57" s="607"/>
      <c r="AA57" s="189"/>
    </row>
    <row r="58" spans="1:37" s="120" customFormat="1" ht="19.5" customHeight="1" x14ac:dyDescent="0.2">
      <c r="B58" s="140" t="s">
        <v>249</v>
      </c>
      <c r="C58" s="524" t="s">
        <v>248</v>
      </c>
      <c r="D58" s="529"/>
      <c r="E58" s="529"/>
      <c r="F58" s="529"/>
      <c r="G58" s="529"/>
      <c r="H58" s="574"/>
      <c r="I58" s="606"/>
      <c r="J58" s="606"/>
      <c r="K58" s="606"/>
      <c r="L58" s="606"/>
      <c r="M58" s="606"/>
      <c r="N58" s="606"/>
      <c r="O58" s="606"/>
      <c r="P58" s="606"/>
      <c r="Q58" s="606"/>
      <c r="R58" s="606"/>
      <c r="S58" s="606"/>
      <c r="T58" s="606"/>
      <c r="U58" s="606"/>
      <c r="V58" s="606"/>
      <c r="W58" s="606"/>
      <c r="X58" s="606"/>
      <c r="Y58" s="606"/>
      <c r="Z58" s="607"/>
      <c r="AA58" s="189"/>
    </row>
    <row r="59" spans="1:37" s="120" customFormat="1" ht="19.5" customHeight="1" x14ac:dyDescent="0.2">
      <c r="B59" s="140"/>
      <c r="C59" s="134"/>
      <c r="D59" s="134"/>
      <c r="E59" s="134"/>
      <c r="F59" s="134"/>
      <c r="G59" s="134"/>
      <c r="H59" s="134"/>
      <c r="I59" s="141"/>
      <c r="J59" s="141"/>
      <c r="K59" s="141"/>
      <c r="L59" s="141"/>
      <c r="M59" s="141"/>
      <c r="N59" s="141"/>
      <c r="O59" s="141"/>
      <c r="P59" s="141"/>
      <c r="Q59" s="141"/>
      <c r="R59" s="141"/>
      <c r="S59" s="141"/>
      <c r="T59" s="141"/>
      <c r="U59" s="141"/>
      <c r="V59" s="141"/>
      <c r="W59" s="141"/>
      <c r="X59" s="141"/>
      <c r="Y59" s="141"/>
      <c r="Z59" s="141"/>
      <c r="AA59" s="189"/>
    </row>
    <row r="60" spans="1:37" s="141" customFormat="1" ht="18" customHeight="1" x14ac:dyDescent="0.2">
      <c r="A60" s="120"/>
      <c r="B60" s="140"/>
      <c r="C60" s="497" t="s">
        <v>396</v>
      </c>
      <c r="D60" s="497"/>
      <c r="E60" s="497"/>
      <c r="F60" s="497"/>
      <c r="G60" s="497"/>
      <c r="H60" s="497"/>
      <c r="I60" s="497"/>
      <c r="J60" s="497"/>
      <c r="K60" s="497"/>
      <c r="L60" s="497"/>
      <c r="M60" s="497"/>
      <c r="N60" s="497"/>
      <c r="O60" s="497"/>
      <c r="P60" s="497"/>
      <c r="Q60" s="497"/>
      <c r="R60" s="497"/>
      <c r="S60" s="497"/>
      <c r="T60" s="497"/>
      <c r="U60" s="497"/>
      <c r="V60" s="497"/>
      <c r="W60" s="497"/>
      <c r="X60" s="497"/>
      <c r="Y60" s="497"/>
      <c r="Z60" s="497"/>
      <c r="AA60" s="498"/>
      <c r="AB60" s="120"/>
      <c r="AC60" s="120"/>
      <c r="AD60" s="120"/>
      <c r="AE60" s="120"/>
      <c r="AF60" s="120"/>
      <c r="AG60" s="120"/>
      <c r="AH60" s="120"/>
      <c r="AI60" s="120"/>
      <c r="AJ60" s="120"/>
      <c r="AK60" s="120"/>
    </row>
    <row r="61" spans="1:37" s="141" customFormat="1" ht="18" customHeight="1" x14ac:dyDescent="0.2">
      <c r="A61" s="120"/>
      <c r="B61" s="140"/>
      <c r="C61" s="134"/>
      <c r="D61" s="134"/>
      <c r="E61" s="134"/>
      <c r="F61" s="134"/>
      <c r="G61" s="134"/>
      <c r="H61" s="134"/>
      <c r="I61" s="134"/>
      <c r="J61" s="134"/>
      <c r="K61" s="134"/>
      <c r="L61" s="134"/>
      <c r="M61" s="134"/>
      <c r="N61" s="134"/>
      <c r="O61" s="134"/>
      <c r="P61" s="120"/>
      <c r="Q61" s="120"/>
      <c r="R61" s="120"/>
      <c r="S61" s="120"/>
      <c r="T61" s="120"/>
      <c r="U61" s="120"/>
      <c r="V61" s="120"/>
      <c r="W61" s="120"/>
      <c r="X61" s="120"/>
      <c r="Y61" s="120"/>
      <c r="Z61" s="120"/>
      <c r="AA61" s="189"/>
      <c r="AB61" s="120"/>
      <c r="AC61" s="120"/>
      <c r="AD61" s="120"/>
      <c r="AE61" s="120"/>
      <c r="AF61" s="120"/>
      <c r="AG61" s="120"/>
      <c r="AH61" s="120"/>
      <c r="AI61" s="120"/>
      <c r="AJ61" s="120"/>
      <c r="AK61" s="120"/>
    </row>
    <row r="62" spans="1:37" s="141" customFormat="1" ht="19.5" customHeight="1" x14ac:dyDescent="0.2">
      <c r="A62" s="120"/>
      <c r="B62" s="140"/>
      <c r="C62" s="120"/>
      <c r="D62" s="605" t="s">
        <v>395</v>
      </c>
      <c r="E62" s="605"/>
      <c r="F62" s="605"/>
      <c r="G62" s="605"/>
      <c r="H62" s="605"/>
      <c r="I62" s="605"/>
      <c r="J62" s="605"/>
      <c r="K62" s="605"/>
      <c r="L62" s="605"/>
      <c r="M62" s="605"/>
      <c r="N62" s="605"/>
      <c r="O62" s="605"/>
      <c r="P62" s="605"/>
      <c r="Q62" s="605"/>
      <c r="R62" s="605"/>
      <c r="S62" s="605"/>
      <c r="T62" s="605"/>
      <c r="U62" s="605"/>
      <c r="V62" s="605"/>
      <c r="W62" s="120"/>
      <c r="X62" s="120"/>
      <c r="Y62" s="602" t="s">
        <v>391</v>
      </c>
      <c r="Z62" s="602"/>
      <c r="AA62" s="189"/>
      <c r="AB62" s="120"/>
      <c r="AC62" s="120"/>
      <c r="AD62" s="120"/>
      <c r="AE62" s="120"/>
      <c r="AF62" s="120"/>
      <c r="AG62" s="120"/>
      <c r="AH62" s="120"/>
      <c r="AI62" s="120"/>
      <c r="AJ62" s="120"/>
      <c r="AK62" s="120"/>
    </row>
    <row r="63" spans="1:37" ht="19.5" customHeight="1" x14ac:dyDescent="0.2">
      <c r="A63" s="141"/>
      <c r="B63" s="187"/>
      <c r="C63" s="141"/>
      <c r="D63" s="605" t="s">
        <v>394</v>
      </c>
      <c r="E63" s="605"/>
      <c r="F63" s="605"/>
      <c r="G63" s="605"/>
      <c r="H63" s="605"/>
      <c r="I63" s="605"/>
      <c r="J63" s="605"/>
      <c r="K63" s="605"/>
      <c r="L63" s="605"/>
      <c r="M63" s="605"/>
      <c r="N63" s="605"/>
      <c r="O63" s="605"/>
      <c r="P63" s="605"/>
      <c r="Q63" s="605"/>
      <c r="R63" s="605"/>
      <c r="S63" s="605"/>
      <c r="T63" s="605"/>
      <c r="U63" s="605"/>
      <c r="V63" s="605"/>
      <c r="W63" s="141"/>
      <c r="X63" s="141"/>
      <c r="Y63" s="602" t="s">
        <v>391</v>
      </c>
      <c r="Z63" s="602"/>
      <c r="AA63" s="133"/>
      <c r="AB63" s="141"/>
      <c r="AC63" s="141"/>
      <c r="AD63" s="141"/>
      <c r="AE63" s="141"/>
      <c r="AF63" s="141"/>
      <c r="AG63" s="141"/>
      <c r="AH63" s="141"/>
      <c r="AI63" s="141"/>
      <c r="AJ63" s="141"/>
      <c r="AK63" s="141"/>
    </row>
    <row r="64" spans="1:37" ht="19.5" customHeight="1" x14ac:dyDescent="0.2">
      <c r="A64" s="141"/>
      <c r="B64" s="187"/>
      <c r="C64" s="141"/>
      <c r="D64" s="605" t="s">
        <v>393</v>
      </c>
      <c r="E64" s="605"/>
      <c r="F64" s="605"/>
      <c r="G64" s="605"/>
      <c r="H64" s="605"/>
      <c r="I64" s="605"/>
      <c r="J64" s="605"/>
      <c r="K64" s="605"/>
      <c r="L64" s="605"/>
      <c r="M64" s="605"/>
      <c r="N64" s="605"/>
      <c r="O64" s="605"/>
      <c r="P64" s="605"/>
      <c r="Q64" s="605"/>
      <c r="R64" s="605"/>
      <c r="S64" s="605"/>
      <c r="T64" s="605"/>
      <c r="U64" s="605"/>
      <c r="V64" s="605"/>
      <c r="W64" s="141"/>
      <c r="X64" s="141"/>
      <c r="Y64" s="602" t="s">
        <v>391</v>
      </c>
      <c r="Z64" s="602"/>
      <c r="AA64" s="133"/>
      <c r="AB64" s="141"/>
      <c r="AC64" s="141"/>
      <c r="AD64" s="141"/>
      <c r="AE64" s="141"/>
      <c r="AF64" s="141"/>
      <c r="AG64" s="141"/>
      <c r="AH64" s="141"/>
      <c r="AI64" s="141"/>
      <c r="AJ64" s="141"/>
      <c r="AK64" s="141"/>
    </row>
    <row r="65" spans="1:37" ht="19.5" customHeight="1" x14ac:dyDescent="0.2">
      <c r="A65" s="141"/>
      <c r="B65" s="187"/>
      <c r="C65" s="141"/>
      <c r="D65" s="605" t="s">
        <v>392</v>
      </c>
      <c r="E65" s="605"/>
      <c r="F65" s="605"/>
      <c r="G65" s="605"/>
      <c r="H65" s="605"/>
      <c r="I65" s="605"/>
      <c r="J65" s="605"/>
      <c r="K65" s="605"/>
      <c r="L65" s="605"/>
      <c r="M65" s="605"/>
      <c r="N65" s="605"/>
      <c r="O65" s="605"/>
      <c r="P65" s="605"/>
      <c r="Q65" s="605"/>
      <c r="R65" s="605"/>
      <c r="S65" s="605"/>
      <c r="T65" s="605"/>
      <c r="U65" s="605"/>
      <c r="V65" s="605"/>
      <c r="W65" s="141"/>
      <c r="X65" s="141"/>
      <c r="Y65" s="602" t="s">
        <v>391</v>
      </c>
      <c r="Z65" s="602"/>
      <c r="AA65" s="133"/>
      <c r="AB65" s="141"/>
      <c r="AC65" s="141"/>
      <c r="AD65" s="141"/>
      <c r="AE65" s="141"/>
      <c r="AF65" s="141"/>
      <c r="AG65" s="141"/>
      <c r="AH65" s="141"/>
      <c r="AI65" s="141"/>
      <c r="AJ65" s="141"/>
      <c r="AK65" s="141"/>
    </row>
    <row r="66" spans="1:37" s="141" customFormat="1" x14ac:dyDescent="0.2">
      <c r="B66" s="187"/>
      <c r="D66" s="605" t="s">
        <v>390</v>
      </c>
      <c r="E66" s="605"/>
      <c r="F66" s="605"/>
      <c r="G66" s="605"/>
      <c r="H66" s="605"/>
      <c r="I66" s="605"/>
      <c r="J66" s="605"/>
      <c r="K66" s="605"/>
      <c r="L66" s="605"/>
      <c r="M66" s="605"/>
      <c r="N66" s="605"/>
      <c r="O66" s="605"/>
      <c r="P66" s="605"/>
      <c r="Q66" s="605"/>
      <c r="R66" s="605"/>
      <c r="S66" s="605"/>
      <c r="T66" s="605"/>
      <c r="U66" s="605"/>
      <c r="V66" s="605"/>
      <c r="Y66" s="215"/>
      <c r="Z66" s="215"/>
      <c r="AA66" s="133"/>
    </row>
    <row r="67" spans="1:37" s="141" customFormat="1" x14ac:dyDescent="0.2">
      <c r="A67" s="115"/>
      <c r="B67" s="201"/>
      <c r="C67" s="118"/>
      <c r="D67" s="118"/>
      <c r="E67" s="118"/>
      <c r="F67" s="118"/>
      <c r="G67" s="118"/>
      <c r="H67" s="118"/>
      <c r="I67" s="118"/>
      <c r="J67" s="118"/>
      <c r="K67" s="118"/>
      <c r="L67" s="118"/>
      <c r="M67" s="118"/>
      <c r="N67" s="118"/>
      <c r="O67" s="118"/>
      <c r="P67" s="118"/>
      <c r="Q67" s="118"/>
      <c r="R67" s="118"/>
      <c r="S67" s="118"/>
      <c r="T67" s="118"/>
      <c r="U67" s="118"/>
      <c r="V67" s="118"/>
      <c r="W67" s="118"/>
      <c r="X67" s="118"/>
      <c r="Y67" s="118"/>
      <c r="Z67" s="118"/>
      <c r="AA67" s="200"/>
      <c r="AB67" s="115"/>
      <c r="AC67" s="115"/>
      <c r="AD67" s="115"/>
      <c r="AE67" s="115"/>
      <c r="AF67" s="115"/>
      <c r="AG67" s="115"/>
      <c r="AH67" s="115"/>
      <c r="AI67" s="115"/>
      <c r="AJ67" s="115"/>
      <c r="AK67" s="115"/>
    </row>
    <row r="68" spans="1:37" s="141" customFormat="1" x14ac:dyDescent="0.2">
      <c r="A68" s="115"/>
      <c r="B68" s="116"/>
      <c r="C68" s="115"/>
      <c r="D68" s="115"/>
      <c r="E68" s="115"/>
      <c r="F68" s="115"/>
      <c r="G68" s="115"/>
      <c r="H68" s="115"/>
      <c r="I68" s="115"/>
      <c r="J68" s="115"/>
      <c r="K68" s="115"/>
      <c r="L68" s="115"/>
      <c r="M68" s="115"/>
      <c r="N68" s="115"/>
      <c r="O68" s="115"/>
      <c r="P68" s="115"/>
      <c r="Q68" s="115"/>
      <c r="R68" s="115"/>
      <c r="S68" s="115"/>
      <c r="T68" s="115"/>
      <c r="U68" s="115"/>
      <c r="V68" s="115"/>
      <c r="W68" s="115"/>
      <c r="X68" s="115"/>
      <c r="Y68" s="115"/>
      <c r="Z68" s="115"/>
      <c r="AA68" s="115"/>
      <c r="AB68" s="115"/>
      <c r="AC68" s="115"/>
      <c r="AD68" s="115"/>
      <c r="AE68" s="115"/>
      <c r="AF68" s="115"/>
      <c r="AG68" s="115"/>
      <c r="AH68" s="115"/>
      <c r="AI68" s="115"/>
      <c r="AJ68" s="115"/>
      <c r="AK68" s="115"/>
    </row>
    <row r="69" spans="1:37" ht="37" customHeight="1" x14ac:dyDescent="0.2">
      <c r="B69" s="612" t="s">
        <v>389</v>
      </c>
      <c r="C69" s="612"/>
      <c r="D69" s="612"/>
      <c r="E69" s="612"/>
      <c r="F69" s="612"/>
      <c r="G69" s="612"/>
      <c r="H69" s="612"/>
      <c r="I69" s="612"/>
      <c r="J69" s="612"/>
      <c r="K69" s="612"/>
      <c r="L69" s="612"/>
      <c r="M69" s="612"/>
      <c r="N69" s="612"/>
      <c r="O69" s="612"/>
      <c r="P69" s="612"/>
      <c r="Q69" s="612"/>
      <c r="R69" s="612"/>
      <c r="S69" s="612"/>
      <c r="T69" s="612"/>
      <c r="U69" s="612"/>
      <c r="V69" s="612"/>
      <c r="W69" s="612"/>
      <c r="X69" s="612"/>
      <c r="Y69" s="612"/>
      <c r="Z69" s="612"/>
      <c r="AA69" s="612"/>
    </row>
    <row r="70" spans="1:37" x14ac:dyDescent="0.2">
      <c r="A70" s="141"/>
      <c r="B70" s="612" t="s">
        <v>388</v>
      </c>
      <c r="C70" s="612"/>
      <c r="D70" s="612"/>
      <c r="E70" s="612"/>
      <c r="F70" s="612"/>
      <c r="G70" s="612"/>
      <c r="H70" s="612"/>
      <c r="I70" s="612"/>
      <c r="J70" s="612"/>
      <c r="K70" s="612"/>
      <c r="L70" s="612"/>
      <c r="M70" s="612"/>
      <c r="N70" s="612"/>
      <c r="O70" s="612"/>
      <c r="P70" s="612"/>
      <c r="Q70" s="612"/>
      <c r="R70" s="612"/>
      <c r="S70" s="612"/>
      <c r="T70" s="612"/>
      <c r="U70" s="612"/>
      <c r="V70" s="612"/>
      <c r="W70" s="612"/>
      <c r="X70" s="612"/>
      <c r="Y70" s="612"/>
      <c r="Z70" s="612"/>
      <c r="AA70" s="612"/>
      <c r="AB70" s="141"/>
      <c r="AC70" s="141"/>
      <c r="AD70" s="141"/>
      <c r="AE70" s="141"/>
      <c r="AF70" s="141"/>
      <c r="AG70" s="141"/>
      <c r="AH70" s="141"/>
      <c r="AI70" s="141"/>
      <c r="AJ70" s="141"/>
      <c r="AK70" s="141"/>
    </row>
    <row r="71" spans="1:37" ht="13.5" customHeight="1" x14ac:dyDescent="0.2">
      <c r="A71" s="141"/>
      <c r="B71" s="612" t="s">
        <v>387</v>
      </c>
      <c r="C71" s="612"/>
      <c r="D71" s="612"/>
      <c r="E71" s="612"/>
      <c r="F71" s="612"/>
      <c r="G71" s="612"/>
      <c r="H71" s="612"/>
      <c r="I71" s="612"/>
      <c r="J71" s="612"/>
      <c r="K71" s="612"/>
      <c r="L71" s="612"/>
      <c r="M71" s="612"/>
      <c r="N71" s="612"/>
      <c r="O71" s="612"/>
      <c r="P71" s="612"/>
      <c r="Q71" s="612"/>
      <c r="R71" s="612"/>
      <c r="S71" s="612"/>
      <c r="T71" s="612"/>
      <c r="U71" s="612"/>
      <c r="V71" s="612"/>
      <c r="W71" s="612"/>
      <c r="X71" s="612"/>
      <c r="Y71" s="612"/>
      <c r="Z71" s="612"/>
      <c r="AA71" s="612"/>
      <c r="AB71" s="141"/>
      <c r="AC71" s="141"/>
      <c r="AD71" s="141"/>
      <c r="AE71" s="141"/>
      <c r="AF71" s="141"/>
      <c r="AG71" s="141"/>
      <c r="AH71" s="141"/>
      <c r="AI71" s="141"/>
      <c r="AJ71" s="141"/>
      <c r="AK71" s="141"/>
    </row>
    <row r="72" spans="1:37" x14ac:dyDescent="0.2">
      <c r="A72" s="141"/>
      <c r="B72" s="612" t="s">
        <v>386</v>
      </c>
      <c r="C72" s="612"/>
      <c r="D72" s="612"/>
      <c r="E72" s="612"/>
      <c r="F72" s="612"/>
      <c r="G72" s="612"/>
      <c r="H72" s="612"/>
      <c r="I72" s="612"/>
      <c r="J72" s="612"/>
      <c r="K72" s="612"/>
      <c r="L72" s="612"/>
      <c r="M72" s="612"/>
      <c r="N72" s="612"/>
      <c r="O72" s="612"/>
      <c r="P72" s="612"/>
      <c r="Q72" s="612"/>
      <c r="R72" s="612"/>
      <c r="S72" s="612"/>
      <c r="T72" s="612"/>
      <c r="U72" s="612"/>
      <c r="V72" s="612"/>
      <c r="W72" s="612"/>
      <c r="X72" s="612"/>
      <c r="Y72" s="612"/>
      <c r="Z72" s="612"/>
      <c r="AA72" s="612"/>
      <c r="AB72" s="141"/>
      <c r="AC72" s="141"/>
      <c r="AD72" s="141"/>
      <c r="AE72" s="141"/>
      <c r="AF72" s="141"/>
      <c r="AG72" s="141"/>
      <c r="AH72" s="141"/>
      <c r="AI72" s="141"/>
      <c r="AJ72" s="141"/>
      <c r="AK72" s="141"/>
    </row>
    <row r="73" spans="1:37" x14ac:dyDescent="0.2">
      <c r="B73" s="612" t="s">
        <v>385</v>
      </c>
      <c r="C73" s="612"/>
      <c r="D73" s="612"/>
      <c r="E73" s="612"/>
      <c r="F73" s="612"/>
      <c r="G73" s="612"/>
      <c r="H73" s="612"/>
      <c r="I73" s="612"/>
      <c r="J73" s="612"/>
      <c r="K73" s="612"/>
      <c r="L73" s="612"/>
      <c r="M73" s="612"/>
      <c r="N73" s="612"/>
      <c r="O73" s="612"/>
      <c r="P73" s="612"/>
      <c r="Q73" s="612"/>
      <c r="R73" s="612"/>
      <c r="S73" s="612"/>
      <c r="T73" s="612"/>
      <c r="U73" s="612"/>
      <c r="V73" s="612"/>
      <c r="W73" s="612"/>
      <c r="X73" s="612"/>
      <c r="Y73" s="612"/>
      <c r="Z73" s="612"/>
      <c r="AA73" s="612"/>
      <c r="AB73" s="259"/>
    </row>
    <row r="74" spans="1:37" x14ac:dyDescent="0.2">
      <c r="B74" s="612" t="s">
        <v>384</v>
      </c>
      <c r="C74" s="612"/>
      <c r="D74" s="612"/>
      <c r="E74" s="612"/>
      <c r="F74" s="612"/>
      <c r="G74" s="612"/>
      <c r="H74" s="612"/>
      <c r="I74" s="612"/>
      <c r="J74" s="612"/>
      <c r="K74" s="612"/>
      <c r="L74" s="612"/>
      <c r="M74" s="612"/>
      <c r="N74" s="612"/>
      <c r="O74" s="612"/>
      <c r="P74" s="612"/>
      <c r="Q74" s="612"/>
      <c r="R74" s="612"/>
      <c r="S74" s="612"/>
      <c r="T74" s="612"/>
      <c r="U74" s="612"/>
      <c r="V74" s="612"/>
      <c r="W74" s="612"/>
      <c r="X74" s="612"/>
      <c r="Y74" s="612"/>
      <c r="Z74" s="612"/>
      <c r="AA74" s="252"/>
      <c r="AB74" s="259"/>
    </row>
    <row r="75" spans="1:37" x14ac:dyDescent="0.2">
      <c r="B75" s="258"/>
      <c r="D75" s="257"/>
    </row>
    <row r="76" spans="1:37" x14ac:dyDescent="0.2">
      <c r="B76" s="258"/>
      <c r="D76" s="257"/>
    </row>
    <row r="77" spans="1:37" x14ac:dyDescent="0.2">
      <c r="B77" s="258"/>
      <c r="D77" s="257"/>
    </row>
    <row r="78" spans="1:37" x14ac:dyDescent="0.2">
      <c r="B78" s="258"/>
      <c r="D78" s="257"/>
    </row>
  </sheetData>
  <mergeCells count="82">
    <mergeCell ref="B74:Z74"/>
    <mergeCell ref="D65:V65"/>
    <mergeCell ref="Y65:Z65"/>
    <mergeCell ref="D66:V66"/>
    <mergeCell ref="B69:AA69"/>
    <mergeCell ref="B70:AA70"/>
    <mergeCell ref="B71:AA71"/>
    <mergeCell ref="B73:AA73"/>
    <mergeCell ref="D62:V62"/>
    <mergeCell ref="Y62:Z62"/>
    <mergeCell ref="D63:V63"/>
    <mergeCell ref="Y63:Z63"/>
    <mergeCell ref="B72:AA72"/>
    <mergeCell ref="D64:V64"/>
    <mergeCell ref="Y64:Z64"/>
    <mergeCell ref="C58:H58"/>
    <mergeCell ref="I58:Z58"/>
    <mergeCell ref="C60:AA60"/>
    <mergeCell ref="Y48:Z48"/>
    <mergeCell ref="D49:Q49"/>
    <mergeCell ref="R49:V49"/>
    <mergeCell ref="D50:Q50"/>
    <mergeCell ref="R50:V50"/>
    <mergeCell ref="Y51:Z51"/>
    <mergeCell ref="D53:J53"/>
    <mergeCell ref="C56:H56"/>
    <mergeCell ref="I56:Z56"/>
    <mergeCell ref="C57:H57"/>
    <mergeCell ref="I57:Z57"/>
    <mergeCell ref="D38:V38"/>
    <mergeCell ref="Y38:Z38"/>
    <mergeCell ref="D39:V39"/>
    <mergeCell ref="Y39:Z39"/>
    <mergeCell ref="Y52:Z52"/>
    <mergeCell ref="D40:V40"/>
    <mergeCell ref="Y40:Z40"/>
    <mergeCell ref="D41:V41"/>
    <mergeCell ref="Y41:Z41"/>
    <mergeCell ref="D42:V42"/>
    <mergeCell ref="I29:Z29"/>
    <mergeCell ref="C30:H30"/>
    <mergeCell ref="I30:Z30"/>
    <mergeCell ref="Y32:Z32"/>
    <mergeCell ref="C35:Z35"/>
    <mergeCell ref="C36:Z36"/>
    <mergeCell ref="N11:T11"/>
    <mergeCell ref="U11:AA11"/>
    <mergeCell ref="C34:Z34"/>
    <mergeCell ref="Y22:Z22"/>
    <mergeCell ref="Y23:Z23"/>
    <mergeCell ref="Y24:Z24"/>
    <mergeCell ref="D25:J25"/>
    <mergeCell ref="C28:H28"/>
    <mergeCell ref="I28:Z28"/>
    <mergeCell ref="C29:H29"/>
    <mergeCell ref="B15:F15"/>
    <mergeCell ref="G15:AA15"/>
    <mergeCell ref="B9:F14"/>
    <mergeCell ref="G9:M9"/>
    <mergeCell ref="N9:T9"/>
    <mergeCell ref="U9:AA9"/>
    <mergeCell ref="G10:M10"/>
    <mergeCell ref="N10:T10"/>
    <mergeCell ref="U10:AA10"/>
    <mergeCell ref="G11:M11"/>
    <mergeCell ref="Y19:Z19"/>
    <mergeCell ref="G12:M12"/>
    <mergeCell ref="N12:T12"/>
    <mergeCell ref="U12:AA12"/>
    <mergeCell ref="G13:M13"/>
    <mergeCell ref="N13:T13"/>
    <mergeCell ref="U13:AA13"/>
    <mergeCell ref="G14:M14"/>
    <mergeCell ref="N14:T14"/>
    <mergeCell ref="U14:AA14"/>
    <mergeCell ref="B8:F8"/>
    <mergeCell ref="G8:AA8"/>
    <mergeCell ref="B4:AA4"/>
    <mergeCell ref="B6:F6"/>
    <mergeCell ref="G6:AA6"/>
    <mergeCell ref="B7:F7"/>
    <mergeCell ref="G7:AA7"/>
  </mergeCells>
  <phoneticPr fontId="31"/>
  <pageMargins left="0.7" right="0.7" top="0.75" bottom="0.75" header="0.3" footer="0.3"/>
  <pageSetup paperSize="9"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CB183-AB3A-4F08-9596-5FD6B1998C7A}">
  <sheetPr codeName="Sheet6">
    <tabColor rgb="FFFF0000"/>
    <pageSetUpPr fitToPage="1"/>
  </sheetPr>
  <dimension ref="B1:BF74"/>
  <sheetViews>
    <sheetView showGridLines="0" view="pageBreakPreview" zoomScale="70" zoomScaleNormal="55" zoomScaleSheetLayoutView="70" workbookViewId="0"/>
  </sheetViews>
  <sheetFormatPr defaultColWidth="4.90625" defaultRowHeight="20.25" customHeight="1" x14ac:dyDescent="0.2"/>
  <cols>
    <col min="1" max="1" width="1.54296875" style="260" customWidth="1"/>
    <col min="2" max="56" width="6.08984375" style="260" customWidth="1"/>
    <col min="57" max="16384" width="4.90625" style="260"/>
  </cols>
  <sheetData>
    <row r="1" spans="2:57" s="261" customFormat="1" ht="20.25" customHeight="1" x14ac:dyDescent="0.2">
      <c r="C1" s="267" t="s">
        <v>503</v>
      </c>
      <c r="D1" s="267"/>
      <c r="G1" s="328" t="s">
        <v>555</v>
      </c>
      <c r="J1" s="267"/>
      <c r="K1" s="267"/>
      <c r="L1" s="267"/>
      <c r="M1" s="267"/>
      <c r="AK1" s="310" t="s">
        <v>502</v>
      </c>
      <c r="AL1" s="310" t="s">
        <v>496</v>
      </c>
      <c r="AM1" s="411"/>
      <c r="AN1" s="411"/>
      <c r="AO1" s="411"/>
      <c r="AP1" s="411"/>
      <c r="AQ1" s="411"/>
      <c r="AR1" s="411"/>
      <c r="AS1" s="411"/>
      <c r="AT1" s="411"/>
      <c r="AU1" s="411"/>
      <c r="AV1" s="411"/>
      <c r="AW1" s="411"/>
      <c r="AX1" s="411"/>
      <c r="AY1" s="411"/>
      <c r="AZ1" s="411"/>
      <c r="BA1" s="411"/>
      <c r="BB1" s="322" t="s">
        <v>495</v>
      </c>
    </row>
    <row r="2" spans="2:57" s="309" customFormat="1" ht="20.25" customHeight="1" x14ac:dyDescent="0.2">
      <c r="D2" s="328"/>
      <c r="H2" s="328"/>
      <c r="I2" s="310"/>
      <c r="J2" s="310"/>
      <c r="K2" s="310"/>
      <c r="L2" s="310"/>
      <c r="M2" s="310"/>
      <c r="T2" s="310" t="s">
        <v>501</v>
      </c>
      <c r="U2" s="398">
        <v>6</v>
      </c>
      <c r="V2" s="398"/>
      <c r="W2" s="310" t="s">
        <v>496</v>
      </c>
      <c r="X2" s="412">
        <f>IF(U2=0,"",YEAR(DATE(2018+U2,1,1)))</f>
        <v>2024</v>
      </c>
      <c r="Y2" s="412"/>
      <c r="Z2" s="309" t="s">
        <v>500</v>
      </c>
      <c r="AA2" s="309" t="s">
        <v>499</v>
      </c>
      <c r="AB2" s="398"/>
      <c r="AC2" s="398"/>
      <c r="AD2" s="309" t="s">
        <v>498</v>
      </c>
      <c r="AJ2" s="322"/>
      <c r="AK2" s="310" t="s">
        <v>497</v>
      </c>
      <c r="AL2" s="310" t="s">
        <v>496</v>
      </c>
      <c r="AM2" s="411"/>
      <c r="AN2" s="411"/>
      <c r="AO2" s="411"/>
      <c r="AP2" s="411"/>
      <c r="AQ2" s="411"/>
      <c r="AR2" s="411"/>
      <c r="AS2" s="411"/>
      <c r="AT2" s="411"/>
      <c r="AU2" s="411"/>
      <c r="AV2" s="411"/>
      <c r="AW2" s="411"/>
      <c r="AX2" s="411"/>
      <c r="AY2" s="411"/>
      <c r="AZ2" s="411"/>
      <c r="BA2" s="411"/>
      <c r="BB2" s="322" t="s">
        <v>495</v>
      </c>
      <c r="BC2" s="310"/>
      <c r="BD2" s="310"/>
      <c r="BE2" s="310"/>
    </row>
    <row r="3" spans="2:57" s="309" customFormat="1" ht="20.25" customHeight="1" x14ac:dyDescent="0.2">
      <c r="D3" s="328"/>
      <c r="H3" s="328"/>
      <c r="I3" s="310"/>
      <c r="J3" s="310"/>
      <c r="K3" s="310"/>
      <c r="L3" s="310"/>
      <c r="M3" s="310"/>
      <c r="T3" s="327"/>
      <c r="U3" s="314"/>
      <c r="V3" s="314"/>
      <c r="W3" s="326"/>
      <c r="X3" s="314"/>
      <c r="Y3" s="314"/>
      <c r="Z3" s="315"/>
      <c r="AA3" s="315"/>
      <c r="AB3" s="314"/>
      <c r="AC3" s="314"/>
      <c r="AD3" s="323"/>
      <c r="AJ3" s="322"/>
      <c r="AK3" s="310"/>
      <c r="AL3" s="310"/>
      <c r="AM3" s="321"/>
      <c r="AN3" s="321"/>
      <c r="AO3" s="321"/>
      <c r="AP3" s="321"/>
      <c r="AQ3" s="321"/>
      <c r="AR3" s="321"/>
      <c r="AS3" s="321"/>
      <c r="AT3" s="321"/>
      <c r="AU3" s="321"/>
      <c r="AV3" s="321"/>
      <c r="AW3" s="321"/>
      <c r="AX3" s="321"/>
      <c r="AY3" s="320" t="s">
        <v>494</v>
      </c>
      <c r="AZ3" s="399" t="s">
        <v>493</v>
      </c>
      <c r="BA3" s="399"/>
      <c r="BB3" s="399"/>
      <c r="BC3" s="399"/>
      <c r="BD3" s="310"/>
      <c r="BE3" s="310"/>
    </row>
    <row r="4" spans="2:57" s="309" customFormat="1" ht="20.25" customHeight="1" x14ac:dyDescent="0.2">
      <c r="B4" s="312"/>
      <c r="C4" s="312"/>
      <c r="D4" s="312"/>
      <c r="E4" s="312"/>
      <c r="F4" s="312"/>
      <c r="G4" s="312"/>
      <c r="H4" s="312"/>
      <c r="I4" s="312"/>
      <c r="J4" s="325"/>
      <c r="K4" s="319"/>
      <c r="L4" s="319"/>
      <c r="M4" s="319"/>
      <c r="N4" s="319"/>
      <c r="O4" s="319"/>
      <c r="P4" s="324"/>
      <c r="Q4" s="319"/>
      <c r="R4" s="319"/>
      <c r="Z4" s="315"/>
      <c r="AA4" s="315"/>
      <c r="AB4" s="314"/>
      <c r="AC4" s="314"/>
      <c r="AD4" s="323"/>
      <c r="AJ4" s="322"/>
      <c r="AK4" s="310"/>
      <c r="AL4" s="310"/>
      <c r="AM4" s="321"/>
      <c r="AN4" s="321"/>
      <c r="AO4" s="321"/>
      <c r="AP4" s="321"/>
      <c r="AQ4" s="321"/>
      <c r="AR4" s="321"/>
      <c r="AS4" s="321"/>
      <c r="AT4" s="321"/>
      <c r="AU4" s="321"/>
      <c r="AV4" s="321"/>
      <c r="AW4" s="321"/>
      <c r="AX4" s="321"/>
      <c r="AY4" s="320" t="s">
        <v>492</v>
      </c>
      <c r="AZ4" s="399" t="s">
        <v>491</v>
      </c>
      <c r="BA4" s="399"/>
      <c r="BB4" s="399"/>
      <c r="BC4" s="399"/>
      <c r="BD4" s="310"/>
      <c r="BE4" s="310"/>
    </row>
    <row r="5" spans="2:57" s="309" customFormat="1" ht="20.25" customHeight="1" x14ac:dyDescent="0.2">
      <c r="B5" s="316"/>
      <c r="C5" s="316"/>
      <c r="D5" s="316"/>
      <c r="E5" s="316"/>
      <c r="F5" s="316"/>
      <c r="G5" s="316"/>
      <c r="H5" s="316"/>
      <c r="I5" s="316"/>
      <c r="J5" s="319"/>
      <c r="K5" s="318"/>
      <c r="L5" s="317"/>
      <c r="M5" s="317"/>
      <c r="N5" s="317"/>
      <c r="O5" s="317"/>
      <c r="P5" s="316"/>
      <c r="Q5" s="312"/>
      <c r="R5" s="312"/>
      <c r="S5" s="261"/>
      <c r="Z5" s="315"/>
      <c r="AA5" s="315"/>
      <c r="AB5" s="314"/>
      <c r="AC5" s="314"/>
      <c r="AD5" s="261"/>
      <c r="AE5" s="261"/>
      <c r="AF5" s="261"/>
      <c r="AG5" s="261"/>
      <c r="AJ5" s="261" t="s">
        <v>490</v>
      </c>
      <c r="AK5" s="261"/>
      <c r="AL5" s="261"/>
      <c r="AM5" s="261"/>
      <c r="AN5" s="261"/>
      <c r="AO5" s="261"/>
      <c r="AP5" s="261"/>
      <c r="AQ5" s="261"/>
      <c r="AR5" s="312"/>
      <c r="AS5" s="312"/>
      <c r="AT5" s="311"/>
      <c r="AU5" s="261"/>
      <c r="AV5" s="415">
        <v>40</v>
      </c>
      <c r="AW5" s="416"/>
      <c r="AX5" s="313" t="s">
        <v>489</v>
      </c>
      <c r="AY5" s="312"/>
      <c r="AZ5" s="415">
        <v>160</v>
      </c>
      <c r="BA5" s="416"/>
      <c r="BB5" s="311" t="s">
        <v>488</v>
      </c>
      <c r="BC5" s="261"/>
      <c r="BE5" s="310"/>
    </row>
    <row r="6" spans="2:57" ht="20.25" customHeight="1" thickBot="1" x14ac:dyDescent="0.25">
      <c r="C6" s="268"/>
      <c r="D6" s="268"/>
      <c r="S6" s="268"/>
      <c r="AJ6" s="268"/>
      <c r="BC6" s="308"/>
      <c r="BD6" s="308"/>
      <c r="BE6" s="308"/>
    </row>
    <row r="7" spans="2:57" ht="20.25" customHeight="1" thickBot="1" x14ac:dyDescent="0.25">
      <c r="B7" s="435" t="s">
        <v>487</v>
      </c>
      <c r="C7" s="420" t="s">
        <v>486</v>
      </c>
      <c r="D7" s="421"/>
      <c r="E7" s="419" t="s">
        <v>485</v>
      </c>
      <c r="F7" s="421"/>
      <c r="G7" s="419" t="s">
        <v>484</v>
      </c>
      <c r="H7" s="420"/>
      <c r="I7" s="420"/>
      <c r="J7" s="420"/>
      <c r="K7" s="421"/>
      <c r="L7" s="419" t="s">
        <v>483</v>
      </c>
      <c r="M7" s="420"/>
      <c r="N7" s="420"/>
      <c r="O7" s="438"/>
      <c r="P7" s="417" t="s">
        <v>482</v>
      </c>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03" t="str">
        <f>IF(AZ3="４週","(9)1～4週目の勤務時間数合計","(9)1か月の勤務時間数合計")</f>
        <v>(9)1～4週目の勤務時間数合計</v>
      </c>
      <c r="AV7" s="404"/>
      <c r="AW7" s="403" t="s">
        <v>481</v>
      </c>
      <c r="AX7" s="404"/>
      <c r="AY7" s="413" t="s">
        <v>480</v>
      </c>
      <c r="AZ7" s="413"/>
      <c r="BA7" s="413"/>
      <c r="BB7" s="413"/>
      <c r="BC7" s="413"/>
      <c r="BD7" s="413"/>
    </row>
    <row r="8" spans="2:57" ht="20.25" customHeight="1" thickBot="1" x14ac:dyDescent="0.25">
      <c r="B8" s="436"/>
      <c r="C8" s="423"/>
      <c r="D8" s="424"/>
      <c r="E8" s="422"/>
      <c r="F8" s="424"/>
      <c r="G8" s="422"/>
      <c r="H8" s="423"/>
      <c r="I8" s="423"/>
      <c r="J8" s="423"/>
      <c r="K8" s="424"/>
      <c r="L8" s="422"/>
      <c r="M8" s="423"/>
      <c r="N8" s="423"/>
      <c r="O8" s="439"/>
      <c r="P8" s="400" t="s">
        <v>479</v>
      </c>
      <c r="Q8" s="401"/>
      <c r="R8" s="401"/>
      <c r="S8" s="401"/>
      <c r="T8" s="401"/>
      <c r="U8" s="401"/>
      <c r="V8" s="402"/>
      <c r="W8" s="400" t="s">
        <v>478</v>
      </c>
      <c r="X8" s="401"/>
      <c r="Y8" s="401"/>
      <c r="Z8" s="401"/>
      <c r="AA8" s="401"/>
      <c r="AB8" s="401"/>
      <c r="AC8" s="402"/>
      <c r="AD8" s="400" t="s">
        <v>477</v>
      </c>
      <c r="AE8" s="401"/>
      <c r="AF8" s="401"/>
      <c r="AG8" s="401"/>
      <c r="AH8" s="401"/>
      <c r="AI8" s="401"/>
      <c r="AJ8" s="402"/>
      <c r="AK8" s="400" t="s">
        <v>476</v>
      </c>
      <c r="AL8" s="401"/>
      <c r="AM8" s="401"/>
      <c r="AN8" s="401"/>
      <c r="AO8" s="401"/>
      <c r="AP8" s="401"/>
      <c r="AQ8" s="402"/>
      <c r="AR8" s="400" t="s">
        <v>475</v>
      </c>
      <c r="AS8" s="401"/>
      <c r="AT8" s="402"/>
      <c r="AU8" s="405"/>
      <c r="AV8" s="406"/>
      <c r="AW8" s="405"/>
      <c r="AX8" s="406"/>
      <c r="AY8" s="413"/>
      <c r="AZ8" s="413"/>
      <c r="BA8" s="413"/>
      <c r="BB8" s="413"/>
      <c r="BC8" s="413"/>
      <c r="BD8" s="413"/>
    </row>
    <row r="9" spans="2:57" ht="20.25" customHeight="1" thickBot="1" x14ac:dyDescent="0.25">
      <c r="B9" s="436"/>
      <c r="C9" s="423"/>
      <c r="D9" s="424"/>
      <c r="E9" s="422"/>
      <c r="F9" s="424"/>
      <c r="G9" s="422"/>
      <c r="H9" s="423"/>
      <c r="I9" s="423"/>
      <c r="J9" s="423"/>
      <c r="K9" s="424"/>
      <c r="L9" s="422"/>
      <c r="M9" s="423"/>
      <c r="N9" s="423"/>
      <c r="O9" s="439"/>
      <c r="P9" s="306">
        <f>DAY(DATE($X$2,$AB$2,1))</f>
        <v>1</v>
      </c>
      <c r="Q9" s="305">
        <f>DAY(DATE($X$2,$AB$2,2))</f>
        <v>2</v>
      </c>
      <c r="R9" s="305">
        <f>DAY(DATE($X$2,$AB$2,3))</f>
        <v>3</v>
      </c>
      <c r="S9" s="305">
        <f>DAY(DATE($X$2,$AB$2,4))</f>
        <v>4</v>
      </c>
      <c r="T9" s="305">
        <f>DAY(DATE($X$2,$AB$2,5))</f>
        <v>5</v>
      </c>
      <c r="U9" s="305">
        <f>DAY(DATE($X$2,$AB$2,6))</f>
        <v>6</v>
      </c>
      <c r="V9" s="307">
        <f>DAY(DATE($X$2,$AB$2,7))</f>
        <v>7</v>
      </c>
      <c r="W9" s="306">
        <f>DAY(DATE($X$2,$AB$2,8))</f>
        <v>8</v>
      </c>
      <c r="X9" s="305">
        <f>DAY(DATE($X$2,$AB$2,9))</f>
        <v>9</v>
      </c>
      <c r="Y9" s="305">
        <f>DAY(DATE($X$2,$AB$2,10))</f>
        <v>10</v>
      </c>
      <c r="Z9" s="305">
        <f>DAY(DATE($X$2,$AB$2,11))</f>
        <v>11</v>
      </c>
      <c r="AA9" s="305">
        <f>DAY(DATE($X$2,$AB$2,12))</f>
        <v>12</v>
      </c>
      <c r="AB9" s="305">
        <f>DAY(DATE($X$2,$AB$2,13))</f>
        <v>13</v>
      </c>
      <c r="AC9" s="307">
        <f>DAY(DATE($X$2,$AB$2,14))</f>
        <v>14</v>
      </c>
      <c r="AD9" s="306">
        <f>DAY(DATE($X$2,$AB$2,15))</f>
        <v>15</v>
      </c>
      <c r="AE9" s="305">
        <f>DAY(DATE($X$2,$AB$2,16))</f>
        <v>16</v>
      </c>
      <c r="AF9" s="305">
        <f>DAY(DATE($X$2,$AB$2,17))</f>
        <v>17</v>
      </c>
      <c r="AG9" s="305">
        <f>DAY(DATE($X$2,$AB$2,18))</f>
        <v>18</v>
      </c>
      <c r="AH9" s="305">
        <f>DAY(DATE($X$2,$AB$2,19))</f>
        <v>19</v>
      </c>
      <c r="AI9" s="305">
        <f>DAY(DATE($X$2,$AB$2,20))</f>
        <v>20</v>
      </c>
      <c r="AJ9" s="307">
        <f>DAY(DATE($X$2,$AB$2,21))</f>
        <v>21</v>
      </c>
      <c r="AK9" s="306">
        <f>DAY(DATE($X$2,$AB$2,22))</f>
        <v>22</v>
      </c>
      <c r="AL9" s="305">
        <f>DAY(DATE($X$2,$AB$2,23))</f>
        <v>23</v>
      </c>
      <c r="AM9" s="305">
        <f>DAY(DATE($X$2,$AB$2,24))</f>
        <v>24</v>
      </c>
      <c r="AN9" s="305">
        <f>DAY(DATE($X$2,$AB$2,25))</f>
        <v>25</v>
      </c>
      <c r="AO9" s="305">
        <f>DAY(DATE($X$2,$AB$2,26))</f>
        <v>26</v>
      </c>
      <c r="AP9" s="305">
        <f>DAY(DATE($X$2,$AB$2,27))</f>
        <v>27</v>
      </c>
      <c r="AQ9" s="307">
        <f>DAY(DATE($X$2,$AB$2,28))</f>
        <v>28</v>
      </c>
      <c r="AR9" s="306" t="str">
        <f>IF(AZ3="暦月",IF(DAY(DATE($X$2,$AB$2,29))=29,29,""),"")</f>
        <v/>
      </c>
      <c r="AS9" s="305" t="str">
        <f>IF(AZ3="暦月",IF(DAY(DATE($X$2,$AB$2,30))=30,30,""),"")</f>
        <v/>
      </c>
      <c r="AT9" s="304" t="str">
        <f>IF(AZ3="暦月",IF(DAY(DATE($X$2,$AB$2,31))=31,31,""),"")</f>
        <v/>
      </c>
      <c r="AU9" s="405"/>
      <c r="AV9" s="406"/>
      <c r="AW9" s="405"/>
      <c r="AX9" s="406"/>
      <c r="AY9" s="413"/>
      <c r="AZ9" s="413"/>
      <c r="BA9" s="413"/>
      <c r="BB9" s="413"/>
      <c r="BC9" s="413"/>
      <c r="BD9" s="413"/>
    </row>
    <row r="10" spans="2:57" ht="20.25" hidden="1" customHeight="1" thickBot="1" x14ac:dyDescent="0.25">
      <c r="B10" s="436"/>
      <c r="C10" s="423"/>
      <c r="D10" s="424"/>
      <c r="E10" s="422"/>
      <c r="F10" s="424"/>
      <c r="G10" s="422"/>
      <c r="H10" s="423"/>
      <c r="I10" s="423"/>
      <c r="J10" s="423"/>
      <c r="K10" s="424"/>
      <c r="L10" s="422"/>
      <c r="M10" s="423"/>
      <c r="N10" s="423"/>
      <c r="O10" s="439"/>
      <c r="P10" s="306">
        <f>WEEKDAY(DATE($X$2,$AB$2,1))</f>
        <v>6</v>
      </c>
      <c r="Q10" s="305">
        <f>WEEKDAY(DATE($X$2,$AB$2,2))</f>
        <v>7</v>
      </c>
      <c r="R10" s="305">
        <f>WEEKDAY(DATE($X$2,$AB$2,3))</f>
        <v>1</v>
      </c>
      <c r="S10" s="305">
        <f>WEEKDAY(DATE($X$2,$AB$2,4))</f>
        <v>2</v>
      </c>
      <c r="T10" s="305">
        <f>WEEKDAY(DATE($X$2,$AB$2,5))</f>
        <v>3</v>
      </c>
      <c r="U10" s="305">
        <f>WEEKDAY(DATE($X$2,$AB$2,6))</f>
        <v>4</v>
      </c>
      <c r="V10" s="307">
        <f>WEEKDAY(DATE($X$2,$AB$2,7))</f>
        <v>5</v>
      </c>
      <c r="W10" s="306">
        <f>WEEKDAY(DATE($X$2,$AB$2,8))</f>
        <v>6</v>
      </c>
      <c r="X10" s="305">
        <f>WEEKDAY(DATE($X$2,$AB$2,9))</f>
        <v>7</v>
      </c>
      <c r="Y10" s="305">
        <f>WEEKDAY(DATE($X$2,$AB$2,10))</f>
        <v>1</v>
      </c>
      <c r="Z10" s="305">
        <f>WEEKDAY(DATE($X$2,$AB$2,11))</f>
        <v>2</v>
      </c>
      <c r="AA10" s="305">
        <f>WEEKDAY(DATE($X$2,$AB$2,12))</f>
        <v>3</v>
      </c>
      <c r="AB10" s="305">
        <f>WEEKDAY(DATE($X$2,$AB$2,13))</f>
        <v>4</v>
      </c>
      <c r="AC10" s="307">
        <f>WEEKDAY(DATE($X$2,$AB$2,14))</f>
        <v>5</v>
      </c>
      <c r="AD10" s="306">
        <f>WEEKDAY(DATE($X$2,$AB$2,15))</f>
        <v>6</v>
      </c>
      <c r="AE10" s="305">
        <f>WEEKDAY(DATE($X$2,$AB$2,16))</f>
        <v>7</v>
      </c>
      <c r="AF10" s="305">
        <f>WEEKDAY(DATE($X$2,$AB$2,17))</f>
        <v>1</v>
      </c>
      <c r="AG10" s="305">
        <f>WEEKDAY(DATE($X$2,$AB$2,18))</f>
        <v>2</v>
      </c>
      <c r="AH10" s="305">
        <f>WEEKDAY(DATE($X$2,$AB$2,19))</f>
        <v>3</v>
      </c>
      <c r="AI10" s="305">
        <f>WEEKDAY(DATE($X$2,$AB$2,20))</f>
        <v>4</v>
      </c>
      <c r="AJ10" s="307">
        <f>WEEKDAY(DATE($X$2,$AB$2,21))</f>
        <v>5</v>
      </c>
      <c r="AK10" s="306">
        <f>WEEKDAY(DATE($X$2,$AB$2,22))</f>
        <v>6</v>
      </c>
      <c r="AL10" s="305">
        <f>WEEKDAY(DATE($X$2,$AB$2,23))</f>
        <v>7</v>
      </c>
      <c r="AM10" s="305">
        <f>WEEKDAY(DATE($X$2,$AB$2,24))</f>
        <v>1</v>
      </c>
      <c r="AN10" s="305">
        <f>WEEKDAY(DATE($X$2,$AB$2,25))</f>
        <v>2</v>
      </c>
      <c r="AO10" s="305">
        <f>WEEKDAY(DATE($X$2,$AB$2,26))</f>
        <v>3</v>
      </c>
      <c r="AP10" s="305">
        <f>WEEKDAY(DATE($X$2,$AB$2,27))</f>
        <v>4</v>
      </c>
      <c r="AQ10" s="307">
        <f>WEEKDAY(DATE($X$2,$AB$2,28))</f>
        <v>5</v>
      </c>
      <c r="AR10" s="306">
        <f>IF(AR9=29,WEEKDAY(DATE($X$2,$AB$2,29)),0)</f>
        <v>0</v>
      </c>
      <c r="AS10" s="305">
        <f>IF(AS9=30,WEEKDAY(DATE($X$2,$AB$2,30)),0)</f>
        <v>0</v>
      </c>
      <c r="AT10" s="304">
        <f>IF(AT9=31,WEEKDAY(DATE($X$2,$AB$2,31)),0)</f>
        <v>0</v>
      </c>
      <c r="AU10" s="407"/>
      <c r="AV10" s="408"/>
      <c r="AW10" s="407"/>
      <c r="AX10" s="408"/>
      <c r="AY10" s="414"/>
      <c r="AZ10" s="414"/>
      <c r="BA10" s="414"/>
      <c r="BB10" s="414"/>
      <c r="BC10" s="414"/>
      <c r="BD10" s="414"/>
    </row>
    <row r="11" spans="2:57" ht="20.25" customHeight="1" thickBot="1" x14ac:dyDescent="0.25">
      <c r="B11" s="437"/>
      <c r="C11" s="426"/>
      <c r="D11" s="427"/>
      <c r="E11" s="425"/>
      <c r="F11" s="427"/>
      <c r="G11" s="425"/>
      <c r="H11" s="426"/>
      <c r="I11" s="426"/>
      <c r="J11" s="426"/>
      <c r="K11" s="427"/>
      <c r="L11" s="425"/>
      <c r="M11" s="426"/>
      <c r="N11" s="426"/>
      <c r="O11" s="440"/>
      <c r="P11" s="303" t="str">
        <f t="shared" ref="P11:AQ11" si="0">IF(P10=1,"日",IF(P10=2,"月",IF(P10=3,"火",IF(P10=4,"水",IF(P10=5,"木",IF(P10=6,"金","土"))))))</f>
        <v>金</v>
      </c>
      <c r="Q11" s="301" t="str">
        <f t="shared" si="0"/>
        <v>土</v>
      </c>
      <c r="R11" s="301" t="str">
        <f t="shared" si="0"/>
        <v>日</v>
      </c>
      <c r="S11" s="301" t="str">
        <f t="shared" si="0"/>
        <v>月</v>
      </c>
      <c r="T11" s="301" t="str">
        <f t="shared" si="0"/>
        <v>火</v>
      </c>
      <c r="U11" s="301" t="str">
        <f t="shared" si="0"/>
        <v>水</v>
      </c>
      <c r="V11" s="302" t="str">
        <f t="shared" si="0"/>
        <v>木</v>
      </c>
      <c r="W11" s="303" t="str">
        <f t="shared" si="0"/>
        <v>金</v>
      </c>
      <c r="X11" s="301" t="str">
        <f t="shared" si="0"/>
        <v>土</v>
      </c>
      <c r="Y11" s="301" t="str">
        <f t="shared" si="0"/>
        <v>日</v>
      </c>
      <c r="Z11" s="301" t="str">
        <f t="shared" si="0"/>
        <v>月</v>
      </c>
      <c r="AA11" s="301" t="str">
        <f t="shared" si="0"/>
        <v>火</v>
      </c>
      <c r="AB11" s="301" t="str">
        <f t="shared" si="0"/>
        <v>水</v>
      </c>
      <c r="AC11" s="302" t="str">
        <f t="shared" si="0"/>
        <v>木</v>
      </c>
      <c r="AD11" s="303" t="str">
        <f t="shared" si="0"/>
        <v>金</v>
      </c>
      <c r="AE11" s="301" t="str">
        <f t="shared" si="0"/>
        <v>土</v>
      </c>
      <c r="AF11" s="301" t="str">
        <f t="shared" si="0"/>
        <v>日</v>
      </c>
      <c r="AG11" s="301" t="str">
        <f t="shared" si="0"/>
        <v>月</v>
      </c>
      <c r="AH11" s="301" t="str">
        <f t="shared" si="0"/>
        <v>火</v>
      </c>
      <c r="AI11" s="301" t="str">
        <f t="shared" si="0"/>
        <v>水</v>
      </c>
      <c r="AJ11" s="302" t="str">
        <f t="shared" si="0"/>
        <v>木</v>
      </c>
      <c r="AK11" s="303" t="str">
        <f t="shared" si="0"/>
        <v>金</v>
      </c>
      <c r="AL11" s="301" t="str">
        <f t="shared" si="0"/>
        <v>土</v>
      </c>
      <c r="AM11" s="301" t="str">
        <f t="shared" si="0"/>
        <v>日</v>
      </c>
      <c r="AN11" s="301" t="str">
        <f t="shared" si="0"/>
        <v>月</v>
      </c>
      <c r="AO11" s="301" t="str">
        <f t="shared" si="0"/>
        <v>火</v>
      </c>
      <c r="AP11" s="301" t="str">
        <f t="shared" si="0"/>
        <v>水</v>
      </c>
      <c r="AQ11" s="302" t="str">
        <f t="shared" si="0"/>
        <v>木</v>
      </c>
      <c r="AR11" s="301" t="str">
        <f>IF(AR10=1,"日",IF(AR10=2,"月",IF(AR10=3,"火",IF(AR10=4,"水",IF(AR10=5,"木",IF(AR10=6,"金",IF(AR10=0,"","土")))))))</f>
        <v/>
      </c>
      <c r="AS11" s="301" t="str">
        <f>IF(AS10=1,"日",IF(AS10=2,"月",IF(AS10=3,"火",IF(AS10=4,"水",IF(AS10=5,"木",IF(AS10=6,"金",IF(AS10=0,"","土")))))))</f>
        <v/>
      </c>
      <c r="AT11" s="300" t="str">
        <f>IF(AT10=1,"日",IF(AT10=2,"月",IF(AT10=3,"火",IF(AT10=4,"水",IF(AT10=5,"木",IF(AT10=6,"金",IF(AT10=0,"","土")))))))</f>
        <v/>
      </c>
      <c r="AU11" s="409"/>
      <c r="AV11" s="410"/>
      <c r="AW11" s="409"/>
      <c r="AX11" s="410"/>
      <c r="AY11" s="414"/>
      <c r="AZ11" s="414"/>
      <c r="BA11" s="414"/>
      <c r="BB11" s="414"/>
      <c r="BC11" s="414"/>
      <c r="BD11" s="414"/>
    </row>
    <row r="12" spans="2:57" ht="39.9" customHeight="1" x14ac:dyDescent="0.2">
      <c r="B12" s="299">
        <v>1</v>
      </c>
      <c r="C12" s="447"/>
      <c r="D12" s="448"/>
      <c r="E12" s="449"/>
      <c r="F12" s="450"/>
      <c r="G12" s="451"/>
      <c r="H12" s="452"/>
      <c r="I12" s="452"/>
      <c r="J12" s="452"/>
      <c r="K12" s="453"/>
      <c r="L12" s="449"/>
      <c r="M12" s="454"/>
      <c r="N12" s="454"/>
      <c r="O12" s="455"/>
      <c r="P12" s="298"/>
      <c r="Q12" s="297"/>
      <c r="R12" s="297"/>
      <c r="S12" s="297"/>
      <c r="T12" s="297"/>
      <c r="U12" s="297"/>
      <c r="V12" s="296"/>
      <c r="W12" s="298"/>
      <c r="X12" s="297"/>
      <c r="Y12" s="297"/>
      <c r="Z12" s="297"/>
      <c r="AA12" s="297"/>
      <c r="AB12" s="297"/>
      <c r="AC12" s="296"/>
      <c r="AD12" s="298"/>
      <c r="AE12" s="297"/>
      <c r="AF12" s="297"/>
      <c r="AG12" s="297"/>
      <c r="AH12" s="297"/>
      <c r="AI12" s="297"/>
      <c r="AJ12" s="296"/>
      <c r="AK12" s="298"/>
      <c r="AL12" s="297"/>
      <c r="AM12" s="297"/>
      <c r="AN12" s="297"/>
      <c r="AO12" s="297"/>
      <c r="AP12" s="297"/>
      <c r="AQ12" s="296"/>
      <c r="AR12" s="298"/>
      <c r="AS12" s="297"/>
      <c r="AT12" s="296"/>
      <c r="AU12" s="428"/>
      <c r="AV12" s="429"/>
      <c r="AW12" s="430"/>
      <c r="AX12" s="431"/>
      <c r="AY12" s="459"/>
      <c r="AZ12" s="460"/>
      <c r="BA12" s="460"/>
      <c r="BB12" s="460"/>
      <c r="BC12" s="460"/>
      <c r="BD12" s="461"/>
    </row>
    <row r="13" spans="2:57" ht="39.9" customHeight="1" x14ac:dyDescent="0.2">
      <c r="B13" s="295">
        <f t="shared" ref="B13:B39" si="1">B12+1</f>
        <v>2</v>
      </c>
      <c r="C13" s="441"/>
      <c r="D13" s="442"/>
      <c r="E13" s="443"/>
      <c r="F13" s="446"/>
      <c r="G13" s="432"/>
      <c r="H13" s="433"/>
      <c r="I13" s="433"/>
      <c r="J13" s="433"/>
      <c r="K13" s="434"/>
      <c r="L13" s="443"/>
      <c r="M13" s="444"/>
      <c r="N13" s="444"/>
      <c r="O13" s="445"/>
      <c r="P13" s="285"/>
      <c r="Q13" s="284"/>
      <c r="R13" s="284"/>
      <c r="S13" s="284"/>
      <c r="T13" s="284"/>
      <c r="U13" s="284"/>
      <c r="V13" s="283"/>
      <c r="W13" s="285"/>
      <c r="X13" s="284"/>
      <c r="Y13" s="284"/>
      <c r="Z13" s="284"/>
      <c r="AA13" s="284"/>
      <c r="AB13" s="284"/>
      <c r="AC13" s="283"/>
      <c r="AD13" s="285"/>
      <c r="AE13" s="284"/>
      <c r="AF13" s="284"/>
      <c r="AG13" s="284"/>
      <c r="AH13" s="284"/>
      <c r="AI13" s="284"/>
      <c r="AJ13" s="283"/>
      <c r="AK13" s="285"/>
      <c r="AL13" s="284"/>
      <c r="AM13" s="284"/>
      <c r="AN13" s="284"/>
      <c r="AO13" s="284"/>
      <c r="AP13" s="284"/>
      <c r="AQ13" s="283"/>
      <c r="AR13" s="285"/>
      <c r="AS13" s="284"/>
      <c r="AT13" s="283"/>
      <c r="AU13" s="396"/>
      <c r="AV13" s="397"/>
      <c r="AW13" s="394"/>
      <c r="AX13" s="395"/>
      <c r="AY13" s="456"/>
      <c r="AZ13" s="457"/>
      <c r="BA13" s="457"/>
      <c r="BB13" s="457"/>
      <c r="BC13" s="457"/>
      <c r="BD13" s="458"/>
    </row>
    <row r="14" spans="2:57" ht="39.9" customHeight="1" x14ac:dyDescent="0.2">
      <c r="B14" s="295">
        <f t="shared" si="1"/>
        <v>3</v>
      </c>
      <c r="C14" s="441"/>
      <c r="D14" s="442"/>
      <c r="E14" s="443"/>
      <c r="F14" s="446"/>
      <c r="G14" s="432"/>
      <c r="H14" s="433"/>
      <c r="I14" s="433"/>
      <c r="J14" s="433"/>
      <c r="K14" s="434"/>
      <c r="L14" s="443"/>
      <c r="M14" s="444"/>
      <c r="N14" s="444"/>
      <c r="O14" s="445"/>
      <c r="P14" s="285"/>
      <c r="Q14" s="284"/>
      <c r="R14" s="284"/>
      <c r="S14" s="284"/>
      <c r="T14" s="284"/>
      <c r="U14" s="284"/>
      <c r="V14" s="283"/>
      <c r="W14" s="285"/>
      <c r="X14" s="284"/>
      <c r="Y14" s="284"/>
      <c r="Z14" s="284"/>
      <c r="AA14" s="284"/>
      <c r="AB14" s="284"/>
      <c r="AC14" s="283"/>
      <c r="AD14" s="285"/>
      <c r="AE14" s="284"/>
      <c r="AF14" s="284"/>
      <c r="AG14" s="284"/>
      <c r="AH14" s="284"/>
      <c r="AI14" s="284"/>
      <c r="AJ14" s="283"/>
      <c r="AK14" s="285"/>
      <c r="AL14" s="284"/>
      <c r="AM14" s="284"/>
      <c r="AN14" s="284"/>
      <c r="AO14" s="284"/>
      <c r="AP14" s="284"/>
      <c r="AQ14" s="283"/>
      <c r="AR14" s="285"/>
      <c r="AS14" s="284"/>
      <c r="AT14" s="283"/>
      <c r="AU14" s="396"/>
      <c r="AV14" s="397"/>
      <c r="AW14" s="394"/>
      <c r="AX14" s="395"/>
      <c r="AY14" s="456"/>
      <c r="AZ14" s="457"/>
      <c r="BA14" s="457"/>
      <c r="BB14" s="457"/>
      <c r="BC14" s="457"/>
      <c r="BD14" s="458"/>
    </row>
    <row r="15" spans="2:57" ht="39.9" customHeight="1" x14ac:dyDescent="0.2">
      <c r="B15" s="295">
        <f t="shared" si="1"/>
        <v>4</v>
      </c>
      <c r="C15" s="441"/>
      <c r="D15" s="442"/>
      <c r="E15" s="443"/>
      <c r="F15" s="446"/>
      <c r="G15" s="432"/>
      <c r="H15" s="433"/>
      <c r="I15" s="433"/>
      <c r="J15" s="433"/>
      <c r="K15" s="434"/>
      <c r="L15" s="443"/>
      <c r="M15" s="444"/>
      <c r="N15" s="444"/>
      <c r="O15" s="445"/>
      <c r="P15" s="285"/>
      <c r="Q15" s="284"/>
      <c r="R15" s="284"/>
      <c r="S15" s="284"/>
      <c r="T15" s="284"/>
      <c r="U15" s="284"/>
      <c r="V15" s="283"/>
      <c r="W15" s="285"/>
      <c r="X15" s="284"/>
      <c r="Y15" s="284"/>
      <c r="Z15" s="284"/>
      <c r="AA15" s="284"/>
      <c r="AB15" s="284"/>
      <c r="AC15" s="283"/>
      <c r="AD15" s="285"/>
      <c r="AE15" s="284"/>
      <c r="AF15" s="284"/>
      <c r="AG15" s="284"/>
      <c r="AH15" s="284"/>
      <c r="AI15" s="284"/>
      <c r="AJ15" s="283"/>
      <c r="AK15" s="285"/>
      <c r="AL15" s="284"/>
      <c r="AM15" s="284"/>
      <c r="AN15" s="284"/>
      <c r="AO15" s="284"/>
      <c r="AP15" s="284"/>
      <c r="AQ15" s="283"/>
      <c r="AR15" s="285"/>
      <c r="AS15" s="284"/>
      <c r="AT15" s="283"/>
      <c r="AU15" s="396"/>
      <c r="AV15" s="397"/>
      <c r="AW15" s="394"/>
      <c r="AX15" s="395"/>
      <c r="AY15" s="456"/>
      <c r="AZ15" s="457"/>
      <c r="BA15" s="457"/>
      <c r="BB15" s="457"/>
      <c r="BC15" s="457"/>
      <c r="BD15" s="458"/>
    </row>
    <row r="16" spans="2:57" ht="39.9" customHeight="1" x14ac:dyDescent="0.2">
      <c r="B16" s="295">
        <f t="shared" si="1"/>
        <v>5</v>
      </c>
      <c r="C16" s="441"/>
      <c r="D16" s="442"/>
      <c r="E16" s="443"/>
      <c r="F16" s="446"/>
      <c r="G16" s="432"/>
      <c r="H16" s="433"/>
      <c r="I16" s="433"/>
      <c r="J16" s="433"/>
      <c r="K16" s="434"/>
      <c r="L16" s="443"/>
      <c r="M16" s="444"/>
      <c r="N16" s="444"/>
      <c r="O16" s="445"/>
      <c r="P16" s="285"/>
      <c r="Q16" s="284"/>
      <c r="R16" s="284"/>
      <c r="S16" s="284"/>
      <c r="T16" s="284"/>
      <c r="U16" s="284"/>
      <c r="V16" s="283"/>
      <c r="W16" s="285"/>
      <c r="X16" s="284"/>
      <c r="Y16" s="284"/>
      <c r="Z16" s="284"/>
      <c r="AA16" s="284"/>
      <c r="AB16" s="284"/>
      <c r="AC16" s="283"/>
      <c r="AD16" s="285"/>
      <c r="AE16" s="284"/>
      <c r="AF16" s="284"/>
      <c r="AG16" s="284"/>
      <c r="AH16" s="284"/>
      <c r="AI16" s="284"/>
      <c r="AJ16" s="283"/>
      <c r="AK16" s="285"/>
      <c r="AL16" s="284"/>
      <c r="AM16" s="284"/>
      <c r="AN16" s="284"/>
      <c r="AO16" s="284"/>
      <c r="AP16" s="284"/>
      <c r="AQ16" s="283"/>
      <c r="AR16" s="285"/>
      <c r="AS16" s="284"/>
      <c r="AT16" s="283"/>
      <c r="AU16" s="396"/>
      <c r="AV16" s="397"/>
      <c r="AW16" s="394"/>
      <c r="AX16" s="395"/>
      <c r="AY16" s="456"/>
      <c r="AZ16" s="457"/>
      <c r="BA16" s="457"/>
      <c r="BB16" s="457"/>
      <c r="BC16" s="457"/>
      <c r="BD16" s="458"/>
    </row>
    <row r="17" spans="2:56" ht="39.9" customHeight="1" x14ac:dyDescent="0.2">
      <c r="B17" s="295">
        <f t="shared" si="1"/>
        <v>6</v>
      </c>
      <c r="C17" s="441"/>
      <c r="D17" s="442"/>
      <c r="E17" s="443"/>
      <c r="F17" s="446"/>
      <c r="G17" s="432"/>
      <c r="H17" s="433"/>
      <c r="I17" s="433"/>
      <c r="J17" s="433"/>
      <c r="K17" s="434"/>
      <c r="L17" s="443"/>
      <c r="M17" s="444"/>
      <c r="N17" s="444"/>
      <c r="O17" s="445"/>
      <c r="P17" s="285"/>
      <c r="Q17" s="284"/>
      <c r="R17" s="284"/>
      <c r="S17" s="284"/>
      <c r="T17" s="284"/>
      <c r="U17" s="284"/>
      <c r="V17" s="283"/>
      <c r="W17" s="285"/>
      <c r="X17" s="284"/>
      <c r="Y17" s="284"/>
      <c r="Z17" s="284"/>
      <c r="AA17" s="284"/>
      <c r="AB17" s="284"/>
      <c r="AC17" s="283"/>
      <c r="AD17" s="285"/>
      <c r="AE17" s="284"/>
      <c r="AF17" s="284"/>
      <c r="AG17" s="284"/>
      <c r="AH17" s="284"/>
      <c r="AI17" s="284"/>
      <c r="AJ17" s="283"/>
      <c r="AK17" s="285"/>
      <c r="AL17" s="284"/>
      <c r="AM17" s="284"/>
      <c r="AN17" s="284"/>
      <c r="AO17" s="284"/>
      <c r="AP17" s="284"/>
      <c r="AQ17" s="283"/>
      <c r="AR17" s="285"/>
      <c r="AS17" s="284"/>
      <c r="AT17" s="283"/>
      <c r="AU17" s="396"/>
      <c r="AV17" s="397"/>
      <c r="AW17" s="394"/>
      <c r="AX17" s="395"/>
      <c r="AY17" s="456"/>
      <c r="AZ17" s="457"/>
      <c r="BA17" s="457"/>
      <c r="BB17" s="457"/>
      <c r="BC17" s="457"/>
      <c r="BD17" s="458"/>
    </row>
    <row r="18" spans="2:56" ht="39.9" customHeight="1" x14ac:dyDescent="0.2">
      <c r="B18" s="295">
        <f t="shared" si="1"/>
        <v>7</v>
      </c>
      <c r="C18" s="441"/>
      <c r="D18" s="442"/>
      <c r="E18" s="443"/>
      <c r="F18" s="446"/>
      <c r="G18" s="432"/>
      <c r="H18" s="433"/>
      <c r="I18" s="433"/>
      <c r="J18" s="433"/>
      <c r="K18" s="434"/>
      <c r="L18" s="443"/>
      <c r="M18" s="444"/>
      <c r="N18" s="444"/>
      <c r="O18" s="445"/>
      <c r="P18" s="285"/>
      <c r="Q18" s="284"/>
      <c r="R18" s="284"/>
      <c r="S18" s="284"/>
      <c r="T18" s="284"/>
      <c r="U18" s="284"/>
      <c r="V18" s="283"/>
      <c r="W18" s="285"/>
      <c r="X18" s="284"/>
      <c r="Y18" s="284"/>
      <c r="Z18" s="284"/>
      <c r="AA18" s="284"/>
      <c r="AB18" s="284"/>
      <c r="AC18" s="283"/>
      <c r="AD18" s="285"/>
      <c r="AE18" s="284"/>
      <c r="AF18" s="284"/>
      <c r="AG18" s="284"/>
      <c r="AH18" s="284"/>
      <c r="AI18" s="284"/>
      <c r="AJ18" s="283"/>
      <c r="AK18" s="285"/>
      <c r="AL18" s="284"/>
      <c r="AM18" s="284"/>
      <c r="AN18" s="284"/>
      <c r="AO18" s="284"/>
      <c r="AP18" s="284"/>
      <c r="AQ18" s="283"/>
      <c r="AR18" s="285"/>
      <c r="AS18" s="284"/>
      <c r="AT18" s="283"/>
      <c r="AU18" s="396"/>
      <c r="AV18" s="397"/>
      <c r="AW18" s="394"/>
      <c r="AX18" s="395"/>
      <c r="AY18" s="456"/>
      <c r="AZ18" s="457"/>
      <c r="BA18" s="457"/>
      <c r="BB18" s="457"/>
      <c r="BC18" s="457"/>
      <c r="BD18" s="458"/>
    </row>
    <row r="19" spans="2:56" ht="39.9" customHeight="1" x14ac:dyDescent="0.2">
      <c r="B19" s="295">
        <f t="shared" si="1"/>
        <v>8</v>
      </c>
      <c r="C19" s="441"/>
      <c r="D19" s="442"/>
      <c r="E19" s="443"/>
      <c r="F19" s="446"/>
      <c r="G19" s="432"/>
      <c r="H19" s="433"/>
      <c r="I19" s="433"/>
      <c r="J19" s="433"/>
      <c r="K19" s="434"/>
      <c r="L19" s="443"/>
      <c r="M19" s="444"/>
      <c r="N19" s="444"/>
      <c r="O19" s="445"/>
      <c r="P19" s="285"/>
      <c r="Q19" s="284"/>
      <c r="R19" s="284"/>
      <c r="S19" s="284"/>
      <c r="T19" s="284"/>
      <c r="U19" s="284"/>
      <c r="V19" s="283"/>
      <c r="W19" s="285"/>
      <c r="X19" s="284"/>
      <c r="Y19" s="284"/>
      <c r="Z19" s="284"/>
      <c r="AA19" s="284"/>
      <c r="AB19" s="284"/>
      <c r="AC19" s="283"/>
      <c r="AD19" s="285"/>
      <c r="AE19" s="284"/>
      <c r="AF19" s="284"/>
      <c r="AG19" s="284"/>
      <c r="AH19" s="284"/>
      <c r="AI19" s="284"/>
      <c r="AJ19" s="283"/>
      <c r="AK19" s="285"/>
      <c r="AL19" s="284"/>
      <c r="AM19" s="284"/>
      <c r="AN19" s="284"/>
      <c r="AO19" s="284"/>
      <c r="AP19" s="284"/>
      <c r="AQ19" s="283"/>
      <c r="AR19" s="285"/>
      <c r="AS19" s="284"/>
      <c r="AT19" s="283"/>
      <c r="AU19" s="396"/>
      <c r="AV19" s="397"/>
      <c r="AW19" s="394"/>
      <c r="AX19" s="395"/>
      <c r="AY19" s="456"/>
      <c r="AZ19" s="457"/>
      <c r="BA19" s="457"/>
      <c r="BB19" s="457"/>
      <c r="BC19" s="457"/>
      <c r="BD19" s="458"/>
    </row>
    <row r="20" spans="2:56" ht="39.9" customHeight="1" x14ac:dyDescent="0.2">
      <c r="B20" s="295">
        <f t="shared" si="1"/>
        <v>9</v>
      </c>
      <c r="C20" s="441"/>
      <c r="D20" s="442"/>
      <c r="E20" s="443"/>
      <c r="F20" s="446"/>
      <c r="G20" s="432"/>
      <c r="H20" s="433"/>
      <c r="I20" s="433"/>
      <c r="J20" s="433"/>
      <c r="K20" s="434"/>
      <c r="L20" s="443"/>
      <c r="M20" s="444"/>
      <c r="N20" s="444"/>
      <c r="O20" s="445"/>
      <c r="P20" s="285"/>
      <c r="Q20" s="284"/>
      <c r="R20" s="284"/>
      <c r="S20" s="284"/>
      <c r="T20" s="284"/>
      <c r="U20" s="284"/>
      <c r="V20" s="283"/>
      <c r="W20" s="285"/>
      <c r="X20" s="284"/>
      <c r="Y20" s="284"/>
      <c r="Z20" s="284"/>
      <c r="AA20" s="284"/>
      <c r="AB20" s="284"/>
      <c r="AC20" s="283"/>
      <c r="AD20" s="285"/>
      <c r="AE20" s="284"/>
      <c r="AF20" s="284"/>
      <c r="AG20" s="284"/>
      <c r="AH20" s="284"/>
      <c r="AI20" s="284"/>
      <c r="AJ20" s="283"/>
      <c r="AK20" s="285"/>
      <c r="AL20" s="284"/>
      <c r="AM20" s="284"/>
      <c r="AN20" s="284"/>
      <c r="AO20" s="284"/>
      <c r="AP20" s="284"/>
      <c r="AQ20" s="283"/>
      <c r="AR20" s="285"/>
      <c r="AS20" s="284"/>
      <c r="AT20" s="283"/>
      <c r="AU20" s="396"/>
      <c r="AV20" s="397"/>
      <c r="AW20" s="394"/>
      <c r="AX20" s="395"/>
      <c r="AY20" s="456"/>
      <c r="AZ20" s="457"/>
      <c r="BA20" s="457"/>
      <c r="BB20" s="457"/>
      <c r="BC20" s="457"/>
      <c r="BD20" s="458"/>
    </row>
    <row r="21" spans="2:56" ht="39.9" customHeight="1" x14ac:dyDescent="0.2">
      <c r="B21" s="295">
        <f t="shared" si="1"/>
        <v>10</v>
      </c>
      <c r="C21" s="441"/>
      <c r="D21" s="442"/>
      <c r="E21" s="443"/>
      <c r="F21" s="446"/>
      <c r="G21" s="432"/>
      <c r="H21" s="433"/>
      <c r="I21" s="433"/>
      <c r="J21" s="433"/>
      <c r="K21" s="434"/>
      <c r="L21" s="443"/>
      <c r="M21" s="444"/>
      <c r="N21" s="444"/>
      <c r="O21" s="445"/>
      <c r="P21" s="285"/>
      <c r="Q21" s="284"/>
      <c r="R21" s="284"/>
      <c r="S21" s="284"/>
      <c r="T21" s="284"/>
      <c r="U21" s="284"/>
      <c r="V21" s="283"/>
      <c r="W21" s="285"/>
      <c r="X21" s="284"/>
      <c r="Y21" s="284"/>
      <c r="Z21" s="284"/>
      <c r="AA21" s="284"/>
      <c r="AB21" s="284"/>
      <c r="AC21" s="283"/>
      <c r="AD21" s="285"/>
      <c r="AE21" s="284"/>
      <c r="AF21" s="284"/>
      <c r="AG21" s="284"/>
      <c r="AH21" s="284"/>
      <c r="AI21" s="284"/>
      <c r="AJ21" s="283"/>
      <c r="AK21" s="285"/>
      <c r="AL21" s="284"/>
      <c r="AM21" s="284"/>
      <c r="AN21" s="284"/>
      <c r="AO21" s="284"/>
      <c r="AP21" s="284"/>
      <c r="AQ21" s="283"/>
      <c r="AR21" s="285"/>
      <c r="AS21" s="284"/>
      <c r="AT21" s="283"/>
      <c r="AU21" s="396"/>
      <c r="AV21" s="397"/>
      <c r="AW21" s="394"/>
      <c r="AX21" s="395"/>
      <c r="AY21" s="456"/>
      <c r="AZ21" s="457"/>
      <c r="BA21" s="457"/>
      <c r="BB21" s="457"/>
      <c r="BC21" s="457"/>
      <c r="BD21" s="458"/>
    </row>
    <row r="22" spans="2:56" ht="39.9" customHeight="1" x14ac:dyDescent="0.2">
      <c r="B22" s="295">
        <f t="shared" si="1"/>
        <v>11</v>
      </c>
      <c r="C22" s="441"/>
      <c r="D22" s="442"/>
      <c r="E22" s="443"/>
      <c r="F22" s="446"/>
      <c r="G22" s="432"/>
      <c r="H22" s="433"/>
      <c r="I22" s="433"/>
      <c r="J22" s="433"/>
      <c r="K22" s="434"/>
      <c r="L22" s="443"/>
      <c r="M22" s="444"/>
      <c r="N22" s="444"/>
      <c r="O22" s="445"/>
      <c r="P22" s="285"/>
      <c r="Q22" s="284"/>
      <c r="R22" s="284"/>
      <c r="S22" s="284"/>
      <c r="T22" s="284"/>
      <c r="U22" s="284"/>
      <c r="V22" s="283"/>
      <c r="W22" s="285"/>
      <c r="X22" s="284"/>
      <c r="Y22" s="284"/>
      <c r="Z22" s="284"/>
      <c r="AA22" s="284"/>
      <c r="AB22" s="284"/>
      <c r="AC22" s="283"/>
      <c r="AD22" s="285"/>
      <c r="AE22" s="284"/>
      <c r="AF22" s="284"/>
      <c r="AG22" s="284"/>
      <c r="AH22" s="284"/>
      <c r="AI22" s="284"/>
      <c r="AJ22" s="283"/>
      <c r="AK22" s="285"/>
      <c r="AL22" s="284"/>
      <c r="AM22" s="284"/>
      <c r="AN22" s="284"/>
      <c r="AO22" s="284"/>
      <c r="AP22" s="284"/>
      <c r="AQ22" s="283"/>
      <c r="AR22" s="285"/>
      <c r="AS22" s="284"/>
      <c r="AT22" s="283"/>
      <c r="AU22" s="396"/>
      <c r="AV22" s="397"/>
      <c r="AW22" s="394"/>
      <c r="AX22" s="395"/>
      <c r="AY22" s="456"/>
      <c r="AZ22" s="457"/>
      <c r="BA22" s="457"/>
      <c r="BB22" s="457"/>
      <c r="BC22" s="457"/>
      <c r="BD22" s="458"/>
    </row>
    <row r="23" spans="2:56" ht="39.9" customHeight="1" x14ac:dyDescent="0.2">
      <c r="B23" s="295">
        <f t="shared" si="1"/>
        <v>12</v>
      </c>
      <c r="C23" s="441"/>
      <c r="D23" s="442"/>
      <c r="E23" s="443"/>
      <c r="F23" s="446"/>
      <c r="G23" s="432"/>
      <c r="H23" s="433"/>
      <c r="I23" s="433"/>
      <c r="J23" s="433"/>
      <c r="K23" s="434"/>
      <c r="L23" s="443"/>
      <c r="M23" s="444"/>
      <c r="N23" s="444"/>
      <c r="O23" s="445"/>
      <c r="P23" s="285"/>
      <c r="Q23" s="284"/>
      <c r="R23" s="284"/>
      <c r="S23" s="284"/>
      <c r="T23" s="284"/>
      <c r="U23" s="284"/>
      <c r="V23" s="283"/>
      <c r="W23" s="285"/>
      <c r="X23" s="284"/>
      <c r="Y23" s="284"/>
      <c r="Z23" s="284"/>
      <c r="AA23" s="284"/>
      <c r="AB23" s="284"/>
      <c r="AC23" s="283"/>
      <c r="AD23" s="285"/>
      <c r="AE23" s="284"/>
      <c r="AF23" s="284"/>
      <c r="AG23" s="284"/>
      <c r="AH23" s="284"/>
      <c r="AI23" s="284"/>
      <c r="AJ23" s="283"/>
      <c r="AK23" s="285"/>
      <c r="AL23" s="284"/>
      <c r="AM23" s="284"/>
      <c r="AN23" s="284"/>
      <c r="AO23" s="284"/>
      <c r="AP23" s="284"/>
      <c r="AQ23" s="283"/>
      <c r="AR23" s="285"/>
      <c r="AS23" s="284"/>
      <c r="AT23" s="283"/>
      <c r="AU23" s="396"/>
      <c r="AV23" s="397"/>
      <c r="AW23" s="394"/>
      <c r="AX23" s="395"/>
      <c r="AY23" s="456"/>
      <c r="AZ23" s="457"/>
      <c r="BA23" s="457"/>
      <c r="BB23" s="457"/>
      <c r="BC23" s="457"/>
      <c r="BD23" s="458"/>
    </row>
    <row r="24" spans="2:56" ht="39.9" customHeight="1" x14ac:dyDescent="0.2">
      <c r="B24" s="295">
        <f t="shared" si="1"/>
        <v>13</v>
      </c>
      <c r="C24" s="441"/>
      <c r="D24" s="442"/>
      <c r="E24" s="443"/>
      <c r="F24" s="446"/>
      <c r="G24" s="432"/>
      <c r="H24" s="433"/>
      <c r="I24" s="433"/>
      <c r="J24" s="433"/>
      <c r="K24" s="434"/>
      <c r="L24" s="443"/>
      <c r="M24" s="444"/>
      <c r="N24" s="444"/>
      <c r="O24" s="445"/>
      <c r="P24" s="285"/>
      <c r="Q24" s="284"/>
      <c r="R24" s="284"/>
      <c r="S24" s="284"/>
      <c r="T24" s="284"/>
      <c r="U24" s="284"/>
      <c r="V24" s="283"/>
      <c r="W24" s="285"/>
      <c r="X24" s="284"/>
      <c r="Y24" s="284"/>
      <c r="Z24" s="284"/>
      <c r="AA24" s="284"/>
      <c r="AB24" s="284"/>
      <c r="AC24" s="283"/>
      <c r="AD24" s="285"/>
      <c r="AE24" s="284"/>
      <c r="AF24" s="284"/>
      <c r="AG24" s="284"/>
      <c r="AH24" s="284"/>
      <c r="AI24" s="284"/>
      <c r="AJ24" s="283"/>
      <c r="AK24" s="285"/>
      <c r="AL24" s="284"/>
      <c r="AM24" s="284"/>
      <c r="AN24" s="284"/>
      <c r="AO24" s="284"/>
      <c r="AP24" s="284"/>
      <c r="AQ24" s="283"/>
      <c r="AR24" s="285"/>
      <c r="AS24" s="284"/>
      <c r="AT24" s="283"/>
      <c r="AU24" s="396"/>
      <c r="AV24" s="397"/>
      <c r="AW24" s="394"/>
      <c r="AX24" s="395"/>
      <c r="AY24" s="456"/>
      <c r="AZ24" s="457"/>
      <c r="BA24" s="457"/>
      <c r="BB24" s="457"/>
      <c r="BC24" s="457"/>
      <c r="BD24" s="458"/>
    </row>
    <row r="25" spans="2:56" ht="39.9" customHeight="1" x14ac:dyDescent="0.2">
      <c r="B25" s="295">
        <f t="shared" si="1"/>
        <v>14</v>
      </c>
      <c r="C25" s="441"/>
      <c r="D25" s="442"/>
      <c r="E25" s="443"/>
      <c r="F25" s="446"/>
      <c r="G25" s="432"/>
      <c r="H25" s="433"/>
      <c r="I25" s="433"/>
      <c r="J25" s="433"/>
      <c r="K25" s="434"/>
      <c r="L25" s="443"/>
      <c r="M25" s="444"/>
      <c r="N25" s="444"/>
      <c r="O25" s="445"/>
      <c r="P25" s="285"/>
      <c r="Q25" s="284"/>
      <c r="R25" s="284"/>
      <c r="S25" s="284"/>
      <c r="T25" s="284"/>
      <c r="U25" s="284"/>
      <c r="V25" s="283"/>
      <c r="W25" s="285"/>
      <c r="X25" s="284"/>
      <c r="Y25" s="284"/>
      <c r="Z25" s="284"/>
      <c r="AA25" s="284"/>
      <c r="AB25" s="284"/>
      <c r="AC25" s="283"/>
      <c r="AD25" s="285"/>
      <c r="AE25" s="284"/>
      <c r="AF25" s="284"/>
      <c r="AG25" s="284"/>
      <c r="AH25" s="284"/>
      <c r="AI25" s="284"/>
      <c r="AJ25" s="283"/>
      <c r="AK25" s="285"/>
      <c r="AL25" s="284"/>
      <c r="AM25" s="284"/>
      <c r="AN25" s="284"/>
      <c r="AO25" s="284"/>
      <c r="AP25" s="284"/>
      <c r="AQ25" s="283"/>
      <c r="AR25" s="285"/>
      <c r="AS25" s="284"/>
      <c r="AT25" s="283"/>
      <c r="AU25" s="396"/>
      <c r="AV25" s="397"/>
      <c r="AW25" s="394"/>
      <c r="AX25" s="395"/>
      <c r="AY25" s="456"/>
      <c r="AZ25" s="457"/>
      <c r="BA25" s="457"/>
      <c r="BB25" s="457"/>
      <c r="BC25" s="457"/>
      <c r="BD25" s="458"/>
    </row>
    <row r="26" spans="2:56" ht="39.9" customHeight="1" x14ac:dyDescent="0.2">
      <c r="B26" s="295">
        <f t="shared" si="1"/>
        <v>15</v>
      </c>
      <c r="C26" s="441"/>
      <c r="D26" s="442"/>
      <c r="E26" s="443"/>
      <c r="F26" s="446"/>
      <c r="G26" s="432"/>
      <c r="H26" s="433"/>
      <c r="I26" s="433"/>
      <c r="J26" s="433"/>
      <c r="K26" s="434"/>
      <c r="L26" s="443"/>
      <c r="M26" s="444"/>
      <c r="N26" s="444"/>
      <c r="O26" s="445"/>
      <c r="P26" s="285"/>
      <c r="Q26" s="284"/>
      <c r="R26" s="284"/>
      <c r="S26" s="284"/>
      <c r="T26" s="284"/>
      <c r="U26" s="284"/>
      <c r="V26" s="283"/>
      <c r="W26" s="285"/>
      <c r="X26" s="284"/>
      <c r="Y26" s="284"/>
      <c r="Z26" s="284"/>
      <c r="AA26" s="284"/>
      <c r="AB26" s="284"/>
      <c r="AC26" s="283"/>
      <c r="AD26" s="285"/>
      <c r="AE26" s="284"/>
      <c r="AF26" s="284"/>
      <c r="AG26" s="284"/>
      <c r="AH26" s="284"/>
      <c r="AI26" s="284"/>
      <c r="AJ26" s="283"/>
      <c r="AK26" s="285"/>
      <c r="AL26" s="284"/>
      <c r="AM26" s="284"/>
      <c r="AN26" s="284"/>
      <c r="AO26" s="284"/>
      <c r="AP26" s="284"/>
      <c r="AQ26" s="283"/>
      <c r="AR26" s="285"/>
      <c r="AS26" s="284"/>
      <c r="AT26" s="283"/>
      <c r="AU26" s="396"/>
      <c r="AV26" s="397"/>
      <c r="AW26" s="394"/>
      <c r="AX26" s="395"/>
      <c r="AY26" s="456"/>
      <c r="AZ26" s="457"/>
      <c r="BA26" s="457"/>
      <c r="BB26" s="457"/>
      <c r="BC26" s="457"/>
      <c r="BD26" s="458"/>
    </row>
    <row r="27" spans="2:56" ht="39.9" customHeight="1" x14ac:dyDescent="0.2">
      <c r="B27" s="295">
        <f t="shared" si="1"/>
        <v>16</v>
      </c>
      <c r="C27" s="294"/>
      <c r="D27" s="293"/>
      <c r="E27" s="288"/>
      <c r="F27" s="292"/>
      <c r="G27" s="291"/>
      <c r="H27" s="290"/>
      <c r="I27" s="290"/>
      <c r="J27" s="290"/>
      <c r="K27" s="289"/>
      <c r="L27" s="288"/>
      <c r="M27" s="287"/>
      <c r="N27" s="287"/>
      <c r="O27" s="286"/>
      <c r="P27" s="285"/>
      <c r="Q27" s="284"/>
      <c r="R27" s="284"/>
      <c r="S27" s="284"/>
      <c r="T27" s="284"/>
      <c r="U27" s="284"/>
      <c r="V27" s="283"/>
      <c r="W27" s="285"/>
      <c r="X27" s="284"/>
      <c r="Y27" s="284"/>
      <c r="Z27" s="284"/>
      <c r="AA27" s="284"/>
      <c r="AB27" s="284"/>
      <c r="AC27" s="283"/>
      <c r="AD27" s="285"/>
      <c r="AE27" s="284"/>
      <c r="AF27" s="284"/>
      <c r="AG27" s="284"/>
      <c r="AH27" s="284"/>
      <c r="AI27" s="284"/>
      <c r="AJ27" s="283"/>
      <c r="AK27" s="285"/>
      <c r="AL27" s="284"/>
      <c r="AM27" s="284"/>
      <c r="AN27" s="284"/>
      <c r="AO27" s="284"/>
      <c r="AP27" s="284"/>
      <c r="AQ27" s="283"/>
      <c r="AR27" s="285"/>
      <c r="AS27" s="284"/>
      <c r="AT27" s="283"/>
      <c r="AU27" s="282"/>
      <c r="AV27" s="281"/>
      <c r="AW27" s="280"/>
      <c r="AX27" s="279"/>
      <c r="AY27" s="278"/>
      <c r="AZ27" s="277"/>
      <c r="BA27" s="277"/>
      <c r="BB27" s="277"/>
      <c r="BC27" s="277"/>
      <c r="BD27" s="276"/>
    </row>
    <row r="28" spans="2:56" ht="39.9" customHeight="1" x14ac:dyDescent="0.2">
      <c r="B28" s="295">
        <f t="shared" si="1"/>
        <v>17</v>
      </c>
      <c r="C28" s="294"/>
      <c r="D28" s="293"/>
      <c r="E28" s="288"/>
      <c r="F28" s="292"/>
      <c r="G28" s="291"/>
      <c r="H28" s="290"/>
      <c r="I28" s="290"/>
      <c r="J28" s="290"/>
      <c r="K28" s="289"/>
      <c r="L28" s="288"/>
      <c r="M28" s="287"/>
      <c r="N28" s="287"/>
      <c r="O28" s="286"/>
      <c r="P28" s="285"/>
      <c r="Q28" s="284"/>
      <c r="R28" s="284"/>
      <c r="S28" s="284"/>
      <c r="T28" s="284"/>
      <c r="U28" s="284"/>
      <c r="V28" s="283"/>
      <c r="W28" s="285"/>
      <c r="X28" s="284"/>
      <c r="Y28" s="284"/>
      <c r="Z28" s="284"/>
      <c r="AA28" s="284"/>
      <c r="AB28" s="284"/>
      <c r="AC28" s="283"/>
      <c r="AD28" s="285"/>
      <c r="AE28" s="284"/>
      <c r="AF28" s="284"/>
      <c r="AG28" s="284"/>
      <c r="AH28" s="284"/>
      <c r="AI28" s="284"/>
      <c r="AJ28" s="283"/>
      <c r="AK28" s="285"/>
      <c r="AL28" s="284"/>
      <c r="AM28" s="284"/>
      <c r="AN28" s="284"/>
      <c r="AO28" s="284"/>
      <c r="AP28" s="284"/>
      <c r="AQ28" s="283"/>
      <c r="AR28" s="285"/>
      <c r="AS28" s="284"/>
      <c r="AT28" s="283"/>
      <c r="AU28" s="282"/>
      <c r="AV28" s="281"/>
      <c r="AW28" s="280"/>
      <c r="AX28" s="279"/>
      <c r="AY28" s="278"/>
      <c r="AZ28" s="277"/>
      <c r="BA28" s="277"/>
      <c r="BB28" s="277"/>
      <c r="BC28" s="277"/>
      <c r="BD28" s="276"/>
    </row>
    <row r="29" spans="2:56" ht="39.9" customHeight="1" x14ac:dyDescent="0.2">
      <c r="B29" s="295">
        <f t="shared" si="1"/>
        <v>18</v>
      </c>
      <c r="C29" s="294"/>
      <c r="D29" s="293"/>
      <c r="E29" s="288"/>
      <c r="F29" s="292"/>
      <c r="G29" s="291"/>
      <c r="H29" s="290"/>
      <c r="I29" s="290"/>
      <c r="J29" s="290"/>
      <c r="K29" s="289"/>
      <c r="L29" s="288"/>
      <c r="M29" s="287"/>
      <c r="N29" s="287"/>
      <c r="O29" s="286"/>
      <c r="P29" s="285"/>
      <c r="Q29" s="284"/>
      <c r="R29" s="284"/>
      <c r="S29" s="284"/>
      <c r="T29" s="284"/>
      <c r="U29" s="284"/>
      <c r="V29" s="283"/>
      <c r="W29" s="285"/>
      <c r="X29" s="284"/>
      <c r="Y29" s="284"/>
      <c r="Z29" s="284"/>
      <c r="AA29" s="284"/>
      <c r="AB29" s="284"/>
      <c r="AC29" s="283"/>
      <c r="AD29" s="285"/>
      <c r="AE29" s="284"/>
      <c r="AF29" s="284"/>
      <c r="AG29" s="284"/>
      <c r="AH29" s="284"/>
      <c r="AI29" s="284"/>
      <c r="AJ29" s="283"/>
      <c r="AK29" s="285"/>
      <c r="AL29" s="284"/>
      <c r="AM29" s="284"/>
      <c r="AN29" s="284"/>
      <c r="AO29" s="284"/>
      <c r="AP29" s="284"/>
      <c r="AQ29" s="283"/>
      <c r="AR29" s="285"/>
      <c r="AS29" s="284"/>
      <c r="AT29" s="283"/>
      <c r="AU29" s="282"/>
      <c r="AV29" s="281"/>
      <c r="AW29" s="280"/>
      <c r="AX29" s="279"/>
      <c r="AY29" s="278"/>
      <c r="AZ29" s="277"/>
      <c r="BA29" s="277"/>
      <c r="BB29" s="277"/>
      <c r="BC29" s="277"/>
      <c r="BD29" s="276"/>
    </row>
    <row r="30" spans="2:56" ht="39.9" customHeight="1" x14ac:dyDescent="0.2">
      <c r="B30" s="295">
        <f t="shared" si="1"/>
        <v>19</v>
      </c>
      <c r="C30" s="294"/>
      <c r="D30" s="293"/>
      <c r="E30" s="288"/>
      <c r="F30" s="292"/>
      <c r="G30" s="291"/>
      <c r="H30" s="290"/>
      <c r="I30" s="290"/>
      <c r="J30" s="290"/>
      <c r="K30" s="289"/>
      <c r="L30" s="288"/>
      <c r="M30" s="287"/>
      <c r="N30" s="287"/>
      <c r="O30" s="286"/>
      <c r="P30" s="285"/>
      <c r="Q30" s="284"/>
      <c r="R30" s="284"/>
      <c r="S30" s="284"/>
      <c r="T30" s="284"/>
      <c r="U30" s="284"/>
      <c r="V30" s="283"/>
      <c r="W30" s="285"/>
      <c r="X30" s="284"/>
      <c r="Y30" s="284"/>
      <c r="Z30" s="284"/>
      <c r="AA30" s="284"/>
      <c r="AB30" s="284"/>
      <c r="AC30" s="283"/>
      <c r="AD30" s="285"/>
      <c r="AE30" s="284"/>
      <c r="AF30" s="284"/>
      <c r="AG30" s="284"/>
      <c r="AH30" s="284"/>
      <c r="AI30" s="284"/>
      <c r="AJ30" s="283"/>
      <c r="AK30" s="285"/>
      <c r="AL30" s="284"/>
      <c r="AM30" s="284"/>
      <c r="AN30" s="284"/>
      <c r="AO30" s="284"/>
      <c r="AP30" s="284"/>
      <c r="AQ30" s="283"/>
      <c r="AR30" s="285"/>
      <c r="AS30" s="284"/>
      <c r="AT30" s="283"/>
      <c r="AU30" s="282"/>
      <c r="AV30" s="281"/>
      <c r="AW30" s="280"/>
      <c r="AX30" s="279"/>
      <c r="AY30" s="278"/>
      <c r="AZ30" s="277"/>
      <c r="BA30" s="277"/>
      <c r="BB30" s="277"/>
      <c r="BC30" s="277"/>
      <c r="BD30" s="276"/>
    </row>
    <row r="31" spans="2:56" ht="39.9" customHeight="1" x14ac:dyDescent="0.2">
      <c r="B31" s="295">
        <f t="shared" si="1"/>
        <v>20</v>
      </c>
      <c r="C31" s="294"/>
      <c r="D31" s="293"/>
      <c r="E31" s="288"/>
      <c r="F31" s="292"/>
      <c r="G31" s="291"/>
      <c r="H31" s="290"/>
      <c r="I31" s="290"/>
      <c r="J31" s="290"/>
      <c r="K31" s="289"/>
      <c r="L31" s="288"/>
      <c r="M31" s="287"/>
      <c r="N31" s="287"/>
      <c r="O31" s="286"/>
      <c r="P31" s="285"/>
      <c r="Q31" s="284"/>
      <c r="R31" s="284"/>
      <c r="S31" s="284"/>
      <c r="T31" s="284"/>
      <c r="U31" s="284"/>
      <c r="V31" s="283"/>
      <c r="W31" s="285"/>
      <c r="X31" s="284"/>
      <c r="Y31" s="284"/>
      <c r="Z31" s="284"/>
      <c r="AA31" s="284"/>
      <c r="AB31" s="284"/>
      <c r="AC31" s="283"/>
      <c r="AD31" s="285"/>
      <c r="AE31" s="284"/>
      <c r="AF31" s="284"/>
      <c r="AG31" s="284"/>
      <c r="AH31" s="284"/>
      <c r="AI31" s="284"/>
      <c r="AJ31" s="283"/>
      <c r="AK31" s="285"/>
      <c r="AL31" s="284"/>
      <c r="AM31" s="284"/>
      <c r="AN31" s="284"/>
      <c r="AO31" s="284"/>
      <c r="AP31" s="284"/>
      <c r="AQ31" s="283"/>
      <c r="AR31" s="285"/>
      <c r="AS31" s="284"/>
      <c r="AT31" s="283"/>
      <c r="AU31" s="282"/>
      <c r="AV31" s="281"/>
      <c r="AW31" s="280"/>
      <c r="AX31" s="279"/>
      <c r="AY31" s="278"/>
      <c r="AZ31" s="277"/>
      <c r="BA31" s="277"/>
      <c r="BB31" s="277"/>
      <c r="BC31" s="277"/>
      <c r="BD31" s="276"/>
    </row>
    <row r="32" spans="2:56" ht="39.9" customHeight="1" x14ac:dyDescent="0.2">
      <c r="B32" s="295">
        <f t="shared" si="1"/>
        <v>21</v>
      </c>
      <c r="C32" s="294"/>
      <c r="D32" s="293"/>
      <c r="E32" s="288"/>
      <c r="F32" s="292"/>
      <c r="G32" s="291"/>
      <c r="H32" s="290"/>
      <c r="I32" s="290"/>
      <c r="J32" s="290"/>
      <c r="K32" s="289"/>
      <c r="L32" s="288"/>
      <c r="M32" s="287"/>
      <c r="N32" s="287"/>
      <c r="O32" s="286"/>
      <c r="P32" s="285"/>
      <c r="Q32" s="284"/>
      <c r="R32" s="284"/>
      <c r="S32" s="284"/>
      <c r="T32" s="284"/>
      <c r="U32" s="284"/>
      <c r="V32" s="283"/>
      <c r="W32" s="285"/>
      <c r="X32" s="284"/>
      <c r="Y32" s="284"/>
      <c r="Z32" s="284"/>
      <c r="AA32" s="284"/>
      <c r="AB32" s="284"/>
      <c r="AC32" s="283"/>
      <c r="AD32" s="285"/>
      <c r="AE32" s="284"/>
      <c r="AF32" s="284"/>
      <c r="AG32" s="284"/>
      <c r="AH32" s="284"/>
      <c r="AI32" s="284"/>
      <c r="AJ32" s="283"/>
      <c r="AK32" s="285"/>
      <c r="AL32" s="284"/>
      <c r="AM32" s="284"/>
      <c r="AN32" s="284"/>
      <c r="AO32" s="284"/>
      <c r="AP32" s="284"/>
      <c r="AQ32" s="283"/>
      <c r="AR32" s="285"/>
      <c r="AS32" s="284"/>
      <c r="AT32" s="283"/>
      <c r="AU32" s="282"/>
      <c r="AV32" s="281"/>
      <c r="AW32" s="280"/>
      <c r="AX32" s="279"/>
      <c r="AY32" s="278"/>
      <c r="AZ32" s="277"/>
      <c r="BA32" s="277"/>
      <c r="BB32" s="277"/>
      <c r="BC32" s="277"/>
      <c r="BD32" s="276"/>
    </row>
    <row r="33" spans="2:58" ht="39.9" customHeight="1" x14ac:dyDescent="0.2">
      <c r="B33" s="295">
        <f t="shared" si="1"/>
        <v>22</v>
      </c>
      <c r="C33" s="294"/>
      <c r="D33" s="293"/>
      <c r="E33" s="288"/>
      <c r="F33" s="292"/>
      <c r="G33" s="291"/>
      <c r="H33" s="290"/>
      <c r="I33" s="290"/>
      <c r="J33" s="290"/>
      <c r="K33" s="289"/>
      <c r="L33" s="288"/>
      <c r="M33" s="287"/>
      <c r="N33" s="287"/>
      <c r="O33" s="286"/>
      <c r="P33" s="285"/>
      <c r="Q33" s="284"/>
      <c r="R33" s="284"/>
      <c r="S33" s="284"/>
      <c r="T33" s="284"/>
      <c r="U33" s="284"/>
      <c r="V33" s="283"/>
      <c r="W33" s="285"/>
      <c r="X33" s="284"/>
      <c r="Y33" s="284"/>
      <c r="Z33" s="284"/>
      <c r="AA33" s="284"/>
      <c r="AB33" s="284"/>
      <c r="AC33" s="283"/>
      <c r="AD33" s="285"/>
      <c r="AE33" s="284"/>
      <c r="AF33" s="284"/>
      <c r="AG33" s="284"/>
      <c r="AH33" s="284"/>
      <c r="AI33" s="284"/>
      <c r="AJ33" s="283"/>
      <c r="AK33" s="285"/>
      <c r="AL33" s="284"/>
      <c r="AM33" s="284"/>
      <c r="AN33" s="284"/>
      <c r="AO33" s="284"/>
      <c r="AP33" s="284"/>
      <c r="AQ33" s="283"/>
      <c r="AR33" s="285"/>
      <c r="AS33" s="284"/>
      <c r="AT33" s="283"/>
      <c r="AU33" s="282"/>
      <c r="AV33" s="281"/>
      <c r="AW33" s="280"/>
      <c r="AX33" s="279"/>
      <c r="AY33" s="278"/>
      <c r="AZ33" s="277"/>
      <c r="BA33" s="277"/>
      <c r="BB33" s="277"/>
      <c r="BC33" s="277"/>
      <c r="BD33" s="276"/>
    </row>
    <row r="34" spans="2:58" ht="39.9" customHeight="1" x14ac:dyDescent="0.2">
      <c r="B34" s="295">
        <f t="shared" si="1"/>
        <v>23</v>
      </c>
      <c r="C34" s="294"/>
      <c r="D34" s="293"/>
      <c r="E34" s="288"/>
      <c r="F34" s="292"/>
      <c r="G34" s="291"/>
      <c r="H34" s="290"/>
      <c r="I34" s="290"/>
      <c r="J34" s="290"/>
      <c r="K34" s="289"/>
      <c r="L34" s="288"/>
      <c r="M34" s="287"/>
      <c r="N34" s="287"/>
      <c r="O34" s="286"/>
      <c r="P34" s="285"/>
      <c r="Q34" s="284"/>
      <c r="R34" s="284"/>
      <c r="S34" s="284"/>
      <c r="T34" s="284"/>
      <c r="U34" s="284"/>
      <c r="V34" s="283"/>
      <c r="W34" s="285"/>
      <c r="X34" s="284"/>
      <c r="Y34" s="284"/>
      <c r="Z34" s="284"/>
      <c r="AA34" s="284"/>
      <c r="AB34" s="284"/>
      <c r="AC34" s="283"/>
      <c r="AD34" s="285"/>
      <c r="AE34" s="284"/>
      <c r="AF34" s="284"/>
      <c r="AG34" s="284"/>
      <c r="AH34" s="284"/>
      <c r="AI34" s="284"/>
      <c r="AJ34" s="283"/>
      <c r="AK34" s="285"/>
      <c r="AL34" s="284"/>
      <c r="AM34" s="284"/>
      <c r="AN34" s="284"/>
      <c r="AO34" s="284"/>
      <c r="AP34" s="284"/>
      <c r="AQ34" s="283"/>
      <c r="AR34" s="285"/>
      <c r="AS34" s="284"/>
      <c r="AT34" s="283"/>
      <c r="AU34" s="282"/>
      <c r="AV34" s="281"/>
      <c r="AW34" s="280"/>
      <c r="AX34" s="279"/>
      <c r="AY34" s="278"/>
      <c r="AZ34" s="277"/>
      <c r="BA34" s="277"/>
      <c r="BB34" s="277"/>
      <c r="BC34" s="277"/>
      <c r="BD34" s="276"/>
    </row>
    <row r="35" spans="2:58" ht="39.9" customHeight="1" x14ac:dyDescent="0.2">
      <c r="B35" s="295">
        <f t="shared" si="1"/>
        <v>24</v>
      </c>
      <c r="C35" s="294"/>
      <c r="D35" s="293"/>
      <c r="E35" s="288"/>
      <c r="F35" s="292"/>
      <c r="G35" s="291"/>
      <c r="H35" s="290"/>
      <c r="I35" s="290"/>
      <c r="J35" s="290"/>
      <c r="K35" s="289"/>
      <c r="L35" s="288"/>
      <c r="M35" s="287"/>
      <c r="N35" s="287"/>
      <c r="O35" s="286"/>
      <c r="P35" s="285"/>
      <c r="Q35" s="284"/>
      <c r="R35" s="284"/>
      <c r="S35" s="284"/>
      <c r="T35" s="284"/>
      <c r="U35" s="284"/>
      <c r="V35" s="283"/>
      <c r="W35" s="285"/>
      <c r="X35" s="284"/>
      <c r="Y35" s="284"/>
      <c r="Z35" s="284"/>
      <c r="AA35" s="284"/>
      <c r="AB35" s="284"/>
      <c r="AC35" s="283"/>
      <c r="AD35" s="285"/>
      <c r="AE35" s="284"/>
      <c r="AF35" s="284"/>
      <c r="AG35" s="284"/>
      <c r="AH35" s="284"/>
      <c r="AI35" s="284"/>
      <c r="AJ35" s="283"/>
      <c r="AK35" s="285"/>
      <c r="AL35" s="284"/>
      <c r="AM35" s="284"/>
      <c r="AN35" s="284"/>
      <c r="AO35" s="284"/>
      <c r="AP35" s="284"/>
      <c r="AQ35" s="283"/>
      <c r="AR35" s="285"/>
      <c r="AS35" s="284"/>
      <c r="AT35" s="283"/>
      <c r="AU35" s="282"/>
      <c r="AV35" s="281"/>
      <c r="AW35" s="280"/>
      <c r="AX35" s="279"/>
      <c r="AY35" s="278"/>
      <c r="AZ35" s="277"/>
      <c r="BA35" s="277"/>
      <c r="BB35" s="277"/>
      <c r="BC35" s="277"/>
      <c r="BD35" s="276"/>
    </row>
    <row r="36" spans="2:58" ht="39.9" customHeight="1" x14ac:dyDescent="0.2">
      <c r="B36" s="295">
        <f t="shared" si="1"/>
        <v>25</v>
      </c>
      <c r="C36" s="294"/>
      <c r="D36" s="293"/>
      <c r="E36" s="288"/>
      <c r="F36" s="292"/>
      <c r="G36" s="291"/>
      <c r="H36" s="290"/>
      <c r="I36" s="290"/>
      <c r="J36" s="290"/>
      <c r="K36" s="289"/>
      <c r="L36" s="288"/>
      <c r="M36" s="287"/>
      <c r="N36" s="287"/>
      <c r="O36" s="286"/>
      <c r="P36" s="285"/>
      <c r="Q36" s="284"/>
      <c r="R36" s="284"/>
      <c r="S36" s="284"/>
      <c r="T36" s="284"/>
      <c r="U36" s="284"/>
      <c r="V36" s="283"/>
      <c r="W36" s="285"/>
      <c r="X36" s="284"/>
      <c r="Y36" s="284"/>
      <c r="Z36" s="284"/>
      <c r="AA36" s="284"/>
      <c r="AB36" s="284"/>
      <c r="AC36" s="283"/>
      <c r="AD36" s="285"/>
      <c r="AE36" s="284"/>
      <c r="AF36" s="284"/>
      <c r="AG36" s="284"/>
      <c r="AH36" s="284"/>
      <c r="AI36" s="284"/>
      <c r="AJ36" s="283"/>
      <c r="AK36" s="285"/>
      <c r="AL36" s="284"/>
      <c r="AM36" s="284"/>
      <c r="AN36" s="284"/>
      <c r="AO36" s="284"/>
      <c r="AP36" s="284"/>
      <c r="AQ36" s="283"/>
      <c r="AR36" s="285"/>
      <c r="AS36" s="284"/>
      <c r="AT36" s="283"/>
      <c r="AU36" s="282"/>
      <c r="AV36" s="281"/>
      <c r="AW36" s="280"/>
      <c r="AX36" s="279"/>
      <c r="AY36" s="278"/>
      <c r="AZ36" s="277"/>
      <c r="BA36" s="277"/>
      <c r="BB36" s="277"/>
      <c r="BC36" s="277"/>
      <c r="BD36" s="276"/>
    </row>
    <row r="37" spans="2:58" ht="39.9" customHeight="1" x14ac:dyDescent="0.2">
      <c r="B37" s="295">
        <f t="shared" si="1"/>
        <v>26</v>
      </c>
      <c r="C37" s="441"/>
      <c r="D37" s="442"/>
      <c r="E37" s="443"/>
      <c r="F37" s="446"/>
      <c r="G37" s="432"/>
      <c r="H37" s="433"/>
      <c r="I37" s="433"/>
      <c r="J37" s="433"/>
      <c r="K37" s="434"/>
      <c r="L37" s="443"/>
      <c r="M37" s="444"/>
      <c r="N37" s="444"/>
      <c r="O37" s="445"/>
      <c r="P37" s="285"/>
      <c r="Q37" s="284"/>
      <c r="R37" s="284"/>
      <c r="S37" s="284"/>
      <c r="T37" s="284"/>
      <c r="U37" s="284"/>
      <c r="V37" s="283"/>
      <c r="W37" s="285"/>
      <c r="X37" s="284"/>
      <c r="Y37" s="284"/>
      <c r="Z37" s="284"/>
      <c r="AA37" s="284"/>
      <c r="AB37" s="284"/>
      <c r="AC37" s="283"/>
      <c r="AD37" s="285"/>
      <c r="AE37" s="284"/>
      <c r="AF37" s="284"/>
      <c r="AG37" s="284"/>
      <c r="AH37" s="284"/>
      <c r="AI37" s="284"/>
      <c r="AJ37" s="283"/>
      <c r="AK37" s="285"/>
      <c r="AL37" s="284"/>
      <c r="AM37" s="284"/>
      <c r="AN37" s="284"/>
      <c r="AO37" s="284"/>
      <c r="AP37" s="284"/>
      <c r="AQ37" s="283"/>
      <c r="AR37" s="285"/>
      <c r="AS37" s="284"/>
      <c r="AT37" s="283"/>
      <c r="AU37" s="396"/>
      <c r="AV37" s="397"/>
      <c r="AW37" s="394"/>
      <c r="AX37" s="395"/>
      <c r="AY37" s="456"/>
      <c r="AZ37" s="457"/>
      <c r="BA37" s="457"/>
      <c r="BB37" s="457"/>
      <c r="BC37" s="457"/>
      <c r="BD37" s="458"/>
    </row>
    <row r="38" spans="2:58" ht="39.9" customHeight="1" x14ac:dyDescent="0.2">
      <c r="B38" s="295">
        <f t="shared" si="1"/>
        <v>27</v>
      </c>
      <c r="C38" s="441"/>
      <c r="D38" s="442"/>
      <c r="E38" s="443"/>
      <c r="F38" s="446"/>
      <c r="G38" s="432"/>
      <c r="H38" s="433"/>
      <c r="I38" s="433"/>
      <c r="J38" s="433"/>
      <c r="K38" s="434"/>
      <c r="L38" s="443"/>
      <c r="M38" s="444"/>
      <c r="N38" s="444"/>
      <c r="O38" s="445"/>
      <c r="P38" s="285"/>
      <c r="Q38" s="284"/>
      <c r="R38" s="284"/>
      <c r="S38" s="284"/>
      <c r="T38" s="284"/>
      <c r="U38" s="284"/>
      <c r="V38" s="283"/>
      <c r="W38" s="285"/>
      <c r="X38" s="284"/>
      <c r="Y38" s="284"/>
      <c r="Z38" s="284"/>
      <c r="AA38" s="284"/>
      <c r="AB38" s="284"/>
      <c r="AC38" s="283"/>
      <c r="AD38" s="285"/>
      <c r="AE38" s="284"/>
      <c r="AF38" s="284"/>
      <c r="AG38" s="284"/>
      <c r="AH38" s="284"/>
      <c r="AI38" s="284"/>
      <c r="AJ38" s="283"/>
      <c r="AK38" s="285"/>
      <c r="AL38" s="284"/>
      <c r="AM38" s="284"/>
      <c r="AN38" s="284"/>
      <c r="AO38" s="284"/>
      <c r="AP38" s="284"/>
      <c r="AQ38" s="283"/>
      <c r="AR38" s="285"/>
      <c r="AS38" s="284"/>
      <c r="AT38" s="283"/>
      <c r="AU38" s="396"/>
      <c r="AV38" s="397"/>
      <c r="AW38" s="394"/>
      <c r="AX38" s="395"/>
      <c r="AY38" s="456"/>
      <c r="AZ38" s="457"/>
      <c r="BA38" s="457"/>
      <c r="BB38" s="457"/>
      <c r="BC38" s="457"/>
      <c r="BD38" s="458"/>
    </row>
    <row r="39" spans="2:58" ht="39.9" customHeight="1" thickBot="1" x14ac:dyDescent="0.25">
      <c r="B39" s="275">
        <f t="shared" si="1"/>
        <v>28</v>
      </c>
      <c r="C39" s="470"/>
      <c r="D39" s="471"/>
      <c r="E39" s="472"/>
      <c r="F39" s="473"/>
      <c r="G39" s="474"/>
      <c r="H39" s="475"/>
      <c r="I39" s="475"/>
      <c r="J39" s="475"/>
      <c r="K39" s="476"/>
      <c r="L39" s="472"/>
      <c r="M39" s="477"/>
      <c r="N39" s="477"/>
      <c r="O39" s="478"/>
      <c r="P39" s="274"/>
      <c r="Q39" s="273"/>
      <c r="R39" s="273"/>
      <c r="S39" s="273"/>
      <c r="T39" s="273"/>
      <c r="U39" s="273"/>
      <c r="V39" s="272"/>
      <c r="W39" s="274"/>
      <c r="X39" s="273"/>
      <c r="Y39" s="273"/>
      <c r="Z39" s="273"/>
      <c r="AA39" s="273"/>
      <c r="AB39" s="273"/>
      <c r="AC39" s="272"/>
      <c r="AD39" s="274"/>
      <c r="AE39" s="273"/>
      <c r="AF39" s="273"/>
      <c r="AG39" s="273"/>
      <c r="AH39" s="273"/>
      <c r="AI39" s="273"/>
      <c r="AJ39" s="272"/>
      <c r="AK39" s="274"/>
      <c r="AL39" s="273"/>
      <c r="AM39" s="273"/>
      <c r="AN39" s="273"/>
      <c r="AO39" s="273"/>
      <c r="AP39" s="273"/>
      <c r="AQ39" s="272"/>
      <c r="AR39" s="274"/>
      <c r="AS39" s="273"/>
      <c r="AT39" s="272"/>
      <c r="AU39" s="465"/>
      <c r="AV39" s="466"/>
      <c r="AW39" s="467"/>
      <c r="AX39" s="468"/>
      <c r="AY39" s="462"/>
      <c r="AZ39" s="463"/>
      <c r="BA39" s="463"/>
      <c r="BB39" s="463"/>
      <c r="BC39" s="463"/>
      <c r="BD39" s="464"/>
    </row>
    <row r="40" spans="2:58" ht="20.25" customHeight="1" x14ac:dyDescent="0.2">
      <c r="C40" s="271"/>
      <c r="D40" s="270"/>
      <c r="E40" s="269"/>
      <c r="AC40" s="268"/>
    </row>
    <row r="41" spans="2:58" ht="20.25" customHeight="1" x14ac:dyDescent="0.2">
      <c r="C41" s="271"/>
      <c r="D41" s="270"/>
      <c r="E41" s="269"/>
      <c r="AC41" s="268"/>
    </row>
    <row r="42" spans="2:58" s="261" customFormat="1" ht="24.9" customHeight="1" x14ac:dyDescent="0.2">
      <c r="B42" s="261" t="s">
        <v>474</v>
      </c>
      <c r="C42" s="267"/>
      <c r="D42" s="267"/>
      <c r="U42" s="267"/>
      <c r="AK42" s="266"/>
      <c r="AL42" s="265"/>
      <c r="AM42" s="265"/>
      <c r="BF42" s="265"/>
    </row>
    <row r="43" spans="2:58" s="261" customFormat="1" ht="24.9" customHeight="1" x14ac:dyDescent="0.2">
      <c r="B43" s="261" t="s">
        <v>473</v>
      </c>
      <c r="C43" s="267"/>
      <c r="D43" s="267"/>
      <c r="U43" s="267"/>
      <c r="AK43" s="266"/>
      <c r="AL43" s="265"/>
      <c r="AM43" s="265"/>
      <c r="BF43" s="265"/>
    </row>
    <row r="44" spans="2:58" s="261" customFormat="1" ht="24.9" customHeight="1" x14ac:dyDescent="0.2">
      <c r="B44" s="261" t="s">
        <v>472</v>
      </c>
      <c r="C44" s="266"/>
      <c r="D44" s="266"/>
      <c r="E44" s="266"/>
      <c r="F44" s="266"/>
      <c r="G44" s="266"/>
      <c r="H44" s="266"/>
      <c r="I44" s="266"/>
      <c r="J44" s="266"/>
      <c r="K44" s="266"/>
      <c r="L44" s="266"/>
      <c r="M44" s="266"/>
      <c r="N44" s="266"/>
      <c r="O44" s="266"/>
      <c r="P44" s="266"/>
      <c r="Q44" s="266"/>
      <c r="R44" s="266"/>
      <c r="S44" s="266"/>
      <c r="T44" s="266"/>
      <c r="U44" s="265"/>
      <c r="V44" s="265"/>
      <c r="W44" s="266"/>
      <c r="X44" s="266"/>
      <c r="Y44" s="266"/>
      <c r="Z44" s="266"/>
      <c r="AA44" s="266"/>
      <c r="AB44" s="266"/>
      <c r="AC44" s="266"/>
      <c r="AD44" s="266"/>
      <c r="AE44" s="266"/>
      <c r="AF44" s="266"/>
      <c r="AG44" s="266"/>
      <c r="AH44" s="266"/>
      <c r="AI44" s="266"/>
      <c r="AJ44" s="266"/>
      <c r="AK44" s="266"/>
      <c r="AL44" s="265"/>
      <c r="AM44" s="265"/>
      <c r="BF44" s="265"/>
    </row>
    <row r="45" spans="2:58" s="261" customFormat="1" ht="24.9" customHeight="1" x14ac:dyDescent="0.2">
      <c r="B45" s="261" t="s">
        <v>471</v>
      </c>
    </row>
    <row r="46" spans="2:58" s="261" customFormat="1" ht="24.9" customHeight="1" x14ac:dyDescent="0.2">
      <c r="B46" s="261" t="s">
        <v>470</v>
      </c>
    </row>
    <row r="47" spans="2:58" s="261" customFormat="1" ht="24.9" customHeight="1" x14ac:dyDescent="0.2">
      <c r="B47" s="261" t="s">
        <v>469</v>
      </c>
    </row>
    <row r="48" spans="2:58" s="261" customFormat="1" ht="24.9" customHeight="1" x14ac:dyDescent="0.2">
      <c r="B48" s="261" t="s">
        <v>468</v>
      </c>
    </row>
    <row r="49" spans="2:8" s="261" customFormat="1" ht="24.9" customHeight="1" x14ac:dyDescent="0.2"/>
    <row r="50" spans="2:8" s="261" customFormat="1" ht="24.9" customHeight="1" x14ac:dyDescent="0.2">
      <c r="C50" s="264" t="s">
        <v>467</v>
      </c>
      <c r="D50" s="469" t="s">
        <v>466</v>
      </c>
      <c r="E50" s="469"/>
      <c r="F50" s="469"/>
      <c r="G50" s="469"/>
      <c r="H50" s="469"/>
    </row>
    <row r="51" spans="2:8" s="261" customFormat="1" ht="24.9" customHeight="1" x14ac:dyDescent="0.2">
      <c r="C51" s="263" t="s">
        <v>465</v>
      </c>
      <c r="D51" s="469" t="s">
        <v>464</v>
      </c>
      <c r="E51" s="469"/>
      <c r="F51" s="469"/>
      <c r="G51" s="469"/>
      <c r="H51" s="469"/>
    </row>
    <row r="52" spans="2:8" s="261" customFormat="1" ht="24.9" customHeight="1" x14ac:dyDescent="0.2">
      <c r="C52" s="263" t="s">
        <v>463</v>
      </c>
      <c r="D52" s="469" t="s">
        <v>462</v>
      </c>
      <c r="E52" s="469"/>
      <c r="F52" s="469"/>
      <c r="G52" s="469"/>
      <c r="H52" s="469"/>
    </row>
    <row r="53" spans="2:8" s="261" customFormat="1" ht="24.9" customHeight="1" x14ac:dyDescent="0.2">
      <c r="C53" s="263" t="s">
        <v>461</v>
      </c>
      <c r="D53" s="469" t="s">
        <v>460</v>
      </c>
      <c r="E53" s="469"/>
      <c r="F53" s="469"/>
      <c r="G53" s="469"/>
      <c r="H53" s="469"/>
    </row>
    <row r="54" spans="2:8" s="261" customFormat="1" ht="24.9" customHeight="1" x14ac:dyDescent="0.2">
      <c r="C54" s="263" t="s">
        <v>459</v>
      </c>
      <c r="D54" s="469" t="s">
        <v>458</v>
      </c>
      <c r="E54" s="469"/>
      <c r="F54" s="469"/>
      <c r="G54" s="469"/>
      <c r="H54" s="469"/>
    </row>
    <row r="55" spans="2:8" s="261" customFormat="1" ht="24.9" customHeight="1" x14ac:dyDescent="0.2"/>
    <row r="56" spans="2:8" s="261" customFormat="1" ht="24.9" customHeight="1" x14ac:dyDescent="0.2">
      <c r="C56" s="261" t="s">
        <v>457</v>
      </c>
    </row>
    <row r="57" spans="2:8" s="261" customFormat="1" ht="24.9" customHeight="1" x14ac:dyDescent="0.2">
      <c r="C57" s="261" t="s">
        <v>456</v>
      </c>
    </row>
    <row r="58" spans="2:8" s="261" customFormat="1" ht="24.9" customHeight="1" x14ac:dyDescent="0.2">
      <c r="C58" s="261" t="s">
        <v>455</v>
      </c>
    </row>
    <row r="59" spans="2:8" s="261" customFormat="1" ht="24.9" customHeight="1" x14ac:dyDescent="0.2"/>
    <row r="60" spans="2:8" s="261" customFormat="1" ht="24.9" customHeight="1" x14ac:dyDescent="0.2">
      <c r="B60" s="261" t="s">
        <v>454</v>
      </c>
    </row>
    <row r="61" spans="2:8" s="261" customFormat="1" ht="24.9" customHeight="1" x14ac:dyDescent="0.2">
      <c r="B61" s="261" t="s">
        <v>453</v>
      </c>
    </row>
    <row r="62" spans="2:8" s="261" customFormat="1" ht="24.9" customHeight="1" x14ac:dyDescent="0.2">
      <c r="B62" s="261" t="s">
        <v>452</v>
      </c>
    </row>
    <row r="63" spans="2:8" s="261" customFormat="1" ht="24.9" customHeight="1" x14ac:dyDescent="0.2">
      <c r="B63" s="261" t="s">
        <v>451</v>
      </c>
    </row>
    <row r="64" spans="2:8" s="261" customFormat="1" ht="24.9" customHeight="1" x14ac:dyDescent="0.2">
      <c r="B64" s="261" t="s">
        <v>450</v>
      </c>
    </row>
    <row r="65" spans="2:2" s="261" customFormat="1" ht="24.9" customHeight="1" x14ac:dyDescent="0.2">
      <c r="B65" s="261" t="s">
        <v>449</v>
      </c>
    </row>
    <row r="66" spans="2:2" s="261" customFormat="1" ht="24.9" customHeight="1" x14ac:dyDescent="0.2">
      <c r="B66" s="261" t="s">
        <v>448</v>
      </c>
    </row>
    <row r="67" spans="2:2" s="261" customFormat="1" ht="24.9" customHeight="1" x14ac:dyDescent="0.2">
      <c r="B67" s="261" t="s">
        <v>447</v>
      </c>
    </row>
    <row r="68" spans="2:2" s="261" customFormat="1" ht="24.9" customHeight="1" x14ac:dyDescent="0.2">
      <c r="B68" s="261" t="s">
        <v>446</v>
      </c>
    </row>
    <row r="69" spans="2:2" s="261" customFormat="1" ht="24.9" customHeight="1" x14ac:dyDescent="0.2">
      <c r="B69" s="261" t="s">
        <v>445</v>
      </c>
    </row>
    <row r="70" spans="2:2" s="261" customFormat="1" ht="24.9" customHeight="1" x14ac:dyDescent="0.2">
      <c r="B70" s="261" t="s">
        <v>444</v>
      </c>
    </row>
    <row r="71" spans="2:2" s="261" customFormat="1" ht="24.9" customHeight="1" x14ac:dyDescent="0.2">
      <c r="B71" s="261" t="s">
        <v>443</v>
      </c>
    </row>
    <row r="72" spans="2:2" s="261" customFormat="1" ht="24.9" customHeight="1" x14ac:dyDescent="0.2">
      <c r="B72" s="262" t="s">
        <v>442</v>
      </c>
    </row>
    <row r="73" spans="2:2" s="261" customFormat="1" ht="24.9" customHeight="1" x14ac:dyDescent="0.2">
      <c r="B73" s="262" t="s">
        <v>441</v>
      </c>
    </row>
    <row r="74" spans="2:2" ht="24.9" customHeight="1" x14ac:dyDescent="0.2">
      <c r="B74" s="343" t="s">
        <v>440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L24:O24"/>
    <mergeCell ref="C39:D39"/>
    <mergeCell ref="E39:F39"/>
    <mergeCell ref="G39:K39"/>
    <mergeCell ref="L39:O39"/>
    <mergeCell ref="AY12:BD12"/>
    <mergeCell ref="AY13:BD13"/>
    <mergeCell ref="AY14:BD14"/>
    <mergeCell ref="AY15:BD15"/>
    <mergeCell ref="AY16:BD16"/>
    <mergeCell ref="AY17:BD17"/>
    <mergeCell ref="AY39:BD39"/>
    <mergeCell ref="C37:D37"/>
    <mergeCell ref="E37:F37"/>
    <mergeCell ref="G37:K37"/>
    <mergeCell ref="L37:O37"/>
    <mergeCell ref="AU38:AV38"/>
    <mergeCell ref="AW38:AX38"/>
    <mergeCell ref="AU39:AV39"/>
    <mergeCell ref="AW39:AX39"/>
    <mergeCell ref="AU37:AV37"/>
    <mergeCell ref="C22:D22"/>
    <mergeCell ref="C38:D38"/>
    <mergeCell ref="E38:F38"/>
    <mergeCell ref="G38:K38"/>
    <mergeCell ref="L38:O38"/>
    <mergeCell ref="AY37:BD37"/>
    <mergeCell ref="AY38:BD38"/>
    <mergeCell ref="C24:D24"/>
    <mergeCell ref="AY18:BD18"/>
    <mergeCell ref="AY19:BD19"/>
    <mergeCell ref="AY20:BD20"/>
    <mergeCell ref="C23:D23"/>
    <mergeCell ref="E23:F23"/>
    <mergeCell ref="G23:K23"/>
    <mergeCell ref="L23:O23"/>
    <mergeCell ref="E21:F21"/>
    <mergeCell ref="G21:K21"/>
    <mergeCell ref="L21:O21"/>
    <mergeCell ref="C20:D20"/>
    <mergeCell ref="E20:F20"/>
    <mergeCell ref="G20:K20"/>
    <mergeCell ref="L20:O20"/>
    <mergeCell ref="C21:D21"/>
    <mergeCell ref="E24:F24"/>
    <mergeCell ref="G24:K24"/>
    <mergeCell ref="C19:D19"/>
    <mergeCell ref="E19:F19"/>
    <mergeCell ref="G19:K19"/>
    <mergeCell ref="L19:O19"/>
    <mergeCell ref="E22:F22"/>
    <mergeCell ref="G22:K22"/>
    <mergeCell ref="L22:O22"/>
    <mergeCell ref="E17:F17"/>
    <mergeCell ref="G17:K17"/>
    <mergeCell ref="E12:F12"/>
    <mergeCell ref="G12:K12"/>
    <mergeCell ref="C13:D13"/>
    <mergeCell ref="L12:O12"/>
    <mergeCell ref="L13:O13"/>
    <mergeCell ref="C18:D18"/>
    <mergeCell ref="E18:F18"/>
    <mergeCell ref="G18:K18"/>
    <mergeCell ref="L18:O18"/>
    <mergeCell ref="B7:B11"/>
    <mergeCell ref="L7:O11"/>
    <mergeCell ref="C7:D11"/>
    <mergeCell ref="E7:F11"/>
    <mergeCell ref="P8:V8"/>
    <mergeCell ref="AU22:AV22"/>
    <mergeCell ref="AU16:AV16"/>
    <mergeCell ref="AU20:AV20"/>
    <mergeCell ref="C17:D17"/>
    <mergeCell ref="L17:O17"/>
    <mergeCell ref="E13:F13"/>
    <mergeCell ref="G13:K13"/>
    <mergeCell ref="E14:F14"/>
    <mergeCell ref="G14:K14"/>
    <mergeCell ref="E15:F15"/>
    <mergeCell ref="G15:K15"/>
    <mergeCell ref="E16:F16"/>
    <mergeCell ref="C14:D14"/>
    <mergeCell ref="L14:O14"/>
    <mergeCell ref="C15:D15"/>
    <mergeCell ref="L15:O15"/>
    <mergeCell ref="C16:D16"/>
    <mergeCell ref="L16:O16"/>
    <mergeCell ref="C12:D12"/>
    <mergeCell ref="AW16:AX16"/>
    <mergeCell ref="AU17:AV17"/>
    <mergeCell ref="AW17:AX17"/>
    <mergeCell ref="AU18:AV18"/>
    <mergeCell ref="AW18:AX18"/>
    <mergeCell ref="AU19:AV19"/>
    <mergeCell ref="AW19:AX19"/>
    <mergeCell ref="AW22:AX22"/>
    <mergeCell ref="G7:K11"/>
    <mergeCell ref="AU12:AV12"/>
    <mergeCell ref="AW12:AX12"/>
    <mergeCell ref="AU13:AV13"/>
    <mergeCell ref="AW13:AX13"/>
    <mergeCell ref="AU14:AV14"/>
    <mergeCell ref="AW14:AX14"/>
    <mergeCell ref="AU15:AV15"/>
    <mergeCell ref="AW15:AX15"/>
    <mergeCell ref="G16:K16"/>
    <mergeCell ref="U2:V2"/>
    <mergeCell ref="AZ3:BC3"/>
    <mergeCell ref="AZ4:BC4"/>
    <mergeCell ref="AK8:AQ8"/>
    <mergeCell ref="AR8:AT8"/>
    <mergeCell ref="AU7:AV11"/>
    <mergeCell ref="AW7:AX11"/>
    <mergeCell ref="AM1:BA1"/>
    <mergeCell ref="X2:Y2"/>
    <mergeCell ref="AB2:AC2"/>
    <mergeCell ref="AY7:BD11"/>
    <mergeCell ref="AM2:BA2"/>
    <mergeCell ref="AV5:AW5"/>
    <mergeCell ref="AZ5:BA5"/>
    <mergeCell ref="W8:AC8"/>
    <mergeCell ref="AD8:AJ8"/>
    <mergeCell ref="P7:AT7"/>
    <mergeCell ref="AW37:AX37"/>
    <mergeCell ref="AU23:AV23"/>
    <mergeCell ref="AW23:AX23"/>
    <mergeCell ref="AU24:AV24"/>
    <mergeCell ref="AW24:AX24"/>
    <mergeCell ref="AU25:AV25"/>
    <mergeCell ref="AW20:AX20"/>
    <mergeCell ref="AU21:AV21"/>
    <mergeCell ref="AW21:AX21"/>
    <mergeCell ref="AW25:AX25"/>
    <mergeCell ref="AU26:AV26"/>
    <mergeCell ref="AW26:AX26"/>
  </mergeCells>
  <phoneticPr fontId="31"/>
  <conditionalFormatting sqref="AU12:AX39">
    <cfRule type="expression" dxfId="0" priority="1">
      <formula>INDIRECT(ADDRESS(ROW(),COLUMN()))=TRUNC(INDIRECT(ADDRESS(ROW(),COLUMN())))</formula>
    </cfRule>
  </conditionalFormatting>
  <dataValidations count="4">
    <dataValidation allowBlank="1" showInputMessage="1" sqref="AM1:BA1" xr:uid="{00000000-0002-0000-0000-000003000000}"/>
    <dataValidation type="list" allowBlank="1" showInputMessage="1" showErrorMessage="1" sqref="AZ4" xr:uid="{00000000-0002-0000-0000-000002000000}">
      <formula1>"予定,実績,予定・実績"</formula1>
    </dataValidation>
    <dataValidation type="list" allowBlank="1" showInputMessage="1" showErrorMessage="1" sqref="AZ3" xr:uid="{00000000-0002-0000-0000-000001000000}">
      <formula1>"４週,暦月"</formula1>
    </dataValidation>
    <dataValidation type="decimal" allowBlank="1" showInputMessage="1" showErrorMessage="1" error="入力可能範囲　32～40" sqref="AV5" xr:uid="{00000000-0002-0000-0000-000000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2870C-779E-4B10-88FF-D576CE1DF933}">
  <sheetPr codeName="Sheet7">
    <tabColor rgb="FFFF0000"/>
    <pageSetUpPr fitToPage="1"/>
  </sheetPr>
  <dimension ref="B1:W42"/>
  <sheetViews>
    <sheetView zoomScaleNormal="100" workbookViewId="0"/>
  </sheetViews>
  <sheetFormatPr defaultColWidth="9.81640625" defaultRowHeight="19" x14ac:dyDescent="0.2"/>
  <cols>
    <col min="1" max="1" width="1.7265625" style="329" customWidth="1"/>
    <col min="2" max="2" width="6.08984375" style="330" customWidth="1"/>
    <col min="3" max="3" width="11.54296875" style="330" customWidth="1"/>
    <col min="4" max="4" width="3.7265625" style="330" bestFit="1" customWidth="1"/>
    <col min="5" max="5" width="17" style="329" customWidth="1"/>
    <col min="6" max="6" width="3.7265625" style="329" bestFit="1" customWidth="1"/>
    <col min="7" max="7" width="17" style="329" customWidth="1"/>
    <col min="8" max="8" width="3.7265625" style="329" bestFit="1" customWidth="1"/>
    <col min="9" max="9" width="17" style="330" customWidth="1"/>
    <col min="10" max="10" width="3.7265625" style="329" bestFit="1" customWidth="1"/>
    <col min="11" max="11" width="17" style="329" customWidth="1"/>
    <col min="12" max="12" width="3.7265625" style="329" customWidth="1"/>
    <col min="13" max="13" width="17" style="329" customWidth="1"/>
    <col min="14" max="14" width="3.7265625" style="329" customWidth="1"/>
    <col min="15" max="15" width="17" style="329" customWidth="1"/>
    <col min="16" max="16" width="3.7265625" style="329" customWidth="1"/>
    <col min="17" max="17" width="17" style="329" customWidth="1"/>
    <col min="18" max="18" width="3.7265625" style="329" customWidth="1"/>
    <col min="19" max="19" width="17" style="329" customWidth="1"/>
    <col min="20" max="20" width="3.7265625" style="329" customWidth="1"/>
    <col min="21" max="21" width="17" style="329" customWidth="1"/>
    <col min="22" max="22" width="3.7265625" style="329" customWidth="1"/>
    <col min="23" max="23" width="55.1796875" style="329" customWidth="1"/>
    <col min="24" max="16384" width="9.81640625" style="329"/>
  </cols>
  <sheetData>
    <row r="1" spans="2:23" x14ac:dyDescent="0.2">
      <c r="B1" s="342" t="s">
        <v>554</v>
      </c>
    </row>
    <row r="2" spans="2:23" x14ac:dyDescent="0.2">
      <c r="B2" s="331" t="s">
        <v>553</v>
      </c>
      <c r="E2" s="341"/>
      <c r="I2" s="340"/>
    </row>
    <row r="3" spans="2:23" x14ac:dyDescent="0.2">
      <c r="B3" s="340" t="s">
        <v>552</v>
      </c>
      <c r="E3" s="341" t="s">
        <v>551</v>
      </c>
      <c r="I3" s="340"/>
    </row>
    <row r="4" spans="2:23" x14ac:dyDescent="0.2">
      <c r="B4" s="331"/>
      <c r="E4" s="479" t="s">
        <v>542</v>
      </c>
      <c r="F4" s="479"/>
      <c r="G4" s="479"/>
      <c r="H4" s="479"/>
      <c r="I4" s="479"/>
      <c r="J4" s="479"/>
      <c r="K4" s="479"/>
      <c r="M4" s="479" t="s">
        <v>550</v>
      </c>
      <c r="N4" s="479"/>
      <c r="O4" s="479"/>
      <c r="Q4" s="479" t="s">
        <v>549</v>
      </c>
      <c r="R4" s="479"/>
      <c r="S4" s="479"/>
      <c r="T4" s="479"/>
      <c r="U4" s="479"/>
      <c r="W4" s="479" t="s">
        <v>548</v>
      </c>
    </row>
    <row r="5" spans="2:23" x14ac:dyDescent="0.2">
      <c r="B5" s="330" t="s">
        <v>487</v>
      </c>
      <c r="C5" s="330" t="s">
        <v>467</v>
      </c>
      <c r="E5" s="330" t="s">
        <v>547</v>
      </c>
      <c r="F5" s="330"/>
      <c r="G5" s="330" t="s">
        <v>546</v>
      </c>
      <c r="I5" s="330" t="s">
        <v>545</v>
      </c>
      <c r="K5" s="330" t="s">
        <v>542</v>
      </c>
      <c r="M5" s="330" t="s">
        <v>544</v>
      </c>
      <c r="O5" s="330" t="s">
        <v>543</v>
      </c>
      <c r="Q5" s="330" t="s">
        <v>544</v>
      </c>
      <c r="S5" s="330" t="s">
        <v>543</v>
      </c>
      <c r="U5" s="330" t="s">
        <v>542</v>
      </c>
      <c r="W5" s="479"/>
    </row>
    <row r="6" spans="2:23" x14ac:dyDescent="0.2">
      <c r="B6" s="330">
        <v>1</v>
      </c>
      <c r="C6" s="334" t="s">
        <v>541</v>
      </c>
      <c r="D6" s="330" t="s">
        <v>512</v>
      </c>
      <c r="E6" s="338"/>
      <c r="F6" s="330" t="s">
        <v>510</v>
      </c>
      <c r="G6" s="338"/>
      <c r="H6" s="329" t="s">
        <v>511</v>
      </c>
      <c r="I6" s="338">
        <v>0</v>
      </c>
      <c r="J6" s="329" t="s">
        <v>500</v>
      </c>
      <c r="K6" s="335">
        <f t="shared" ref="K6:K25" si="0">(G6-E6-I6)*24</f>
        <v>0</v>
      </c>
      <c r="M6" s="338"/>
      <c r="N6" s="330" t="s">
        <v>510</v>
      </c>
      <c r="O6" s="338"/>
      <c r="Q6" s="337">
        <f t="shared" ref="Q6:Q25" si="1">IF(E6&lt;M6,M6,E6)</f>
        <v>0</v>
      </c>
      <c r="R6" s="330" t="s">
        <v>510</v>
      </c>
      <c r="S6" s="337">
        <f t="shared" ref="S6:S25" si="2">IF(G6&gt;O6,O6,G6)</f>
        <v>0</v>
      </c>
      <c r="U6" s="335">
        <f t="shared" ref="U6:U25" si="3">(S6-Q6)*24</f>
        <v>0</v>
      </c>
      <c r="W6" s="333"/>
    </row>
    <row r="7" spans="2:23" x14ac:dyDescent="0.2">
      <c r="B7" s="330">
        <v>2</v>
      </c>
      <c r="C7" s="334" t="s">
        <v>540</v>
      </c>
      <c r="D7" s="330" t="s">
        <v>512</v>
      </c>
      <c r="E7" s="338"/>
      <c r="F7" s="330" t="s">
        <v>510</v>
      </c>
      <c r="G7" s="338"/>
      <c r="H7" s="329" t="s">
        <v>511</v>
      </c>
      <c r="I7" s="338">
        <v>0</v>
      </c>
      <c r="J7" s="329" t="s">
        <v>500</v>
      </c>
      <c r="K7" s="335">
        <f t="shared" si="0"/>
        <v>0</v>
      </c>
      <c r="M7" s="338"/>
      <c r="N7" s="330" t="s">
        <v>510</v>
      </c>
      <c r="O7" s="338"/>
      <c r="Q7" s="337">
        <f t="shared" si="1"/>
        <v>0</v>
      </c>
      <c r="R7" s="330" t="s">
        <v>510</v>
      </c>
      <c r="S7" s="337">
        <f t="shared" si="2"/>
        <v>0</v>
      </c>
      <c r="U7" s="335">
        <f t="shared" si="3"/>
        <v>0</v>
      </c>
      <c r="W7" s="333"/>
    </row>
    <row r="8" spans="2:23" x14ac:dyDescent="0.2">
      <c r="B8" s="330">
        <v>3</v>
      </c>
      <c r="C8" s="334" t="s">
        <v>539</v>
      </c>
      <c r="D8" s="330" t="s">
        <v>512</v>
      </c>
      <c r="E8" s="338"/>
      <c r="F8" s="330" t="s">
        <v>510</v>
      </c>
      <c r="G8" s="338"/>
      <c r="H8" s="329" t="s">
        <v>511</v>
      </c>
      <c r="I8" s="338">
        <v>0</v>
      </c>
      <c r="J8" s="329" t="s">
        <v>500</v>
      </c>
      <c r="K8" s="335">
        <f t="shared" si="0"/>
        <v>0</v>
      </c>
      <c r="M8" s="338"/>
      <c r="N8" s="330" t="s">
        <v>510</v>
      </c>
      <c r="O8" s="338"/>
      <c r="Q8" s="337">
        <f t="shared" si="1"/>
        <v>0</v>
      </c>
      <c r="R8" s="330" t="s">
        <v>510</v>
      </c>
      <c r="S8" s="337">
        <f t="shared" si="2"/>
        <v>0</v>
      </c>
      <c r="U8" s="335">
        <f t="shared" si="3"/>
        <v>0</v>
      </c>
      <c r="W8" s="333"/>
    </row>
    <row r="9" spans="2:23" x14ac:dyDescent="0.2">
      <c r="B9" s="330">
        <v>4</v>
      </c>
      <c r="C9" s="334" t="s">
        <v>538</v>
      </c>
      <c r="D9" s="330" t="s">
        <v>512</v>
      </c>
      <c r="E9" s="338"/>
      <c r="F9" s="330" t="s">
        <v>510</v>
      </c>
      <c r="G9" s="338"/>
      <c r="H9" s="329" t="s">
        <v>511</v>
      </c>
      <c r="I9" s="338">
        <v>0</v>
      </c>
      <c r="J9" s="329" t="s">
        <v>500</v>
      </c>
      <c r="K9" s="335">
        <f t="shared" si="0"/>
        <v>0</v>
      </c>
      <c r="M9" s="338"/>
      <c r="N9" s="330" t="s">
        <v>510</v>
      </c>
      <c r="O9" s="338"/>
      <c r="Q9" s="337">
        <f t="shared" si="1"/>
        <v>0</v>
      </c>
      <c r="R9" s="330" t="s">
        <v>510</v>
      </c>
      <c r="S9" s="337">
        <f t="shared" si="2"/>
        <v>0</v>
      </c>
      <c r="U9" s="335">
        <f t="shared" si="3"/>
        <v>0</v>
      </c>
      <c r="W9" s="333"/>
    </row>
    <row r="10" spans="2:23" x14ac:dyDescent="0.2">
      <c r="B10" s="330">
        <v>5</v>
      </c>
      <c r="C10" s="334" t="s">
        <v>537</v>
      </c>
      <c r="D10" s="330" t="s">
        <v>512</v>
      </c>
      <c r="E10" s="338"/>
      <c r="F10" s="330" t="s">
        <v>510</v>
      </c>
      <c r="G10" s="338"/>
      <c r="H10" s="329" t="s">
        <v>511</v>
      </c>
      <c r="I10" s="338">
        <v>0</v>
      </c>
      <c r="J10" s="329" t="s">
        <v>500</v>
      </c>
      <c r="K10" s="335">
        <f t="shared" si="0"/>
        <v>0</v>
      </c>
      <c r="M10" s="338"/>
      <c r="N10" s="330" t="s">
        <v>510</v>
      </c>
      <c r="O10" s="338"/>
      <c r="Q10" s="337">
        <f t="shared" si="1"/>
        <v>0</v>
      </c>
      <c r="R10" s="330" t="s">
        <v>510</v>
      </c>
      <c r="S10" s="337">
        <f t="shared" si="2"/>
        <v>0</v>
      </c>
      <c r="U10" s="335">
        <f t="shared" si="3"/>
        <v>0</v>
      </c>
      <c r="W10" s="333"/>
    </row>
    <row r="11" spans="2:23" x14ac:dyDescent="0.2">
      <c r="B11" s="330">
        <v>6</v>
      </c>
      <c r="C11" s="334" t="s">
        <v>536</v>
      </c>
      <c r="D11" s="330" t="s">
        <v>512</v>
      </c>
      <c r="E11" s="338"/>
      <c r="F11" s="330" t="s">
        <v>510</v>
      </c>
      <c r="G11" s="338"/>
      <c r="H11" s="329" t="s">
        <v>511</v>
      </c>
      <c r="I11" s="338">
        <v>0</v>
      </c>
      <c r="J11" s="329" t="s">
        <v>500</v>
      </c>
      <c r="K11" s="335">
        <f t="shared" si="0"/>
        <v>0</v>
      </c>
      <c r="M11" s="338"/>
      <c r="N11" s="330" t="s">
        <v>510</v>
      </c>
      <c r="O11" s="338"/>
      <c r="Q11" s="337">
        <f t="shared" si="1"/>
        <v>0</v>
      </c>
      <c r="R11" s="330" t="s">
        <v>510</v>
      </c>
      <c r="S11" s="337">
        <f t="shared" si="2"/>
        <v>0</v>
      </c>
      <c r="U11" s="335">
        <f t="shared" si="3"/>
        <v>0</v>
      </c>
      <c r="W11" s="333"/>
    </row>
    <row r="12" spans="2:23" x14ac:dyDescent="0.2">
      <c r="B12" s="330">
        <v>7</v>
      </c>
      <c r="C12" s="334" t="s">
        <v>535</v>
      </c>
      <c r="D12" s="330" t="s">
        <v>512</v>
      </c>
      <c r="E12" s="338"/>
      <c r="F12" s="330" t="s">
        <v>510</v>
      </c>
      <c r="G12" s="338"/>
      <c r="H12" s="329" t="s">
        <v>511</v>
      </c>
      <c r="I12" s="338">
        <v>0</v>
      </c>
      <c r="J12" s="329" t="s">
        <v>500</v>
      </c>
      <c r="K12" s="335">
        <f t="shared" si="0"/>
        <v>0</v>
      </c>
      <c r="M12" s="338"/>
      <c r="N12" s="330" t="s">
        <v>510</v>
      </c>
      <c r="O12" s="338"/>
      <c r="Q12" s="337">
        <f t="shared" si="1"/>
        <v>0</v>
      </c>
      <c r="R12" s="330" t="s">
        <v>510</v>
      </c>
      <c r="S12" s="337">
        <f t="shared" si="2"/>
        <v>0</v>
      </c>
      <c r="U12" s="335">
        <f t="shared" si="3"/>
        <v>0</v>
      </c>
      <c r="W12" s="333"/>
    </row>
    <row r="13" spans="2:23" x14ac:dyDescent="0.2">
      <c r="B13" s="330">
        <v>8</v>
      </c>
      <c r="C13" s="334" t="s">
        <v>534</v>
      </c>
      <c r="D13" s="330" t="s">
        <v>512</v>
      </c>
      <c r="E13" s="338"/>
      <c r="F13" s="330" t="s">
        <v>510</v>
      </c>
      <c r="G13" s="338"/>
      <c r="H13" s="329" t="s">
        <v>511</v>
      </c>
      <c r="I13" s="338">
        <v>0</v>
      </c>
      <c r="J13" s="329" t="s">
        <v>500</v>
      </c>
      <c r="K13" s="335">
        <f t="shared" si="0"/>
        <v>0</v>
      </c>
      <c r="M13" s="338"/>
      <c r="N13" s="330" t="s">
        <v>510</v>
      </c>
      <c r="O13" s="338"/>
      <c r="Q13" s="337">
        <f t="shared" si="1"/>
        <v>0</v>
      </c>
      <c r="R13" s="330" t="s">
        <v>510</v>
      </c>
      <c r="S13" s="337">
        <f t="shared" si="2"/>
        <v>0</v>
      </c>
      <c r="U13" s="335">
        <f t="shared" si="3"/>
        <v>0</v>
      </c>
      <c r="W13" s="333"/>
    </row>
    <row r="14" spans="2:23" x14ac:dyDescent="0.2">
      <c r="B14" s="330">
        <v>9</v>
      </c>
      <c r="C14" s="334" t="s">
        <v>533</v>
      </c>
      <c r="D14" s="330" t="s">
        <v>512</v>
      </c>
      <c r="E14" s="338"/>
      <c r="F14" s="330" t="s">
        <v>510</v>
      </c>
      <c r="G14" s="338"/>
      <c r="H14" s="329" t="s">
        <v>511</v>
      </c>
      <c r="I14" s="338">
        <v>0</v>
      </c>
      <c r="J14" s="329" t="s">
        <v>500</v>
      </c>
      <c r="K14" s="335">
        <f t="shared" si="0"/>
        <v>0</v>
      </c>
      <c r="M14" s="338"/>
      <c r="N14" s="330" t="s">
        <v>510</v>
      </c>
      <c r="O14" s="338"/>
      <c r="Q14" s="337">
        <f t="shared" si="1"/>
        <v>0</v>
      </c>
      <c r="R14" s="330" t="s">
        <v>510</v>
      </c>
      <c r="S14" s="337">
        <f t="shared" si="2"/>
        <v>0</v>
      </c>
      <c r="U14" s="335">
        <f t="shared" si="3"/>
        <v>0</v>
      </c>
      <c r="W14" s="333"/>
    </row>
    <row r="15" spans="2:23" x14ac:dyDescent="0.2">
      <c r="B15" s="330">
        <v>10</v>
      </c>
      <c r="C15" s="334" t="s">
        <v>532</v>
      </c>
      <c r="D15" s="330" t="s">
        <v>512</v>
      </c>
      <c r="E15" s="338"/>
      <c r="F15" s="330" t="s">
        <v>510</v>
      </c>
      <c r="G15" s="338"/>
      <c r="H15" s="329" t="s">
        <v>511</v>
      </c>
      <c r="I15" s="338">
        <v>0</v>
      </c>
      <c r="J15" s="329" t="s">
        <v>500</v>
      </c>
      <c r="K15" s="335">
        <f t="shared" si="0"/>
        <v>0</v>
      </c>
      <c r="M15" s="338"/>
      <c r="N15" s="330" t="s">
        <v>510</v>
      </c>
      <c r="O15" s="338"/>
      <c r="Q15" s="337">
        <f t="shared" si="1"/>
        <v>0</v>
      </c>
      <c r="R15" s="330" t="s">
        <v>510</v>
      </c>
      <c r="S15" s="337">
        <f t="shared" si="2"/>
        <v>0</v>
      </c>
      <c r="U15" s="335">
        <f t="shared" si="3"/>
        <v>0</v>
      </c>
      <c r="W15" s="333"/>
    </row>
    <row r="16" spans="2:23" x14ac:dyDescent="0.2">
      <c r="B16" s="330">
        <v>11</v>
      </c>
      <c r="C16" s="334" t="s">
        <v>531</v>
      </c>
      <c r="D16" s="330" t="s">
        <v>512</v>
      </c>
      <c r="E16" s="338"/>
      <c r="F16" s="330" t="s">
        <v>510</v>
      </c>
      <c r="G16" s="338"/>
      <c r="H16" s="329" t="s">
        <v>511</v>
      </c>
      <c r="I16" s="338">
        <v>0</v>
      </c>
      <c r="J16" s="329" t="s">
        <v>500</v>
      </c>
      <c r="K16" s="335">
        <f t="shared" si="0"/>
        <v>0</v>
      </c>
      <c r="M16" s="338"/>
      <c r="N16" s="330" t="s">
        <v>510</v>
      </c>
      <c r="O16" s="338"/>
      <c r="Q16" s="337">
        <f t="shared" si="1"/>
        <v>0</v>
      </c>
      <c r="R16" s="330" t="s">
        <v>510</v>
      </c>
      <c r="S16" s="337">
        <f t="shared" si="2"/>
        <v>0</v>
      </c>
      <c r="U16" s="335">
        <f t="shared" si="3"/>
        <v>0</v>
      </c>
      <c r="W16" s="333"/>
    </row>
    <row r="17" spans="2:23" x14ac:dyDescent="0.2">
      <c r="B17" s="330">
        <v>12</v>
      </c>
      <c r="C17" s="334" t="s">
        <v>530</v>
      </c>
      <c r="D17" s="330" t="s">
        <v>512</v>
      </c>
      <c r="E17" s="338"/>
      <c r="F17" s="330" t="s">
        <v>510</v>
      </c>
      <c r="G17" s="338"/>
      <c r="H17" s="329" t="s">
        <v>511</v>
      </c>
      <c r="I17" s="338">
        <v>0</v>
      </c>
      <c r="J17" s="329" t="s">
        <v>500</v>
      </c>
      <c r="K17" s="335">
        <f t="shared" si="0"/>
        <v>0</v>
      </c>
      <c r="M17" s="338"/>
      <c r="N17" s="330" t="s">
        <v>510</v>
      </c>
      <c r="O17" s="338"/>
      <c r="Q17" s="337">
        <f t="shared" si="1"/>
        <v>0</v>
      </c>
      <c r="R17" s="330" t="s">
        <v>510</v>
      </c>
      <c r="S17" s="337">
        <f t="shared" si="2"/>
        <v>0</v>
      </c>
      <c r="U17" s="335">
        <f t="shared" si="3"/>
        <v>0</v>
      </c>
      <c r="W17" s="333"/>
    </row>
    <row r="18" spans="2:23" x14ac:dyDescent="0.2">
      <c r="B18" s="330">
        <v>13</v>
      </c>
      <c r="C18" s="334" t="s">
        <v>529</v>
      </c>
      <c r="D18" s="330" t="s">
        <v>512</v>
      </c>
      <c r="E18" s="338"/>
      <c r="F18" s="330" t="s">
        <v>510</v>
      </c>
      <c r="G18" s="338"/>
      <c r="H18" s="329" t="s">
        <v>511</v>
      </c>
      <c r="I18" s="338">
        <v>0</v>
      </c>
      <c r="J18" s="329" t="s">
        <v>500</v>
      </c>
      <c r="K18" s="335">
        <f t="shared" si="0"/>
        <v>0</v>
      </c>
      <c r="M18" s="338"/>
      <c r="N18" s="330" t="s">
        <v>510</v>
      </c>
      <c r="O18" s="338"/>
      <c r="Q18" s="337">
        <f t="shared" si="1"/>
        <v>0</v>
      </c>
      <c r="R18" s="330" t="s">
        <v>510</v>
      </c>
      <c r="S18" s="337">
        <f t="shared" si="2"/>
        <v>0</v>
      </c>
      <c r="U18" s="335">
        <f t="shared" si="3"/>
        <v>0</v>
      </c>
      <c r="W18" s="333"/>
    </row>
    <row r="19" spans="2:23" x14ac:dyDescent="0.2">
      <c r="B19" s="330">
        <v>14</v>
      </c>
      <c r="C19" s="334" t="s">
        <v>528</v>
      </c>
      <c r="D19" s="330" t="s">
        <v>512</v>
      </c>
      <c r="E19" s="338"/>
      <c r="F19" s="330" t="s">
        <v>510</v>
      </c>
      <c r="G19" s="338"/>
      <c r="H19" s="329" t="s">
        <v>511</v>
      </c>
      <c r="I19" s="338">
        <v>0</v>
      </c>
      <c r="J19" s="329" t="s">
        <v>500</v>
      </c>
      <c r="K19" s="335">
        <f t="shared" si="0"/>
        <v>0</v>
      </c>
      <c r="M19" s="338"/>
      <c r="N19" s="330" t="s">
        <v>510</v>
      </c>
      <c r="O19" s="338"/>
      <c r="Q19" s="337">
        <f t="shared" si="1"/>
        <v>0</v>
      </c>
      <c r="R19" s="330" t="s">
        <v>510</v>
      </c>
      <c r="S19" s="337">
        <f t="shared" si="2"/>
        <v>0</v>
      </c>
      <c r="U19" s="335">
        <f t="shared" si="3"/>
        <v>0</v>
      </c>
      <c r="W19" s="333"/>
    </row>
    <row r="20" spans="2:23" x14ac:dyDescent="0.2">
      <c r="B20" s="330">
        <v>15</v>
      </c>
      <c r="C20" s="334" t="s">
        <v>527</v>
      </c>
      <c r="D20" s="330" t="s">
        <v>512</v>
      </c>
      <c r="E20" s="338"/>
      <c r="F20" s="330" t="s">
        <v>510</v>
      </c>
      <c r="G20" s="338"/>
      <c r="H20" s="329" t="s">
        <v>511</v>
      </c>
      <c r="I20" s="338">
        <v>0</v>
      </c>
      <c r="J20" s="329" t="s">
        <v>500</v>
      </c>
      <c r="K20" s="339">
        <f t="shared" si="0"/>
        <v>0</v>
      </c>
      <c r="M20" s="338"/>
      <c r="N20" s="330" t="s">
        <v>510</v>
      </c>
      <c r="O20" s="338"/>
      <c r="Q20" s="337">
        <f t="shared" si="1"/>
        <v>0</v>
      </c>
      <c r="R20" s="330" t="s">
        <v>510</v>
      </c>
      <c r="S20" s="337">
        <f t="shared" si="2"/>
        <v>0</v>
      </c>
      <c r="U20" s="335">
        <f t="shared" si="3"/>
        <v>0</v>
      </c>
      <c r="W20" s="333"/>
    </row>
    <row r="21" spans="2:23" x14ac:dyDescent="0.2">
      <c r="B21" s="330">
        <v>16</v>
      </c>
      <c r="C21" s="334" t="s">
        <v>526</v>
      </c>
      <c r="D21" s="330" t="s">
        <v>512</v>
      </c>
      <c r="E21" s="338"/>
      <c r="F21" s="330" t="s">
        <v>510</v>
      </c>
      <c r="G21" s="338"/>
      <c r="H21" s="329" t="s">
        <v>511</v>
      </c>
      <c r="I21" s="338">
        <v>0</v>
      </c>
      <c r="J21" s="329" t="s">
        <v>500</v>
      </c>
      <c r="K21" s="335">
        <f t="shared" si="0"/>
        <v>0</v>
      </c>
      <c r="M21" s="338"/>
      <c r="N21" s="330" t="s">
        <v>510</v>
      </c>
      <c r="O21" s="338"/>
      <c r="Q21" s="337">
        <f t="shared" si="1"/>
        <v>0</v>
      </c>
      <c r="R21" s="330" t="s">
        <v>510</v>
      </c>
      <c r="S21" s="337">
        <f t="shared" si="2"/>
        <v>0</v>
      </c>
      <c r="U21" s="335">
        <f t="shared" si="3"/>
        <v>0</v>
      </c>
      <c r="W21" s="333"/>
    </row>
    <row r="22" spans="2:23" x14ac:dyDescent="0.2">
      <c r="B22" s="330">
        <v>17</v>
      </c>
      <c r="C22" s="334" t="s">
        <v>525</v>
      </c>
      <c r="D22" s="330" t="s">
        <v>512</v>
      </c>
      <c r="E22" s="338"/>
      <c r="F22" s="330" t="s">
        <v>510</v>
      </c>
      <c r="G22" s="338"/>
      <c r="H22" s="329" t="s">
        <v>511</v>
      </c>
      <c r="I22" s="338">
        <v>0</v>
      </c>
      <c r="J22" s="329" t="s">
        <v>500</v>
      </c>
      <c r="K22" s="335">
        <f t="shared" si="0"/>
        <v>0</v>
      </c>
      <c r="M22" s="338"/>
      <c r="N22" s="330" t="s">
        <v>510</v>
      </c>
      <c r="O22" s="338"/>
      <c r="Q22" s="337">
        <f t="shared" si="1"/>
        <v>0</v>
      </c>
      <c r="R22" s="330" t="s">
        <v>510</v>
      </c>
      <c r="S22" s="337">
        <f t="shared" si="2"/>
        <v>0</v>
      </c>
      <c r="U22" s="335">
        <f t="shared" si="3"/>
        <v>0</v>
      </c>
      <c r="W22" s="333"/>
    </row>
    <row r="23" spans="2:23" x14ac:dyDescent="0.2">
      <c r="B23" s="330">
        <v>18</v>
      </c>
      <c r="C23" s="334" t="s">
        <v>524</v>
      </c>
      <c r="D23" s="330" t="s">
        <v>512</v>
      </c>
      <c r="E23" s="338"/>
      <c r="F23" s="330" t="s">
        <v>510</v>
      </c>
      <c r="G23" s="338"/>
      <c r="H23" s="329" t="s">
        <v>511</v>
      </c>
      <c r="I23" s="338">
        <v>0</v>
      </c>
      <c r="J23" s="329" t="s">
        <v>500</v>
      </c>
      <c r="K23" s="335">
        <f t="shared" si="0"/>
        <v>0</v>
      </c>
      <c r="M23" s="338"/>
      <c r="N23" s="330" t="s">
        <v>510</v>
      </c>
      <c r="O23" s="338"/>
      <c r="Q23" s="337">
        <f t="shared" si="1"/>
        <v>0</v>
      </c>
      <c r="R23" s="330" t="s">
        <v>510</v>
      </c>
      <c r="S23" s="337">
        <f t="shared" si="2"/>
        <v>0</v>
      </c>
      <c r="U23" s="335">
        <f t="shared" si="3"/>
        <v>0</v>
      </c>
      <c r="W23" s="333"/>
    </row>
    <row r="24" spans="2:23" x14ac:dyDescent="0.2">
      <c r="B24" s="330">
        <v>19</v>
      </c>
      <c r="C24" s="334" t="s">
        <v>523</v>
      </c>
      <c r="D24" s="330" t="s">
        <v>512</v>
      </c>
      <c r="E24" s="338"/>
      <c r="F24" s="330" t="s">
        <v>510</v>
      </c>
      <c r="G24" s="338"/>
      <c r="H24" s="329" t="s">
        <v>511</v>
      </c>
      <c r="I24" s="338">
        <v>0</v>
      </c>
      <c r="J24" s="329" t="s">
        <v>500</v>
      </c>
      <c r="K24" s="335">
        <f t="shared" si="0"/>
        <v>0</v>
      </c>
      <c r="M24" s="338"/>
      <c r="N24" s="330" t="s">
        <v>510</v>
      </c>
      <c r="O24" s="338"/>
      <c r="Q24" s="337">
        <f t="shared" si="1"/>
        <v>0</v>
      </c>
      <c r="R24" s="330" t="s">
        <v>510</v>
      </c>
      <c r="S24" s="337">
        <f t="shared" si="2"/>
        <v>0</v>
      </c>
      <c r="U24" s="335">
        <f t="shared" si="3"/>
        <v>0</v>
      </c>
      <c r="W24" s="333"/>
    </row>
    <row r="25" spans="2:23" x14ac:dyDescent="0.2">
      <c r="B25" s="330">
        <v>20</v>
      </c>
      <c r="C25" s="334" t="s">
        <v>522</v>
      </c>
      <c r="D25" s="330" t="s">
        <v>512</v>
      </c>
      <c r="E25" s="338"/>
      <c r="F25" s="330" t="s">
        <v>510</v>
      </c>
      <c r="G25" s="338"/>
      <c r="H25" s="329" t="s">
        <v>511</v>
      </c>
      <c r="I25" s="338">
        <v>0</v>
      </c>
      <c r="J25" s="329" t="s">
        <v>500</v>
      </c>
      <c r="K25" s="335">
        <f t="shared" si="0"/>
        <v>0</v>
      </c>
      <c r="M25" s="338"/>
      <c r="N25" s="330" t="s">
        <v>510</v>
      </c>
      <c r="O25" s="338"/>
      <c r="Q25" s="337">
        <f t="shared" si="1"/>
        <v>0</v>
      </c>
      <c r="R25" s="330" t="s">
        <v>510</v>
      </c>
      <c r="S25" s="337">
        <f t="shared" si="2"/>
        <v>0</v>
      </c>
      <c r="U25" s="335">
        <f t="shared" si="3"/>
        <v>0</v>
      </c>
      <c r="W25" s="333"/>
    </row>
    <row r="26" spans="2:23" x14ac:dyDescent="0.2">
      <c r="B26" s="330">
        <v>21</v>
      </c>
      <c r="C26" s="334" t="s">
        <v>521</v>
      </c>
      <c r="D26" s="330" t="s">
        <v>512</v>
      </c>
      <c r="E26" s="336"/>
      <c r="F26" s="330" t="s">
        <v>510</v>
      </c>
      <c r="G26" s="336"/>
      <c r="H26" s="329" t="s">
        <v>511</v>
      </c>
      <c r="I26" s="336"/>
      <c r="J26" s="329" t="s">
        <v>500</v>
      </c>
      <c r="K26" s="334">
        <v>1</v>
      </c>
      <c r="M26" s="335"/>
      <c r="N26" s="330" t="s">
        <v>510</v>
      </c>
      <c r="O26" s="335"/>
      <c r="Q26" s="335"/>
      <c r="R26" s="330" t="s">
        <v>510</v>
      </c>
      <c r="S26" s="335"/>
      <c r="U26" s="334">
        <v>1</v>
      </c>
      <c r="W26" s="333"/>
    </row>
    <row r="27" spans="2:23" x14ac:dyDescent="0.2">
      <c r="B27" s="330">
        <v>22</v>
      </c>
      <c r="C27" s="334" t="s">
        <v>520</v>
      </c>
      <c r="D27" s="330" t="s">
        <v>512</v>
      </c>
      <c r="E27" s="336"/>
      <c r="F27" s="330" t="s">
        <v>510</v>
      </c>
      <c r="G27" s="336"/>
      <c r="H27" s="329" t="s">
        <v>511</v>
      </c>
      <c r="I27" s="336"/>
      <c r="J27" s="329" t="s">
        <v>500</v>
      </c>
      <c r="K27" s="334">
        <v>2</v>
      </c>
      <c r="M27" s="335"/>
      <c r="N27" s="330" t="s">
        <v>510</v>
      </c>
      <c r="O27" s="335"/>
      <c r="Q27" s="335"/>
      <c r="R27" s="330" t="s">
        <v>510</v>
      </c>
      <c r="S27" s="335"/>
      <c r="U27" s="334">
        <v>2</v>
      </c>
      <c r="W27" s="333"/>
    </row>
    <row r="28" spans="2:23" x14ac:dyDescent="0.2">
      <c r="B28" s="330">
        <v>23</v>
      </c>
      <c r="C28" s="334" t="s">
        <v>519</v>
      </c>
      <c r="D28" s="330" t="s">
        <v>512</v>
      </c>
      <c r="E28" s="336"/>
      <c r="F28" s="330" t="s">
        <v>510</v>
      </c>
      <c r="G28" s="336"/>
      <c r="H28" s="329" t="s">
        <v>511</v>
      </c>
      <c r="I28" s="336"/>
      <c r="J28" s="329" t="s">
        <v>500</v>
      </c>
      <c r="K28" s="334">
        <v>3</v>
      </c>
      <c r="M28" s="335"/>
      <c r="N28" s="330" t="s">
        <v>510</v>
      </c>
      <c r="O28" s="335"/>
      <c r="Q28" s="335"/>
      <c r="R28" s="330" t="s">
        <v>510</v>
      </c>
      <c r="S28" s="335"/>
      <c r="U28" s="334">
        <v>3</v>
      </c>
      <c r="W28" s="333"/>
    </row>
    <row r="29" spans="2:23" x14ac:dyDescent="0.2">
      <c r="B29" s="330">
        <v>24</v>
      </c>
      <c r="C29" s="334" t="s">
        <v>518</v>
      </c>
      <c r="D29" s="330" t="s">
        <v>512</v>
      </c>
      <c r="E29" s="336"/>
      <c r="F29" s="330" t="s">
        <v>510</v>
      </c>
      <c r="G29" s="336"/>
      <c r="H29" s="329" t="s">
        <v>511</v>
      </c>
      <c r="I29" s="336"/>
      <c r="J29" s="329" t="s">
        <v>500</v>
      </c>
      <c r="K29" s="334">
        <v>4</v>
      </c>
      <c r="M29" s="335"/>
      <c r="N29" s="330" t="s">
        <v>510</v>
      </c>
      <c r="O29" s="335"/>
      <c r="Q29" s="335"/>
      <c r="R29" s="330" t="s">
        <v>510</v>
      </c>
      <c r="S29" s="335"/>
      <c r="U29" s="334">
        <v>4</v>
      </c>
      <c r="W29" s="333"/>
    </row>
    <row r="30" spans="2:23" x14ac:dyDescent="0.2">
      <c r="B30" s="330">
        <v>25</v>
      </c>
      <c r="C30" s="334" t="s">
        <v>517</v>
      </c>
      <c r="D30" s="330" t="s">
        <v>512</v>
      </c>
      <c r="E30" s="336"/>
      <c r="F30" s="330" t="s">
        <v>510</v>
      </c>
      <c r="G30" s="336"/>
      <c r="H30" s="329" t="s">
        <v>511</v>
      </c>
      <c r="I30" s="336"/>
      <c r="J30" s="329" t="s">
        <v>500</v>
      </c>
      <c r="K30" s="334">
        <v>4</v>
      </c>
      <c r="M30" s="335"/>
      <c r="N30" s="330" t="s">
        <v>510</v>
      </c>
      <c r="O30" s="335"/>
      <c r="Q30" s="335"/>
      <c r="R30" s="330" t="s">
        <v>510</v>
      </c>
      <c r="S30" s="335"/>
      <c r="U30" s="334">
        <v>3</v>
      </c>
      <c r="W30" s="333"/>
    </row>
    <row r="31" spans="2:23" x14ac:dyDescent="0.2">
      <c r="B31" s="330">
        <v>26</v>
      </c>
      <c r="C31" s="334" t="s">
        <v>516</v>
      </c>
      <c r="D31" s="330" t="s">
        <v>512</v>
      </c>
      <c r="E31" s="336"/>
      <c r="F31" s="330" t="s">
        <v>510</v>
      </c>
      <c r="G31" s="336"/>
      <c r="H31" s="329" t="s">
        <v>511</v>
      </c>
      <c r="I31" s="336"/>
      <c r="J31" s="329" t="s">
        <v>500</v>
      </c>
      <c r="K31" s="334">
        <v>5</v>
      </c>
      <c r="M31" s="335"/>
      <c r="N31" s="330" t="s">
        <v>510</v>
      </c>
      <c r="O31" s="335"/>
      <c r="Q31" s="335"/>
      <c r="R31" s="330" t="s">
        <v>510</v>
      </c>
      <c r="S31" s="335"/>
      <c r="U31" s="334">
        <v>5</v>
      </c>
      <c r="W31" s="333"/>
    </row>
    <row r="32" spans="2:23" x14ac:dyDescent="0.2">
      <c r="B32" s="330">
        <v>27</v>
      </c>
      <c r="C32" s="334" t="s">
        <v>515</v>
      </c>
      <c r="D32" s="330" t="s">
        <v>512</v>
      </c>
      <c r="E32" s="336"/>
      <c r="F32" s="330" t="s">
        <v>510</v>
      </c>
      <c r="G32" s="336"/>
      <c r="H32" s="329" t="s">
        <v>511</v>
      </c>
      <c r="I32" s="336"/>
      <c r="J32" s="329" t="s">
        <v>500</v>
      </c>
      <c r="K32" s="334">
        <v>0</v>
      </c>
      <c r="M32" s="335"/>
      <c r="N32" s="330" t="s">
        <v>510</v>
      </c>
      <c r="O32" s="335"/>
      <c r="Q32" s="335"/>
      <c r="R32" s="330" t="s">
        <v>510</v>
      </c>
      <c r="S32" s="335"/>
      <c r="U32" s="334">
        <v>0</v>
      </c>
      <c r="W32" s="333" t="s">
        <v>514</v>
      </c>
    </row>
    <row r="33" spans="2:23" x14ac:dyDescent="0.2">
      <c r="B33" s="330">
        <v>28</v>
      </c>
      <c r="C33" s="334" t="s">
        <v>513</v>
      </c>
      <c r="D33" s="330" t="s">
        <v>512</v>
      </c>
      <c r="E33" s="336"/>
      <c r="F33" s="330" t="s">
        <v>510</v>
      </c>
      <c r="G33" s="336"/>
      <c r="H33" s="329" t="s">
        <v>511</v>
      </c>
      <c r="I33" s="336"/>
      <c r="J33" s="329" t="s">
        <v>500</v>
      </c>
      <c r="K33" s="334"/>
      <c r="M33" s="335"/>
      <c r="N33" s="330" t="s">
        <v>510</v>
      </c>
      <c r="O33" s="335"/>
      <c r="Q33" s="335"/>
      <c r="R33" s="330" t="s">
        <v>510</v>
      </c>
      <c r="S33" s="335"/>
      <c r="U33" s="334"/>
      <c r="W33" s="333"/>
    </row>
    <row r="34" spans="2:23" x14ac:dyDescent="0.2">
      <c r="B34" s="330">
        <v>29</v>
      </c>
      <c r="C34" s="334" t="s">
        <v>513</v>
      </c>
      <c r="D34" s="330" t="s">
        <v>512</v>
      </c>
      <c r="E34" s="336"/>
      <c r="F34" s="330" t="s">
        <v>510</v>
      </c>
      <c r="G34" s="336"/>
      <c r="H34" s="329" t="s">
        <v>511</v>
      </c>
      <c r="I34" s="336"/>
      <c r="J34" s="329" t="s">
        <v>500</v>
      </c>
      <c r="K34" s="334"/>
      <c r="M34" s="335"/>
      <c r="N34" s="330" t="s">
        <v>510</v>
      </c>
      <c r="O34" s="335"/>
      <c r="Q34" s="335"/>
      <c r="R34" s="330" t="s">
        <v>510</v>
      </c>
      <c r="S34" s="335"/>
      <c r="U34" s="334"/>
      <c r="W34" s="333"/>
    </row>
    <row r="35" spans="2:23" x14ac:dyDescent="0.2">
      <c r="B35" s="330">
        <v>30</v>
      </c>
      <c r="C35" s="334" t="s">
        <v>513</v>
      </c>
      <c r="D35" s="330" t="s">
        <v>512</v>
      </c>
      <c r="E35" s="336"/>
      <c r="F35" s="330" t="s">
        <v>510</v>
      </c>
      <c r="G35" s="336"/>
      <c r="H35" s="329" t="s">
        <v>511</v>
      </c>
      <c r="I35" s="336"/>
      <c r="J35" s="329" t="s">
        <v>500</v>
      </c>
      <c r="K35" s="334"/>
      <c r="M35" s="335"/>
      <c r="N35" s="330" t="s">
        <v>510</v>
      </c>
      <c r="O35" s="335"/>
      <c r="Q35" s="335"/>
      <c r="R35" s="330" t="s">
        <v>510</v>
      </c>
      <c r="S35" s="335"/>
      <c r="U35" s="334"/>
      <c r="W35" s="333"/>
    </row>
    <row r="36" spans="2:23" x14ac:dyDescent="0.2">
      <c r="C36" s="332"/>
    </row>
    <row r="37" spans="2:23" x14ac:dyDescent="0.2">
      <c r="C37" s="329" t="s">
        <v>509</v>
      </c>
    </row>
    <row r="38" spans="2:23" x14ac:dyDescent="0.2">
      <c r="C38" s="329" t="s">
        <v>508</v>
      </c>
    </row>
    <row r="39" spans="2:23" x14ac:dyDescent="0.2">
      <c r="C39" s="329" t="s">
        <v>507</v>
      </c>
    </row>
    <row r="40" spans="2:23" x14ac:dyDescent="0.2">
      <c r="C40" s="329" t="s">
        <v>506</v>
      </c>
    </row>
    <row r="41" spans="2:23" x14ac:dyDescent="0.2">
      <c r="C41" s="331" t="s">
        <v>505</v>
      </c>
    </row>
    <row r="42" spans="2:23" x14ac:dyDescent="0.2">
      <c r="C42" s="331" t="s">
        <v>504</v>
      </c>
    </row>
  </sheetData>
  <sheetProtection insertRows="0" deleteRows="0"/>
  <mergeCells count="4">
    <mergeCell ref="E4:K4"/>
    <mergeCell ref="M4:O4"/>
    <mergeCell ref="Q4:U4"/>
    <mergeCell ref="W4:W5"/>
  </mergeCells>
  <phoneticPr fontId="3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C9DF5-2EF7-4518-9A8C-4C3A92861931}">
  <sheetPr codeName="Sheet10">
    <tabColor rgb="FF0070C0"/>
  </sheetPr>
  <dimension ref="A1:AE123"/>
  <sheetViews>
    <sheetView view="pageBreakPreview" zoomScaleNormal="100" zoomScaleSheetLayoutView="100" workbookViewId="0"/>
  </sheetViews>
  <sheetFormatPr defaultColWidth="3.453125" defaultRowHeight="13" x14ac:dyDescent="0.2"/>
  <cols>
    <col min="1" max="1" width="1.26953125" style="115" customWidth="1"/>
    <col min="2" max="2" width="3.08984375" style="116" customWidth="1"/>
    <col min="3" max="30" width="3.08984375" style="115" customWidth="1"/>
    <col min="31" max="31" width="1.26953125" style="115" customWidth="1"/>
    <col min="32" max="16384" width="3.453125" style="115"/>
  </cols>
  <sheetData>
    <row r="1" spans="2:30" s="120" customFormat="1" x14ac:dyDescent="0.2"/>
    <row r="2" spans="2:30" s="120" customFormat="1" x14ac:dyDescent="0.2">
      <c r="B2" s="120" t="s">
        <v>342</v>
      </c>
    </row>
    <row r="3" spans="2:30" s="120" customFormat="1" x14ac:dyDescent="0.2">
      <c r="U3" s="175" t="s">
        <v>139</v>
      </c>
      <c r="V3" s="485"/>
      <c r="W3" s="485"/>
      <c r="X3" s="175" t="s">
        <v>138</v>
      </c>
      <c r="Y3" s="485"/>
      <c r="Z3" s="485"/>
      <c r="AA3" s="175" t="s">
        <v>137</v>
      </c>
      <c r="AB3" s="485"/>
      <c r="AC3" s="485"/>
      <c r="AD3" s="175" t="s">
        <v>136</v>
      </c>
    </row>
    <row r="4" spans="2:30" s="120" customFormat="1" x14ac:dyDescent="0.2">
      <c r="AD4" s="175"/>
    </row>
    <row r="5" spans="2:30" s="120" customFormat="1" x14ac:dyDescent="0.2">
      <c r="B5" s="485" t="s">
        <v>135</v>
      </c>
      <c r="C5" s="485"/>
      <c r="D5" s="485"/>
      <c r="E5" s="485"/>
      <c r="F5" s="485"/>
      <c r="G5" s="485"/>
      <c r="H5" s="485"/>
      <c r="I5" s="485"/>
      <c r="J5" s="485"/>
      <c r="K5" s="485"/>
      <c r="L5" s="485"/>
      <c r="M5" s="485"/>
      <c r="N5" s="485"/>
      <c r="O5" s="485"/>
      <c r="P5" s="485"/>
      <c r="Q5" s="485"/>
      <c r="R5" s="485"/>
      <c r="S5" s="485"/>
      <c r="T5" s="485"/>
      <c r="U5" s="485"/>
      <c r="V5" s="485"/>
      <c r="W5" s="485"/>
      <c r="X5" s="485"/>
      <c r="Y5" s="485"/>
      <c r="Z5" s="485"/>
      <c r="AA5" s="485"/>
      <c r="AB5" s="485"/>
      <c r="AC5" s="485"/>
      <c r="AD5" s="485"/>
    </row>
    <row r="6" spans="2:30" s="120" customFormat="1" x14ac:dyDescent="0.2">
      <c r="B6" s="485" t="s">
        <v>153</v>
      </c>
      <c r="C6" s="485"/>
      <c r="D6" s="485"/>
      <c r="E6" s="485"/>
      <c r="F6" s="485"/>
      <c r="G6" s="485"/>
      <c r="H6" s="485"/>
      <c r="I6" s="485"/>
      <c r="J6" s="485"/>
      <c r="K6" s="485"/>
      <c r="L6" s="485"/>
      <c r="M6" s="485"/>
      <c r="N6" s="485"/>
      <c r="O6" s="485"/>
      <c r="P6" s="485"/>
      <c r="Q6" s="485"/>
      <c r="R6" s="485"/>
      <c r="S6" s="485"/>
      <c r="T6" s="485"/>
      <c r="U6" s="485"/>
      <c r="V6" s="485"/>
      <c r="W6" s="485"/>
      <c r="X6" s="485"/>
      <c r="Y6" s="485"/>
      <c r="Z6" s="485"/>
      <c r="AA6" s="485"/>
      <c r="AB6" s="485"/>
      <c r="AC6" s="485"/>
      <c r="AD6" s="485"/>
    </row>
    <row r="7" spans="2:30" s="120" customFormat="1" x14ac:dyDescent="0.2"/>
    <row r="8" spans="2:30" s="120" customFormat="1" ht="23.25" customHeight="1" x14ac:dyDescent="0.2">
      <c r="B8" s="480" t="s">
        <v>134</v>
      </c>
      <c r="C8" s="480"/>
      <c r="D8" s="480"/>
      <c r="E8" s="480"/>
      <c r="F8" s="481"/>
      <c r="G8" s="482"/>
      <c r="H8" s="483"/>
      <c r="I8" s="483"/>
      <c r="J8" s="483"/>
      <c r="K8" s="483"/>
      <c r="L8" s="483"/>
      <c r="M8" s="483"/>
      <c r="N8" s="483"/>
      <c r="O8" s="483"/>
      <c r="P8" s="483"/>
      <c r="Q8" s="483"/>
      <c r="R8" s="483"/>
      <c r="S8" s="483"/>
      <c r="T8" s="483"/>
      <c r="U8" s="483"/>
      <c r="V8" s="483"/>
      <c r="W8" s="483"/>
      <c r="X8" s="483"/>
      <c r="Y8" s="483"/>
      <c r="Z8" s="483"/>
      <c r="AA8" s="483"/>
      <c r="AB8" s="483"/>
      <c r="AC8" s="483"/>
      <c r="AD8" s="484"/>
    </row>
    <row r="9" spans="2:30" ht="23.25" customHeight="1" x14ac:dyDescent="0.2">
      <c r="B9" s="481" t="s">
        <v>133</v>
      </c>
      <c r="C9" s="486"/>
      <c r="D9" s="486"/>
      <c r="E9" s="486"/>
      <c r="F9" s="486"/>
      <c r="G9" s="138" t="s">
        <v>42</v>
      </c>
      <c r="H9" s="172" t="s">
        <v>132</v>
      </c>
      <c r="I9" s="172"/>
      <c r="J9" s="172"/>
      <c r="K9" s="172"/>
      <c r="L9" s="137" t="s">
        <v>42</v>
      </c>
      <c r="M9" s="172" t="s">
        <v>131</v>
      </c>
      <c r="N9" s="172"/>
      <c r="O9" s="172"/>
      <c r="P9" s="172"/>
      <c r="Q9" s="137" t="s">
        <v>42</v>
      </c>
      <c r="R9" s="172" t="s">
        <v>130</v>
      </c>
      <c r="S9" s="171"/>
      <c r="T9" s="171"/>
      <c r="U9" s="171"/>
      <c r="V9" s="171"/>
      <c r="W9" s="171"/>
      <c r="X9" s="171"/>
      <c r="Y9" s="171"/>
      <c r="Z9" s="171"/>
      <c r="AA9" s="171"/>
      <c r="AB9" s="171"/>
      <c r="AC9" s="171"/>
      <c r="AD9" s="170"/>
    </row>
    <row r="10" spans="2:30" ht="23.25" customHeight="1" x14ac:dyDescent="0.2">
      <c r="B10" s="487" t="s">
        <v>129</v>
      </c>
      <c r="C10" s="488"/>
      <c r="D10" s="488"/>
      <c r="E10" s="488"/>
      <c r="F10" s="489"/>
      <c r="G10" s="138" t="s">
        <v>42</v>
      </c>
      <c r="H10" s="155" t="s">
        <v>152</v>
      </c>
      <c r="I10" s="172"/>
      <c r="J10" s="172"/>
      <c r="K10" s="172"/>
      <c r="L10" s="172"/>
      <c r="M10" s="172"/>
      <c r="N10" s="172"/>
      <c r="O10" s="172"/>
      <c r="P10" s="172"/>
      <c r="Q10" s="172"/>
      <c r="R10" s="172"/>
      <c r="S10" s="155"/>
      <c r="T10" s="137" t="s">
        <v>42</v>
      </c>
      <c r="U10" s="155" t="s">
        <v>151</v>
      </c>
      <c r="V10" s="171"/>
      <c r="W10" s="171"/>
      <c r="X10" s="171"/>
      <c r="Y10" s="171"/>
      <c r="Z10" s="171"/>
      <c r="AA10" s="171"/>
      <c r="AB10" s="171"/>
      <c r="AC10" s="171"/>
      <c r="AD10" s="170"/>
    </row>
    <row r="11" spans="2:30" ht="23.25" customHeight="1" x14ac:dyDescent="0.2">
      <c r="B11" s="487" t="s">
        <v>128</v>
      </c>
      <c r="C11" s="488"/>
      <c r="D11" s="488"/>
      <c r="E11" s="488"/>
      <c r="F11" s="489"/>
      <c r="G11" s="168" t="s">
        <v>42</v>
      </c>
      <c r="H11" s="148" t="s">
        <v>127</v>
      </c>
      <c r="I11" s="147"/>
      <c r="J11" s="147"/>
      <c r="K11" s="147"/>
      <c r="L11" s="147"/>
      <c r="M11" s="147"/>
      <c r="N11" s="147"/>
      <c r="O11" s="147"/>
      <c r="P11" s="147"/>
      <c r="Q11" s="147"/>
      <c r="R11" s="147"/>
      <c r="S11" s="150" t="s">
        <v>42</v>
      </c>
      <c r="T11" s="148" t="s">
        <v>126</v>
      </c>
      <c r="U11" s="148"/>
      <c r="V11" s="167"/>
      <c r="W11" s="167"/>
      <c r="X11" s="167"/>
      <c r="Y11" s="167"/>
      <c r="Z11" s="167"/>
      <c r="AA11" s="167"/>
      <c r="AB11" s="167"/>
      <c r="AC11" s="167"/>
      <c r="AD11" s="166"/>
    </row>
    <row r="12" spans="2:30" ht="23.25" customHeight="1" x14ac:dyDescent="0.2">
      <c r="B12" s="490"/>
      <c r="C12" s="491"/>
      <c r="D12" s="491"/>
      <c r="E12" s="491"/>
      <c r="F12" s="492"/>
      <c r="G12" s="153" t="s">
        <v>42</v>
      </c>
      <c r="H12" s="128" t="s">
        <v>125</v>
      </c>
      <c r="I12" s="127"/>
      <c r="J12" s="127"/>
      <c r="K12" s="127"/>
      <c r="L12" s="127"/>
      <c r="M12" s="127"/>
      <c r="N12" s="127"/>
      <c r="O12" s="127"/>
      <c r="P12" s="127"/>
      <c r="Q12" s="127"/>
      <c r="R12" s="127"/>
      <c r="S12" s="165"/>
      <c r="T12" s="154"/>
      <c r="U12" s="154"/>
      <c r="V12" s="154"/>
      <c r="W12" s="154"/>
      <c r="X12" s="154"/>
      <c r="Y12" s="154"/>
      <c r="Z12" s="154"/>
      <c r="AA12" s="154"/>
      <c r="AB12" s="154"/>
      <c r="AC12" s="154"/>
      <c r="AD12" s="190"/>
    </row>
    <row r="13" spans="2:30" s="120" customFormat="1" ht="9" customHeight="1" x14ac:dyDescent="0.2"/>
    <row r="14" spans="2:30" s="120" customFormat="1" x14ac:dyDescent="0.2">
      <c r="B14" s="493" t="s">
        <v>124</v>
      </c>
      <c r="C14" s="494"/>
      <c r="D14" s="494"/>
      <c r="E14" s="494"/>
      <c r="F14" s="495"/>
      <c r="G14" s="502"/>
      <c r="H14" s="503"/>
      <c r="I14" s="503"/>
      <c r="J14" s="503"/>
      <c r="K14" s="503"/>
      <c r="L14" s="503"/>
      <c r="M14" s="503"/>
      <c r="N14" s="503"/>
      <c r="O14" s="503"/>
      <c r="P14" s="503"/>
      <c r="Q14" s="503"/>
      <c r="R14" s="503"/>
      <c r="S14" s="503"/>
      <c r="T14" s="503"/>
      <c r="U14" s="503"/>
      <c r="V14" s="503"/>
      <c r="W14" s="503"/>
      <c r="X14" s="503"/>
      <c r="Y14" s="504"/>
      <c r="Z14" s="161"/>
      <c r="AA14" s="160" t="s">
        <v>106</v>
      </c>
      <c r="AB14" s="160" t="s">
        <v>99</v>
      </c>
      <c r="AC14" s="160" t="s">
        <v>105</v>
      </c>
      <c r="AD14" s="146"/>
    </row>
    <row r="15" spans="2:30" s="120" customFormat="1" ht="27" customHeight="1" x14ac:dyDescent="0.2">
      <c r="B15" s="496"/>
      <c r="C15" s="497"/>
      <c r="D15" s="497"/>
      <c r="E15" s="497"/>
      <c r="F15" s="498"/>
      <c r="G15" s="505" t="s">
        <v>123</v>
      </c>
      <c r="H15" s="506"/>
      <c r="I15" s="506"/>
      <c r="J15" s="506"/>
      <c r="K15" s="506"/>
      <c r="L15" s="506"/>
      <c r="M15" s="506"/>
      <c r="N15" s="506"/>
      <c r="O15" s="506"/>
      <c r="P15" s="506"/>
      <c r="Q15" s="506"/>
      <c r="R15" s="506"/>
      <c r="S15" s="506"/>
      <c r="T15" s="506"/>
      <c r="U15" s="506"/>
      <c r="V15" s="506"/>
      <c r="W15" s="506"/>
      <c r="X15" s="506"/>
      <c r="Y15" s="507"/>
      <c r="Z15" s="135"/>
      <c r="AA15" s="134" t="s">
        <v>42</v>
      </c>
      <c r="AB15" s="134" t="s">
        <v>99</v>
      </c>
      <c r="AC15" s="134" t="s">
        <v>42</v>
      </c>
      <c r="AD15" s="133"/>
    </row>
    <row r="16" spans="2:30" s="120" customFormat="1" ht="27" customHeight="1" x14ac:dyDescent="0.2">
      <c r="B16" s="499"/>
      <c r="C16" s="500"/>
      <c r="D16" s="500"/>
      <c r="E16" s="500"/>
      <c r="F16" s="501"/>
      <c r="G16" s="508" t="s">
        <v>122</v>
      </c>
      <c r="H16" s="509"/>
      <c r="I16" s="509"/>
      <c r="J16" s="509"/>
      <c r="K16" s="509"/>
      <c r="L16" s="509"/>
      <c r="M16" s="509"/>
      <c r="N16" s="509"/>
      <c r="O16" s="509"/>
      <c r="P16" s="509"/>
      <c r="Q16" s="509"/>
      <c r="R16" s="509"/>
      <c r="S16" s="509"/>
      <c r="T16" s="509"/>
      <c r="U16" s="509"/>
      <c r="V16" s="509"/>
      <c r="W16" s="509"/>
      <c r="X16" s="509"/>
      <c r="Y16" s="510"/>
      <c r="Z16" s="183"/>
      <c r="AA16" s="152" t="s">
        <v>42</v>
      </c>
      <c r="AB16" s="152" t="s">
        <v>99</v>
      </c>
      <c r="AC16" s="152" t="s">
        <v>42</v>
      </c>
      <c r="AD16" s="126"/>
    </row>
    <row r="17" spans="2:30" s="120" customFormat="1" ht="9" customHeight="1" x14ac:dyDescent="0.2"/>
    <row r="18" spans="2:30" s="120" customFormat="1" x14ac:dyDescent="0.2">
      <c r="B18" s="120" t="s">
        <v>121</v>
      </c>
    </row>
    <row r="19" spans="2:30" s="120" customFormat="1" x14ac:dyDescent="0.2">
      <c r="B19" s="120" t="s">
        <v>120</v>
      </c>
      <c r="AC19" s="141"/>
      <c r="AD19" s="141"/>
    </row>
    <row r="20" spans="2:30" s="120" customFormat="1" ht="4.5" customHeight="1" x14ac:dyDescent="0.2"/>
    <row r="21" spans="2:30" s="120" customFormat="1" ht="4.5" customHeight="1" x14ac:dyDescent="0.2">
      <c r="B21" s="511" t="s">
        <v>114</v>
      </c>
      <c r="C21" s="512"/>
      <c r="D21" s="512"/>
      <c r="E21" s="512"/>
      <c r="F21" s="513"/>
      <c r="G21" s="149"/>
      <c r="H21" s="148"/>
      <c r="I21" s="148"/>
      <c r="J21" s="148"/>
      <c r="K21" s="148"/>
      <c r="L21" s="148"/>
      <c r="M21" s="148"/>
      <c r="N21" s="148"/>
      <c r="O21" s="148"/>
      <c r="P21" s="148"/>
      <c r="Q21" s="148"/>
      <c r="R21" s="148"/>
      <c r="S21" s="148"/>
      <c r="T21" s="148"/>
      <c r="U21" s="148"/>
      <c r="V21" s="148"/>
      <c r="W21" s="148"/>
      <c r="X21" s="148"/>
      <c r="Y21" s="148"/>
      <c r="Z21" s="149"/>
      <c r="AA21" s="148"/>
      <c r="AB21" s="148"/>
      <c r="AC21" s="147"/>
      <c r="AD21" s="146"/>
    </row>
    <row r="22" spans="2:30" s="120" customFormat="1" ht="15.75" customHeight="1" x14ac:dyDescent="0.2">
      <c r="B22" s="514"/>
      <c r="C22" s="515"/>
      <c r="D22" s="515"/>
      <c r="E22" s="515"/>
      <c r="F22" s="516"/>
      <c r="G22" s="140"/>
      <c r="H22" s="120" t="s">
        <v>143</v>
      </c>
      <c r="Z22" s="140"/>
      <c r="AA22" s="145" t="s">
        <v>106</v>
      </c>
      <c r="AB22" s="145" t="s">
        <v>99</v>
      </c>
      <c r="AC22" s="145" t="s">
        <v>105</v>
      </c>
      <c r="AD22" s="144"/>
    </row>
    <row r="23" spans="2:30" s="120" customFormat="1" ht="29.25" customHeight="1" x14ac:dyDescent="0.2">
      <c r="B23" s="514"/>
      <c r="C23" s="515"/>
      <c r="D23" s="515"/>
      <c r="E23" s="515"/>
      <c r="F23" s="516"/>
      <c r="G23" s="140"/>
      <c r="I23" s="143" t="s">
        <v>104</v>
      </c>
      <c r="J23" s="520" t="s">
        <v>149</v>
      </c>
      <c r="K23" s="521"/>
      <c r="L23" s="521"/>
      <c r="M23" s="521"/>
      <c r="N23" s="521"/>
      <c r="O23" s="521"/>
      <c r="P23" s="521"/>
      <c r="Q23" s="521"/>
      <c r="R23" s="521"/>
      <c r="S23" s="521"/>
      <c r="T23" s="521"/>
      <c r="U23" s="522"/>
      <c r="V23" s="523"/>
      <c r="W23" s="524"/>
      <c r="X23" s="142" t="s">
        <v>100</v>
      </c>
      <c r="Z23" s="140"/>
      <c r="AA23" s="181"/>
      <c r="AB23" s="134"/>
      <c r="AC23" s="181"/>
      <c r="AD23" s="133"/>
    </row>
    <row r="24" spans="2:30" s="120" customFormat="1" ht="15.75" customHeight="1" x14ac:dyDescent="0.2">
      <c r="B24" s="514"/>
      <c r="C24" s="515"/>
      <c r="D24" s="515"/>
      <c r="E24" s="515"/>
      <c r="F24" s="516"/>
      <c r="G24" s="140"/>
      <c r="I24" s="139" t="s">
        <v>102</v>
      </c>
      <c r="J24" s="182" t="s">
        <v>113</v>
      </c>
      <c r="K24" s="128"/>
      <c r="L24" s="128"/>
      <c r="M24" s="128"/>
      <c r="N24" s="128"/>
      <c r="O24" s="128"/>
      <c r="P24" s="128"/>
      <c r="Q24" s="128"/>
      <c r="R24" s="128"/>
      <c r="S24" s="128"/>
      <c r="T24" s="128"/>
      <c r="U24" s="136"/>
      <c r="V24" s="523"/>
      <c r="W24" s="524"/>
      <c r="X24" s="136" t="s">
        <v>100</v>
      </c>
      <c r="Y24" s="124"/>
      <c r="Z24" s="135"/>
      <c r="AA24" s="134" t="s">
        <v>42</v>
      </c>
      <c r="AB24" s="134" t="s">
        <v>99</v>
      </c>
      <c r="AC24" s="134" t="s">
        <v>42</v>
      </c>
      <c r="AD24" s="133"/>
    </row>
    <row r="25" spans="2:30" s="120" customFormat="1" ht="24" customHeight="1" x14ac:dyDescent="0.2">
      <c r="B25" s="514"/>
      <c r="C25" s="515"/>
      <c r="D25" s="515"/>
      <c r="E25" s="515"/>
      <c r="F25" s="516"/>
      <c r="G25" s="140"/>
      <c r="I25" s="525" t="s">
        <v>148</v>
      </c>
      <c r="J25" s="525"/>
      <c r="K25" s="525"/>
      <c r="L25" s="525"/>
      <c r="M25" s="525"/>
      <c r="N25" s="525"/>
      <c r="O25" s="525"/>
      <c r="P25" s="525"/>
      <c r="Q25" s="525"/>
      <c r="R25" s="525"/>
      <c r="S25" s="525"/>
      <c r="T25" s="525"/>
      <c r="U25" s="525"/>
      <c r="V25" s="525"/>
      <c r="W25" s="525"/>
      <c r="X25" s="525"/>
      <c r="Y25" s="124"/>
      <c r="Z25" s="187"/>
      <c r="AA25" s="134"/>
      <c r="AB25" s="134"/>
      <c r="AC25" s="134"/>
      <c r="AD25" s="186"/>
    </row>
    <row r="26" spans="2:30" s="120" customFormat="1" x14ac:dyDescent="0.2">
      <c r="B26" s="514"/>
      <c r="C26" s="515"/>
      <c r="D26" s="515"/>
      <c r="E26" s="515"/>
      <c r="F26" s="516"/>
      <c r="G26" s="140"/>
      <c r="H26" s="120" t="s">
        <v>112</v>
      </c>
      <c r="Z26" s="140"/>
      <c r="AC26" s="141"/>
      <c r="AD26" s="133"/>
    </row>
    <row r="27" spans="2:30" s="120" customFormat="1" ht="15.75" customHeight="1" x14ac:dyDescent="0.2">
      <c r="B27" s="514"/>
      <c r="C27" s="515"/>
      <c r="D27" s="515"/>
      <c r="E27" s="515"/>
      <c r="F27" s="516"/>
      <c r="G27" s="140"/>
      <c r="H27" s="120" t="s">
        <v>119</v>
      </c>
      <c r="T27" s="124"/>
      <c r="V27" s="124"/>
      <c r="Z27" s="140"/>
      <c r="AC27" s="141"/>
      <c r="AD27" s="133"/>
    </row>
    <row r="28" spans="2:30" s="120" customFormat="1" ht="29.25" customHeight="1" x14ac:dyDescent="0.2">
      <c r="B28" s="514"/>
      <c r="C28" s="515"/>
      <c r="D28" s="515"/>
      <c r="E28" s="515"/>
      <c r="F28" s="516"/>
      <c r="G28" s="140"/>
      <c r="I28" s="143" t="s">
        <v>111</v>
      </c>
      <c r="J28" s="526" t="s">
        <v>118</v>
      </c>
      <c r="K28" s="526"/>
      <c r="L28" s="526"/>
      <c r="M28" s="526"/>
      <c r="N28" s="526"/>
      <c r="O28" s="526"/>
      <c r="P28" s="526"/>
      <c r="Q28" s="526"/>
      <c r="R28" s="526"/>
      <c r="S28" s="526"/>
      <c r="T28" s="526"/>
      <c r="U28" s="526"/>
      <c r="V28" s="523"/>
      <c r="W28" s="524"/>
      <c r="X28" s="142" t="s">
        <v>100</v>
      </c>
      <c r="Y28" s="124"/>
      <c r="Z28" s="135"/>
      <c r="AA28" s="134" t="s">
        <v>42</v>
      </c>
      <c r="AB28" s="134" t="s">
        <v>99</v>
      </c>
      <c r="AC28" s="134" t="s">
        <v>42</v>
      </c>
      <c r="AD28" s="133"/>
    </row>
    <row r="29" spans="2:30" s="120" customFormat="1" ht="4.5" customHeight="1" x14ac:dyDescent="0.2">
      <c r="B29" s="517"/>
      <c r="C29" s="518"/>
      <c r="D29" s="518"/>
      <c r="E29" s="518"/>
      <c r="F29" s="519"/>
      <c r="G29" s="129"/>
      <c r="H29" s="128"/>
      <c r="I29" s="128"/>
      <c r="J29" s="128"/>
      <c r="K29" s="128"/>
      <c r="L29" s="128"/>
      <c r="M29" s="128"/>
      <c r="N29" s="128"/>
      <c r="O29" s="128"/>
      <c r="P29" s="128"/>
      <c r="Q29" s="128"/>
      <c r="R29" s="128"/>
      <c r="S29" s="128"/>
      <c r="T29" s="130"/>
      <c r="U29" s="130"/>
      <c r="V29" s="128"/>
      <c r="W29" s="128"/>
      <c r="X29" s="128"/>
      <c r="Y29" s="128"/>
      <c r="Z29" s="129"/>
      <c r="AA29" s="128"/>
      <c r="AB29" s="128"/>
      <c r="AC29" s="127"/>
      <c r="AD29" s="126"/>
    </row>
    <row r="30" spans="2:30" s="120" customFormat="1" ht="7.5" customHeight="1" x14ac:dyDescent="0.2">
      <c r="B30" s="125"/>
      <c r="C30" s="125"/>
      <c r="D30" s="125"/>
      <c r="E30" s="125"/>
      <c r="F30" s="125"/>
      <c r="T30" s="124"/>
      <c r="U30" s="124"/>
    </row>
    <row r="31" spans="2:30" s="120" customFormat="1" x14ac:dyDescent="0.2">
      <c r="B31" s="120" t="s">
        <v>117</v>
      </c>
      <c r="C31" s="125"/>
      <c r="D31" s="125"/>
      <c r="E31" s="125"/>
      <c r="F31" s="125"/>
      <c r="T31" s="124"/>
      <c r="U31" s="124"/>
    </row>
    <row r="32" spans="2:30" s="120" customFormat="1" ht="4.5" customHeight="1" x14ac:dyDescent="0.2">
      <c r="B32" s="125"/>
      <c r="C32" s="125"/>
      <c r="D32" s="125"/>
      <c r="E32" s="125"/>
      <c r="F32" s="125"/>
      <c r="T32" s="124"/>
      <c r="U32" s="124"/>
    </row>
    <row r="33" spans="1:31" s="120" customFormat="1" ht="4.5" customHeight="1" x14ac:dyDescent="0.2">
      <c r="B33" s="511" t="s">
        <v>114</v>
      </c>
      <c r="C33" s="512"/>
      <c r="D33" s="512"/>
      <c r="E33" s="512"/>
      <c r="F33" s="513"/>
      <c r="G33" s="149"/>
      <c r="H33" s="148"/>
      <c r="I33" s="148"/>
      <c r="J33" s="148"/>
      <c r="K33" s="148"/>
      <c r="L33" s="148"/>
      <c r="M33" s="148"/>
      <c r="N33" s="148"/>
      <c r="O33" s="148"/>
      <c r="P33" s="148"/>
      <c r="Q33" s="148"/>
      <c r="R33" s="148"/>
      <c r="S33" s="148"/>
      <c r="T33" s="148"/>
      <c r="U33" s="148"/>
      <c r="V33" s="148"/>
      <c r="W33" s="148"/>
      <c r="X33" s="148"/>
      <c r="Y33" s="148"/>
      <c r="Z33" s="149"/>
      <c r="AA33" s="148"/>
      <c r="AB33" s="148"/>
      <c r="AC33" s="147"/>
      <c r="AD33" s="146"/>
    </row>
    <row r="34" spans="1:31" s="120" customFormat="1" ht="16.5" customHeight="1" x14ac:dyDescent="0.2">
      <c r="B34" s="514"/>
      <c r="C34" s="515"/>
      <c r="D34" s="515"/>
      <c r="E34" s="515"/>
      <c r="F34" s="516"/>
      <c r="G34" s="140"/>
      <c r="H34" s="120" t="s">
        <v>142</v>
      </c>
      <c r="V34" s="134"/>
      <c r="W34" s="134"/>
      <c r="Z34" s="140"/>
      <c r="AA34" s="145" t="s">
        <v>106</v>
      </c>
      <c r="AB34" s="145" t="s">
        <v>99</v>
      </c>
      <c r="AC34" s="145" t="s">
        <v>105</v>
      </c>
      <c r="AD34" s="144"/>
    </row>
    <row r="35" spans="1:31" s="120" customFormat="1" ht="29.25" customHeight="1" x14ac:dyDescent="0.2">
      <c r="B35" s="514"/>
      <c r="C35" s="515"/>
      <c r="D35" s="515"/>
      <c r="E35" s="515"/>
      <c r="F35" s="516"/>
      <c r="G35" s="140"/>
      <c r="I35" s="143" t="s">
        <v>104</v>
      </c>
      <c r="J35" s="527" t="s">
        <v>149</v>
      </c>
      <c r="K35" s="528"/>
      <c r="L35" s="528"/>
      <c r="M35" s="528"/>
      <c r="N35" s="528"/>
      <c r="O35" s="528"/>
      <c r="P35" s="528"/>
      <c r="Q35" s="528"/>
      <c r="R35" s="528"/>
      <c r="S35" s="528"/>
      <c r="T35" s="528"/>
      <c r="U35" s="155"/>
      <c r="V35" s="524"/>
      <c r="W35" s="529"/>
      <c r="X35" s="142" t="s">
        <v>100</v>
      </c>
      <c r="Z35" s="140"/>
      <c r="AA35" s="181"/>
      <c r="AB35" s="134"/>
      <c r="AC35" s="181"/>
      <c r="AD35" s="133"/>
    </row>
    <row r="36" spans="1:31" s="120" customFormat="1" ht="15.75" customHeight="1" x14ac:dyDescent="0.2">
      <c r="B36" s="514"/>
      <c r="C36" s="515"/>
      <c r="D36" s="515"/>
      <c r="E36" s="515"/>
      <c r="F36" s="516"/>
      <c r="G36" s="140"/>
      <c r="I36" s="139" t="s">
        <v>102</v>
      </c>
      <c r="J36" s="154" t="s">
        <v>113</v>
      </c>
      <c r="K36" s="128"/>
      <c r="L36" s="128"/>
      <c r="M36" s="128"/>
      <c r="N36" s="128"/>
      <c r="O36" s="128"/>
      <c r="P36" s="128"/>
      <c r="Q36" s="128"/>
      <c r="R36" s="128"/>
      <c r="S36" s="128"/>
      <c r="T36" s="128"/>
      <c r="U36" s="128"/>
      <c r="V36" s="530"/>
      <c r="W36" s="531"/>
      <c r="X36" s="136" t="s">
        <v>100</v>
      </c>
      <c r="Y36" s="124"/>
      <c r="Z36" s="135"/>
      <c r="AA36" s="134" t="s">
        <v>42</v>
      </c>
      <c r="AB36" s="134" t="s">
        <v>99</v>
      </c>
      <c r="AC36" s="134" t="s">
        <v>42</v>
      </c>
      <c r="AD36" s="133"/>
    </row>
    <row r="37" spans="1:31" s="120" customFormat="1" ht="24" customHeight="1" x14ac:dyDescent="0.2">
      <c r="B37" s="514"/>
      <c r="C37" s="515"/>
      <c r="D37" s="515"/>
      <c r="E37" s="515"/>
      <c r="F37" s="516"/>
      <c r="G37" s="140"/>
      <c r="I37" s="525" t="s">
        <v>148</v>
      </c>
      <c r="J37" s="525"/>
      <c r="K37" s="525"/>
      <c r="L37" s="525"/>
      <c r="M37" s="525"/>
      <c r="N37" s="525"/>
      <c r="O37" s="525"/>
      <c r="P37" s="525"/>
      <c r="Q37" s="525"/>
      <c r="R37" s="525"/>
      <c r="S37" s="525"/>
      <c r="T37" s="525"/>
      <c r="U37" s="525"/>
      <c r="V37" s="525"/>
      <c r="W37" s="525"/>
      <c r="X37" s="525"/>
      <c r="Y37" s="124"/>
      <c r="Z37" s="187"/>
      <c r="AA37" s="134"/>
      <c r="AB37" s="134"/>
      <c r="AC37" s="134"/>
      <c r="AD37" s="186"/>
    </row>
    <row r="38" spans="1:31" s="120" customFormat="1" ht="4.5" customHeight="1" x14ac:dyDescent="0.2">
      <c r="A38" s="189"/>
      <c r="B38" s="518"/>
      <c r="C38" s="518"/>
      <c r="D38" s="518"/>
      <c r="E38" s="518"/>
      <c r="F38" s="519"/>
      <c r="G38" s="129"/>
      <c r="H38" s="128"/>
      <c r="I38" s="128"/>
      <c r="J38" s="128"/>
      <c r="K38" s="128"/>
      <c r="L38" s="128"/>
      <c r="M38" s="128"/>
      <c r="N38" s="128"/>
      <c r="O38" s="128"/>
      <c r="P38" s="128"/>
      <c r="Q38" s="128"/>
      <c r="R38" s="128"/>
      <c r="S38" s="128"/>
      <c r="T38" s="130"/>
      <c r="U38" s="130"/>
      <c r="V38" s="128"/>
      <c r="W38" s="128"/>
      <c r="X38" s="128"/>
      <c r="Y38" s="128"/>
      <c r="Z38" s="129"/>
      <c r="AA38" s="128"/>
      <c r="AB38" s="128"/>
      <c r="AC38" s="127"/>
      <c r="AD38" s="126"/>
      <c r="AE38" s="140"/>
    </row>
    <row r="39" spans="1:31" s="120" customFormat="1" ht="7.5" customHeight="1" x14ac:dyDescent="0.2">
      <c r="B39" s="125"/>
      <c r="C39" s="151"/>
      <c r="D39" s="125"/>
      <c r="E39" s="125"/>
      <c r="F39" s="125"/>
      <c r="T39" s="124"/>
      <c r="U39" s="124"/>
    </row>
    <row r="40" spans="1:31" s="120" customFormat="1" ht="13.5" customHeight="1" x14ac:dyDescent="0.2">
      <c r="B40" s="120" t="s">
        <v>150</v>
      </c>
      <c r="C40" s="125"/>
      <c r="D40" s="125"/>
      <c r="E40" s="125"/>
      <c r="F40" s="125"/>
      <c r="T40" s="124"/>
      <c r="U40" s="124"/>
    </row>
    <row r="41" spans="1:31" s="120" customFormat="1" x14ac:dyDescent="0.2">
      <c r="B41" s="188" t="s">
        <v>115</v>
      </c>
      <c r="C41" s="185"/>
      <c r="D41" s="125"/>
      <c r="E41" s="125"/>
      <c r="F41" s="125"/>
      <c r="T41" s="124"/>
      <c r="U41" s="124"/>
    </row>
    <row r="42" spans="1:31" s="120" customFormat="1" ht="4.5" customHeight="1" x14ac:dyDescent="0.2">
      <c r="B42" s="511" t="s">
        <v>114</v>
      </c>
      <c r="C42" s="512"/>
      <c r="D42" s="512"/>
      <c r="E42" s="512"/>
      <c r="F42" s="513"/>
      <c r="G42" s="149"/>
      <c r="H42" s="148"/>
      <c r="I42" s="148"/>
      <c r="J42" s="148"/>
      <c r="K42" s="148"/>
      <c r="L42" s="148"/>
      <c r="M42" s="148"/>
      <c r="N42" s="148"/>
      <c r="O42" s="148"/>
      <c r="P42" s="148"/>
      <c r="Q42" s="148"/>
      <c r="R42" s="148"/>
      <c r="S42" s="148"/>
      <c r="T42" s="148"/>
      <c r="U42" s="148"/>
      <c r="V42" s="148"/>
      <c r="W42" s="148"/>
      <c r="X42" s="148"/>
      <c r="Y42" s="148"/>
      <c r="Z42" s="149"/>
      <c r="AA42" s="148"/>
      <c r="AB42" s="148"/>
      <c r="AC42" s="147"/>
      <c r="AD42" s="146"/>
    </row>
    <row r="43" spans="1:31" s="120" customFormat="1" ht="15.75" customHeight="1" x14ac:dyDescent="0.2">
      <c r="B43" s="514"/>
      <c r="C43" s="515"/>
      <c r="D43" s="515"/>
      <c r="E43" s="515"/>
      <c r="F43" s="516"/>
      <c r="G43" s="140"/>
      <c r="H43" s="120" t="s">
        <v>116</v>
      </c>
      <c r="Z43" s="140"/>
      <c r="AA43" s="145" t="s">
        <v>106</v>
      </c>
      <c r="AB43" s="145" t="s">
        <v>99</v>
      </c>
      <c r="AC43" s="145" t="s">
        <v>105</v>
      </c>
      <c r="AD43" s="144"/>
    </row>
    <row r="44" spans="1:31" s="120" customFormat="1" ht="29.25" customHeight="1" x14ac:dyDescent="0.2">
      <c r="B44" s="514"/>
      <c r="C44" s="515"/>
      <c r="D44" s="515"/>
      <c r="E44" s="515"/>
      <c r="F44" s="516"/>
      <c r="G44" s="140"/>
      <c r="I44" s="143" t="s">
        <v>104</v>
      </c>
      <c r="J44" s="527" t="s">
        <v>149</v>
      </c>
      <c r="K44" s="528"/>
      <c r="L44" s="528"/>
      <c r="M44" s="528"/>
      <c r="N44" s="528"/>
      <c r="O44" s="528"/>
      <c r="P44" s="528"/>
      <c r="Q44" s="528"/>
      <c r="R44" s="528"/>
      <c r="S44" s="528"/>
      <c r="T44" s="528"/>
      <c r="U44" s="142"/>
      <c r="V44" s="523"/>
      <c r="W44" s="524"/>
      <c r="X44" s="142" t="s">
        <v>100</v>
      </c>
      <c r="Z44" s="140"/>
      <c r="AA44" s="181"/>
      <c r="AB44" s="134"/>
      <c r="AC44" s="181"/>
      <c r="AD44" s="133"/>
    </row>
    <row r="45" spans="1:31" s="120" customFormat="1" ht="15.75" customHeight="1" x14ac:dyDescent="0.2">
      <c r="B45" s="514"/>
      <c r="C45" s="515"/>
      <c r="D45" s="515"/>
      <c r="E45" s="515"/>
      <c r="F45" s="516"/>
      <c r="G45" s="140"/>
      <c r="I45" s="139" t="s">
        <v>102</v>
      </c>
      <c r="J45" s="154" t="s">
        <v>113</v>
      </c>
      <c r="K45" s="128"/>
      <c r="L45" s="128"/>
      <c r="M45" s="128"/>
      <c r="N45" s="128"/>
      <c r="O45" s="128"/>
      <c r="P45" s="128"/>
      <c r="Q45" s="128"/>
      <c r="R45" s="128"/>
      <c r="S45" s="128"/>
      <c r="T45" s="128"/>
      <c r="U45" s="136"/>
      <c r="V45" s="523"/>
      <c r="W45" s="524"/>
      <c r="X45" s="136" t="s">
        <v>100</v>
      </c>
      <c r="Y45" s="124"/>
      <c r="Z45" s="135"/>
      <c r="AA45" s="134" t="s">
        <v>42</v>
      </c>
      <c r="AB45" s="134" t="s">
        <v>99</v>
      </c>
      <c r="AC45" s="134" t="s">
        <v>42</v>
      </c>
      <c r="AD45" s="133"/>
    </row>
    <row r="46" spans="1:31" s="120" customFormat="1" ht="24" customHeight="1" x14ac:dyDescent="0.2">
      <c r="B46" s="514"/>
      <c r="C46" s="515"/>
      <c r="D46" s="515"/>
      <c r="E46" s="515"/>
      <c r="F46" s="516"/>
      <c r="G46" s="140"/>
      <c r="I46" s="525" t="s">
        <v>148</v>
      </c>
      <c r="J46" s="525"/>
      <c r="K46" s="525"/>
      <c r="L46" s="525"/>
      <c r="M46" s="525"/>
      <c r="N46" s="525"/>
      <c r="O46" s="525"/>
      <c r="P46" s="525"/>
      <c r="Q46" s="525"/>
      <c r="R46" s="525"/>
      <c r="S46" s="525"/>
      <c r="T46" s="525"/>
      <c r="U46" s="525"/>
      <c r="V46" s="525"/>
      <c r="W46" s="525"/>
      <c r="X46" s="525"/>
      <c r="Y46" s="124"/>
      <c r="Z46" s="187"/>
      <c r="AA46" s="134"/>
      <c r="AB46" s="134"/>
      <c r="AC46" s="134"/>
      <c r="AD46" s="186"/>
    </row>
    <row r="47" spans="1:31" s="120" customFormat="1" ht="4.5" customHeight="1" x14ac:dyDescent="0.2">
      <c r="B47" s="517"/>
      <c r="C47" s="518"/>
      <c r="D47" s="518"/>
      <c r="E47" s="518"/>
      <c r="F47" s="519"/>
      <c r="G47" s="129"/>
      <c r="H47" s="128"/>
      <c r="I47" s="128"/>
      <c r="J47" s="128"/>
      <c r="K47" s="128"/>
      <c r="L47" s="128"/>
      <c r="M47" s="128"/>
      <c r="N47" s="128"/>
      <c r="O47" s="128"/>
      <c r="P47" s="128"/>
      <c r="Q47" s="128"/>
      <c r="R47" s="128"/>
      <c r="S47" s="128"/>
      <c r="T47" s="130"/>
      <c r="U47" s="130"/>
      <c r="V47" s="128"/>
      <c r="W47" s="128"/>
      <c r="X47" s="128"/>
      <c r="Y47" s="128"/>
      <c r="Z47" s="129"/>
      <c r="AA47" s="128"/>
      <c r="AB47" s="128"/>
      <c r="AC47" s="127"/>
      <c r="AD47" s="126"/>
    </row>
    <row r="48" spans="1:31" s="120" customFormat="1" ht="4.5" customHeight="1" x14ac:dyDescent="0.2">
      <c r="B48" s="511" t="s">
        <v>147</v>
      </c>
      <c r="C48" s="512"/>
      <c r="D48" s="512"/>
      <c r="E48" s="512"/>
      <c r="F48" s="513"/>
      <c r="G48" s="149"/>
      <c r="H48" s="148"/>
      <c r="I48" s="148"/>
      <c r="J48" s="148"/>
      <c r="K48" s="148"/>
      <c r="L48" s="148"/>
      <c r="M48" s="148"/>
      <c r="N48" s="148"/>
      <c r="O48" s="148"/>
      <c r="P48" s="148"/>
      <c r="Q48" s="148"/>
      <c r="R48" s="148"/>
      <c r="S48" s="148"/>
      <c r="T48" s="148"/>
      <c r="U48" s="148"/>
      <c r="V48" s="148"/>
      <c r="W48" s="148"/>
      <c r="X48" s="148"/>
      <c r="Y48" s="148"/>
      <c r="Z48" s="149"/>
      <c r="AA48" s="148"/>
      <c r="AB48" s="148"/>
      <c r="AC48" s="147"/>
      <c r="AD48" s="146"/>
    </row>
    <row r="49" spans="2:30" s="120" customFormat="1" ht="15.75" customHeight="1" x14ac:dyDescent="0.2">
      <c r="B49" s="514"/>
      <c r="C49" s="515"/>
      <c r="D49" s="515"/>
      <c r="E49" s="515"/>
      <c r="F49" s="516"/>
      <c r="G49" s="140"/>
      <c r="H49" s="120" t="s">
        <v>110</v>
      </c>
      <c r="Z49" s="140"/>
      <c r="AA49" s="145" t="s">
        <v>106</v>
      </c>
      <c r="AB49" s="145" t="s">
        <v>99</v>
      </c>
      <c r="AC49" s="145" t="s">
        <v>105</v>
      </c>
      <c r="AD49" s="144"/>
    </row>
    <row r="50" spans="2:30" s="120" customFormat="1" ht="18" customHeight="1" x14ac:dyDescent="0.2">
      <c r="B50" s="514"/>
      <c r="C50" s="515"/>
      <c r="D50" s="515"/>
      <c r="E50" s="515"/>
      <c r="F50" s="516"/>
      <c r="G50" s="140"/>
      <c r="I50" s="143" t="s">
        <v>104</v>
      </c>
      <c r="J50" s="520" t="s">
        <v>103</v>
      </c>
      <c r="K50" s="521"/>
      <c r="L50" s="521"/>
      <c r="M50" s="521"/>
      <c r="N50" s="521"/>
      <c r="O50" s="521"/>
      <c r="P50" s="521"/>
      <c r="Q50" s="521"/>
      <c r="R50" s="521"/>
      <c r="S50" s="521"/>
      <c r="T50" s="521"/>
      <c r="U50" s="142"/>
      <c r="V50" s="523"/>
      <c r="W50" s="524"/>
      <c r="X50" s="142" t="s">
        <v>100</v>
      </c>
      <c r="Z50" s="140"/>
      <c r="AA50" s="181"/>
      <c r="AB50" s="134"/>
      <c r="AC50" s="181"/>
      <c r="AD50" s="133"/>
    </row>
    <row r="51" spans="2:30" s="120" customFormat="1" ht="18" customHeight="1" x14ac:dyDescent="0.2">
      <c r="B51" s="514"/>
      <c r="C51" s="515"/>
      <c r="D51" s="515"/>
      <c r="E51" s="515"/>
      <c r="F51" s="516"/>
      <c r="G51" s="140"/>
      <c r="I51" s="139" t="s">
        <v>102</v>
      </c>
      <c r="J51" s="532" t="s">
        <v>109</v>
      </c>
      <c r="K51" s="533"/>
      <c r="L51" s="533"/>
      <c r="M51" s="533"/>
      <c r="N51" s="533"/>
      <c r="O51" s="533"/>
      <c r="P51" s="533"/>
      <c r="Q51" s="533"/>
      <c r="R51" s="533"/>
      <c r="S51" s="533"/>
      <c r="T51" s="533"/>
      <c r="U51" s="136"/>
      <c r="V51" s="534"/>
      <c r="W51" s="530"/>
      <c r="X51" s="136" t="s">
        <v>100</v>
      </c>
      <c r="Y51" s="124"/>
      <c r="Z51" s="135"/>
      <c r="AA51" s="134" t="s">
        <v>42</v>
      </c>
      <c r="AB51" s="134" t="s">
        <v>99</v>
      </c>
      <c r="AC51" s="134" t="s">
        <v>42</v>
      </c>
      <c r="AD51" s="133"/>
    </row>
    <row r="52" spans="2:30" s="120" customFormat="1" ht="4.5" customHeight="1" x14ac:dyDescent="0.2">
      <c r="B52" s="517"/>
      <c r="C52" s="518"/>
      <c r="D52" s="518"/>
      <c r="E52" s="518"/>
      <c r="F52" s="519"/>
      <c r="G52" s="129"/>
      <c r="H52" s="128"/>
      <c r="I52" s="128"/>
      <c r="J52" s="128"/>
      <c r="K52" s="128"/>
      <c r="L52" s="128"/>
      <c r="M52" s="128"/>
      <c r="N52" s="128"/>
      <c r="O52" s="128"/>
      <c r="P52" s="128"/>
      <c r="Q52" s="128"/>
      <c r="R52" s="128"/>
      <c r="S52" s="128"/>
      <c r="T52" s="130"/>
      <c r="U52" s="130"/>
      <c r="V52" s="152"/>
      <c r="W52" s="152"/>
      <c r="X52" s="128"/>
      <c r="Y52" s="128"/>
      <c r="Z52" s="129"/>
      <c r="AA52" s="128"/>
      <c r="AB52" s="128"/>
      <c r="AC52" s="127"/>
      <c r="AD52" s="126"/>
    </row>
    <row r="53" spans="2:30" s="120" customFormat="1" ht="4.5" customHeight="1" x14ac:dyDescent="0.2">
      <c r="B53" s="511" t="s">
        <v>108</v>
      </c>
      <c r="C53" s="512"/>
      <c r="D53" s="512"/>
      <c r="E53" s="512"/>
      <c r="F53" s="513"/>
      <c r="G53" s="149"/>
      <c r="H53" s="148"/>
      <c r="I53" s="148"/>
      <c r="J53" s="148"/>
      <c r="K53" s="148"/>
      <c r="L53" s="148"/>
      <c r="M53" s="148"/>
      <c r="N53" s="148"/>
      <c r="O53" s="148"/>
      <c r="P53" s="148"/>
      <c r="Q53" s="148"/>
      <c r="R53" s="148"/>
      <c r="S53" s="148"/>
      <c r="T53" s="148"/>
      <c r="U53" s="148"/>
      <c r="V53" s="150"/>
      <c r="W53" s="150"/>
      <c r="X53" s="148"/>
      <c r="Y53" s="148"/>
      <c r="Z53" s="149"/>
      <c r="AA53" s="148"/>
      <c r="AB53" s="148"/>
      <c r="AC53" s="147"/>
      <c r="AD53" s="146"/>
    </row>
    <row r="54" spans="2:30" s="120" customFormat="1" ht="15.75" customHeight="1" x14ac:dyDescent="0.2">
      <c r="B54" s="514"/>
      <c r="C54" s="515"/>
      <c r="D54" s="515"/>
      <c r="E54" s="515"/>
      <c r="F54" s="516"/>
      <c r="G54" s="140"/>
      <c r="H54" s="120" t="s">
        <v>107</v>
      </c>
      <c r="V54" s="134"/>
      <c r="W54" s="134"/>
      <c r="Z54" s="140"/>
      <c r="AA54" s="145" t="s">
        <v>106</v>
      </c>
      <c r="AB54" s="145" t="s">
        <v>99</v>
      </c>
      <c r="AC54" s="145" t="s">
        <v>105</v>
      </c>
      <c r="AD54" s="144"/>
    </row>
    <row r="55" spans="2:30" s="120" customFormat="1" ht="18.75" customHeight="1" x14ac:dyDescent="0.2">
      <c r="B55" s="514"/>
      <c r="C55" s="515"/>
      <c r="D55" s="515"/>
      <c r="E55" s="515"/>
      <c r="F55" s="516"/>
      <c r="G55" s="140"/>
      <c r="I55" s="143" t="s">
        <v>104</v>
      </c>
      <c r="J55" s="520" t="s">
        <v>146</v>
      </c>
      <c r="K55" s="521"/>
      <c r="L55" s="521"/>
      <c r="M55" s="521"/>
      <c r="N55" s="521"/>
      <c r="O55" s="521"/>
      <c r="P55" s="521"/>
      <c r="Q55" s="521"/>
      <c r="R55" s="521"/>
      <c r="S55" s="521"/>
      <c r="T55" s="521"/>
      <c r="U55" s="142"/>
      <c r="V55" s="523"/>
      <c r="W55" s="524"/>
      <c r="X55" s="142" t="s">
        <v>100</v>
      </c>
      <c r="Z55" s="140"/>
      <c r="AA55" s="181"/>
      <c r="AB55" s="134"/>
      <c r="AC55" s="181"/>
      <c r="AD55" s="133"/>
    </row>
    <row r="56" spans="2:30" s="120" customFormat="1" ht="29.25" customHeight="1" x14ac:dyDescent="0.2">
      <c r="B56" s="514"/>
      <c r="C56" s="515"/>
      <c r="D56" s="515"/>
      <c r="E56" s="515"/>
      <c r="F56" s="516"/>
      <c r="G56" s="140"/>
      <c r="I56" s="139" t="s">
        <v>102</v>
      </c>
      <c r="J56" s="532" t="s">
        <v>101</v>
      </c>
      <c r="K56" s="533"/>
      <c r="L56" s="533"/>
      <c r="M56" s="533"/>
      <c r="N56" s="533"/>
      <c r="O56" s="533"/>
      <c r="P56" s="533"/>
      <c r="Q56" s="533"/>
      <c r="R56" s="533"/>
      <c r="S56" s="533"/>
      <c r="T56" s="533"/>
      <c r="U56" s="136"/>
      <c r="V56" s="534"/>
      <c r="W56" s="530"/>
      <c r="X56" s="136" t="s">
        <v>100</v>
      </c>
      <c r="Y56" s="124"/>
      <c r="Z56" s="135"/>
      <c r="AA56" s="134" t="s">
        <v>42</v>
      </c>
      <c r="AB56" s="134" t="s">
        <v>99</v>
      </c>
      <c r="AC56" s="134" t="s">
        <v>42</v>
      </c>
      <c r="AD56" s="133"/>
    </row>
    <row r="57" spans="2:30" s="120" customFormat="1" ht="4.5" customHeight="1" x14ac:dyDescent="0.2">
      <c r="B57" s="517"/>
      <c r="C57" s="518"/>
      <c r="D57" s="518"/>
      <c r="E57" s="518"/>
      <c r="F57" s="519"/>
      <c r="G57" s="129"/>
      <c r="H57" s="128"/>
      <c r="I57" s="128"/>
      <c r="J57" s="128"/>
      <c r="K57" s="128"/>
      <c r="L57" s="128"/>
      <c r="M57" s="128"/>
      <c r="N57" s="128"/>
      <c r="O57" s="128"/>
      <c r="P57" s="128"/>
      <c r="Q57" s="128"/>
      <c r="R57" s="128"/>
      <c r="S57" s="128"/>
      <c r="T57" s="130"/>
      <c r="U57" s="130"/>
      <c r="V57" s="128"/>
      <c r="W57" s="128"/>
      <c r="X57" s="128"/>
      <c r="Y57" s="128"/>
      <c r="Z57" s="129"/>
      <c r="AA57" s="128"/>
      <c r="AB57" s="128"/>
      <c r="AC57" s="127"/>
      <c r="AD57" s="126"/>
    </row>
    <row r="58" spans="2:30" s="120" customFormat="1" ht="4.5" customHeight="1" x14ac:dyDescent="0.2">
      <c r="B58" s="125"/>
      <c r="C58" s="125"/>
      <c r="D58" s="125"/>
      <c r="E58" s="125"/>
      <c r="F58" s="125"/>
      <c r="T58" s="124"/>
      <c r="U58" s="124"/>
    </row>
    <row r="59" spans="2:30" s="120" customFormat="1" ht="13.5" customHeight="1" x14ac:dyDescent="0.2">
      <c r="B59" s="537" t="s">
        <v>98</v>
      </c>
      <c r="C59" s="538"/>
      <c r="D59" s="123" t="s">
        <v>140</v>
      </c>
      <c r="E59" s="123"/>
      <c r="F59" s="123"/>
      <c r="G59" s="123"/>
      <c r="H59" s="123"/>
      <c r="I59" s="123"/>
      <c r="J59" s="123"/>
      <c r="K59" s="123"/>
      <c r="L59" s="123"/>
      <c r="M59" s="123"/>
      <c r="N59" s="123"/>
      <c r="O59" s="123"/>
      <c r="P59" s="123"/>
      <c r="Q59" s="123"/>
      <c r="R59" s="123"/>
      <c r="S59" s="123"/>
      <c r="T59" s="123"/>
      <c r="U59" s="123"/>
      <c r="V59" s="123"/>
      <c r="W59" s="123"/>
      <c r="X59" s="123"/>
      <c r="Y59" s="123"/>
      <c r="Z59" s="123"/>
      <c r="AA59" s="123"/>
      <c r="AB59" s="123"/>
      <c r="AC59" s="123"/>
      <c r="AD59" s="123"/>
    </row>
    <row r="60" spans="2:30" s="120" customFormat="1" ht="34.5" customHeight="1" x14ac:dyDescent="0.2">
      <c r="B60" s="537" t="s">
        <v>145</v>
      </c>
      <c r="C60" s="538"/>
      <c r="D60" s="539" t="s">
        <v>144</v>
      </c>
      <c r="E60" s="539"/>
      <c r="F60" s="539"/>
      <c r="G60" s="539"/>
      <c r="H60" s="539"/>
      <c r="I60" s="539"/>
      <c r="J60" s="539"/>
      <c r="K60" s="539"/>
      <c r="L60" s="539"/>
      <c r="M60" s="539"/>
      <c r="N60" s="539"/>
      <c r="O60" s="539"/>
      <c r="P60" s="539"/>
      <c r="Q60" s="539"/>
      <c r="R60" s="539"/>
      <c r="S60" s="539"/>
      <c r="T60" s="539"/>
      <c r="U60" s="539"/>
      <c r="V60" s="539"/>
      <c r="W60" s="539"/>
      <c r="X60" s="539"/>
      <c r="Y60" s="539"/>
      <c r="Z60" s="539"/>
      <c r="AA60" s="539"/>
      <c r="AB60" s="539"/>
      <c r="AC60" s="539"/>
      <c r="AD60" s="539"/>
    </row>
    <row r="61" spans="2:30" s="120" customFormat="1" ht="22.5" customHeight="1" x14ac:dyDescent="0.2">
      <c r="B61" s="535" t="s">
        <v>439</v>
      </c>
      <c r="C61" s="535"/>
      <c r="D61" s="535"/>
      <c r="E61" s="535"/>
      <c r="F61" s="535"/>
      <c r="G61" s="535"/>
      <c r="H61" s="535"/>
      <c r="I61" s="535"/>
      <c r="J61" s="535"/>
      <c r="K61" s="535"/>
      <c r="L61" s="535"/>
      <c r="M61" s="535"/>
      <c r="N61" s="535"/>
      <c r="O61" s="535"/>
      <c r="P61" s="535"/>
      <c r="Q61" s="535"/>
      <c r="R61" s="535"/>
      <c r="S61" s="535"/>
      <c r="T61" s="535"/>
      <c r="U61" s="535"/>
      <c r="V61" s="535"/>
      <c r="W61" s="535"/>
      <c r="X61" s="535"/>
      <c r="Y61" s="535"/>
      <c r="Z61" s="535"/>
      <c r="AA61" s="535"/>
      <c r="AB61" s="535"/>
      <c r="AC61" s="535"/>
      <c r="AD61" s="535"/>
    </row>
    <row r="62" spans="2:30" s="120" customFormat="1" x14ac:dyDescent="0.2">
      <c r="B62" s="536" t="s">
        <v>616</v>
      </c>
      <c r="C62" s="536"/>
      <c r="D62" s="536"/>
      <c r="E62" s="536"/>
      <c r="F62" s="536"/>
      <c r="G62" s="536"/>
      <c r="H62" s="536"/>
      <c r="I62" s="536"/>
      <c r="J62" s="536"/>
      <c r="K62" s="536"/>
      <c r="L62" s="536"/>
      <c r="M62" s="536"/>
      <c r="N62" s="536"/>
      <c r="O62" s="536"/>
      <c r="P62" s="536"/>
      <c r="Q62" s="536"/>
      <c r="R62" s="536"/>
      <c r="S62" s="536"/>
      <c r="T62" s="536"/>
      <c r="U62" s="536"/>
      <c r="V62" s="536"/>
      <c r="W62" s="536"/>
      <c r="X62" s="536"/>
      <c r="Y62" s="536"/>
      <c r="Z62" s="536"/>
      <c r="AA62" s="536"/>
      <c r="AB62" s="536"/>
      <c r="AC62" s="536"/>
      <c r="AD62" s="536"/>
    </row>
    <row r="63" spans="2:30" s="119" customFormat="1" x14ac:dyDescent="0.2">
      <c r="B63" s="536"/>
      <c r="C63" s="536"/>
      <c r="D63" s="536"/>
      <c r="E63" s="536"/>
      <c r="F63" s="536"/>
      <c r="G63" s="536"/>
      <c r="H63" s="536"/>
      <c r="I63" s="536"/>
      <c r="J63" s="536"/>
      <c r="K63" s="536"/>
      <c r="L63" s="536"/>
      <c r="M63" s="536"/>
      <c r="N63" s="536"/>
      <c r="O63" s="536"/>
      <c r="P63" s="536"/>
      <c r="Q63" s="536"/>
      <c r="R63" s="536"/>
      <c r="S63" s="536"/>
      <c r="T63" s="536"/>
      <c r="U63" s="536"/>
      <c r="V63" s="536"/>
      <c r="W63" s="536"/>
      <c r="X63" s="536"/>
      <c r="Y63" s="536"/>
      <c r="Z63" s="536"/>
      <c r="AA63" s="536"/>
      <c r="AB63" s="536"/>
      <c r="AC63" s="536"/>
      <c r="AD63" s="536"/>
    </row>
    <row r="64" spans="2:30" x14ac:dyDescent="0.2">
      <c r="B64" s="536"/>
      <c r="C64" s="536"/>
      <c r="D64" s="536"/>
      <c r="E64" s="536"/>
      <c r="F64" s="536"/>
      <c r="G64" s="536"/>
      <c r="H64" s="536"/>
      <c r="I64" s="536"/>
      <c r="J64" s="536"/>
      <c r="K64" s="536"/>
      <c r="L64" s="536"/>
      <c r="M64" s="536"/>
      <c r="N64" s="536"/>
      <c r="O64" s="536"/>
      <c r="P64" s="536"/>
      <c r="Q64" s="536"/>
      <c r="R64" s="536"/>
      <c r="S64" s="536"/>
      <c r="T64" s="536"/>
      <c r="U64" s="536"/>
      <c r="V64" s="536"/>
      <c r="W64" s="536"/>
      <c r="X64" s="536"/>
      <c r="Y64" s="536"/>
      <c r="Z64" s="536"/>
      <c r="AA64" s="536"/>
      <c r="AB64" s="536"/>
      <c r="AC64" s="536"/>
      <c r="AD64" s="536"/>
    </row>
    <row r="65" spans="2:30" x14ac:dyDescent="0.2">
      <c r="B65" s="536"/>
      <c r="C65" s="536"/>
      <c r="D65" s="536"/>
      <c r="E65" s="536"/>
      <c r="F65" s="536"/>
      <c r="G65" s="536"/>
      <c r="H65" s="536"/>
      <c r="I65" s="536"/>
      <c r="J65" s="536"/>
      <c r="K65" s="536"/>
      <c r="L65" s="536"/>
      <c r="M65" s="536"/>
      <c r="N65" s="536"/>
      <c r="O65" s="536"/>
      <c r="P65" s="536"/>
      <c r="Q65" s="536"/>
      <c r="R65" s="536"/>
      <c r="S65" s="536"/>
      <c r="T65" s="536"/>
      <c r="U65" s="536"/>
      <c r="V65" s="536"/>
      <c r="W65" s="536"/>
      <c r="X65" s="536"/>
      <c r="Y65" s="536"/>
      <c r="Z65" s="536"/>
      <c r="AA65" s="536"/>
      <c r="AB65" s="536"/>
      <c r="AC65" s="536"/>
      <c r="AD65" s="536"/>
    </row>
    <row r="66" spans="2:30" s="119" customFormat="1" x14ac:dyDescent="0.2">
      <c r="B66" s="536"/>
      <c r="C66" s="536"/>
      <c r="D66" s="536"/>
      <c r="E66" s="536"/>
      <c r="F66" s="536"/>
      <c r="G66" s="536"/>
      <c r="H66" s="536"/>
      <c r="I66" s="536"/>
      <c r="J66" s="536"/>
      <c r="K66" s="536"/>
      <c r="L66" s="536"/>
      <c r="M66" s="536"/>
      <c r="N66" s="536"/>
      <c r="O66" s="536"/>
      <c r="P66" s="536"/>
      <c r="Q66" s="536"/>
      <c r="R66" s="536"/>
      <c r="S66" s="536"/>
      <c r="T66" s="536"/>
      <c r="U66" s="536"/>
      <c r="V66" s="536"/>
      <c r="W66" s="536"/>
      <c r="X66" s="536"/>
      <c r="Y66" s="536"/>
      <c r="Z66" s="536"/>
      <c r="AA66" s="536"/>
      <c r="AB66" s="536"/>
      <c r="AC66" s="536"/>
      <c r="AD66" s="536"/>
    </row>
    <row r="67" spans="2:30" s="119" customFormat="1" ht="13.5" customHeight="1" x14ac:dyDescent="0.2">
      <c r="B67" s="536"/>
      <c r="C67" s="536"/>
      <c r="D67" s="536"/>
      <c r="E67" s="536"/>
      <c r="F67" s="536"/>
      <c r="G67" s="536"/>
      <c r="H67" s="536"/>
      <c r="I67" s="536"/>
      <c r="J67" s="536"/>
      <c r="K67" s="536"/>
      <c r="L67" s="536"/>
      <c r="M67" s="536"/>
      <c r="N67" s="536"/>
      <c r="O67" s="536"/>
      <c r="P67" s="536"/>
      <c r="Q67" s="536"/>
      <c r="R67" s="536"/>
      <c r="S67" s="536"/>
      <c r="T67" s="536"/>
      <c r="U67" s="536"/>
      <c r="V67" s="536"/>
      <c r="W67" s="536"/>
      <c r="X67" s="536"/>
      <c r="Y67" s="536"/>
      <c r="Z67" s="536"/>
      <c r="AA67" s="536"/>
      <c r="AB67" s="536"/>
      <c r="AC67" s="536"/>
      <c r="AD67" s="536"/>
    </row>
    <row r="68" spans="2:30" s="119" customFormat="1" ht="13.5" customHeight="1" x14ac:dyDescent="0.2">
      <c r="B68" s="536"/>
      <c r="C68" s="536"/>
      <c r="D68" s="536"/>
      <c r="E68" s="536"/>
      <c r="F68" s="536"/>
      <c r="G68" s="536"/>
      <c r="H68" s="536"/>
      <c r="I68" s="536"/>
      <c r="J68" s="536"/>
      <c r="K68" s="536"/>
      <c r="L68" s="536"/>
      <c r="M68" s="536"/>
      <c r="N68" s="536"/>
      <c r="O68" s="536"/>
      <c r="P68" s="536"/>
      <c r="Q68" s="536"/>
      <c r="R68" s="536"/>
      <c r="S68" s="536"/>
      <c r="T68" s="536"/>
      <c r="U68" s="536"/>
      <c r="V68" s="536"/>
      <c r="W68" s="536"/>
      <c r="X68" s="536"/>
      <c r="Y68" s="536"/>
      <c r="Z68" s="536"/>
      <c r="AA68" s="536"/>
      <c r="AB68" s="536"/>
      <c r="AC68" s="536"/>
      <c r="AD68" s="536"/>
    </row>
    <row r="69" spans="2:30" s="119" customFormat="1" x14ac:dyDescent="0.2">
      <c r="B69" s="536"/>
      <c r="C69" s="536"/>
      <c r="D69" s="536"/>
      <c r="E69" s="536"/>
      <c r="F69" s="536"/>
      <c r="G69" s="536"/>
      <c r="H69" s="536"/>
      <c r="I69" s="536"/>
      <c r="J69" s="536"/>
      <c r="K69" s="536"/>
      <c r="L69" s="536"/>
      <c r="M69" s="536"/>
      <c r="N69" s="536"/>
      <c r="O69" s="536"/>
      <c r="P69" s="536"/>
      <c r="Q69" s="536"/>
      <c r="R69" s="536"/>
      <c r="S69" s="536"/>
      <c r="T69" s="536"/>
      <c r="U69" s="536"/>
      <c r="V69" s="536"/>
      <c r="W69" s="536"/>
      <c r="X69" s="536"/>
      <c r="Y69" s="536"/>
      <c r="Z69" s="536"/>
      <c r="AA69" s="536"/>
      <c r="AB69" s="536"/>
      <c r="AC69" s="536"/>
      <c r="AD69" s="536"/>
    </row>
    <row r="70" spans="2:30" s="119" customFormat="1" x14ac:dyDescent="0.2">
      <c r="B70" s="536"/>
      <c r="C70" s="536"/>
      <c r="D70" s="536"/>
      <c r="E70" s="536"/>
      <c r="F70" s="536"/>
      <c r="G70" s="536"/>
      <c r="H70" s="536"/>
      <c r="I70" s="536"/>
      <c r="J70" s="536"/>
      <c r="K70" s="536"/>
      <c r="L70" s="536"/>
      <c r="M70" s="536"/>
      <c r="N70" s="536"/>
      <c r="O70" s="536"/>
      <c r="P70" s="536"/>
      <c r="Q70" s="536"/>
      <c r="R70" s="536"/>
      <c r="S70" s="536"/>
      <c r="T70" s="536"/>
      <c r="U70" s="536"/>
      <c r="V70" s="536"/>
      <c r="W70" s="536"/>
      <c r="X70" s="536"/>
      <c r="Y70" s="536"/>
      <c r="Z70" s="536"/>
      <c r="AA70" s="536"/>
      <c r="AB70" s="536"/>
      <c r="AC70" s="536"/>
      <c r="AD70" s="536"/>
    </row>
    <row r="71" spans="2:30" s="119" customFormat="1" x14ac:dyDescent="0.2">
      <c r="B71" s="536"/>
      <c r="C71" s="536"/>
      <c r="D71" s="536"/>
      <c r="E71" s="536"/>
      <c r="F71" s="536"/>
      <c r="G71" s="536"/>
      <c r="H71" s="536"/>
      <c r="I71" s="536"/>
      <c r="J71" s="536"/>
      <c r="K71" s="536"/>
      <c r="L71" s="536"/>
      <c r="M71" s="536"/>
      <c r="N71" s="536"/>
      <c r="O71" s="536"/>
      <c r="P71" s="536"/>
      <c r="Q71" s="536"/>
      <c r="R71" s="536"/>
      <c r="S71" s="536"/>
      <c r="T71" s="536"/>
      <c r="U71" s="536"/>
      <c r="V71" s="536"/>
      <c r="W71" s="536"/>
      <c r="X71" s="536"/>
      <c r="Y71" s="536"/>
      <c r="Z71" s="536"/>
      <c r="AA71" s="536"/>
      <c r="AB71" s="536"/>
      <c r="AC71" s="536"/>
      <c r="AD71" s="536"/>
    </row>
    <row r="72" spans="2:30" ht="156" customHeight="1" x14ac:dyDescent="0.2">
      <c r="B72" s="536"/>
      <c r="C72" s="536"/>
      <c r="D72" s="536"/>
      <c r="E72" s="536"/>
      <c r="F72" s="536"/>
      <c r="G72" s="536"/>
      <c r="H72" s="536"/>
      <c r="I72" s="536"/>
      <c r="J72" s="536"/>
      <c r="K72" s="536"/>
      <c r="L72" s="536"/>
      <c r="M72" s="536"/>
      <c r="N72" s="536"/>
      <c r="O72" s="536"/>
      <c r="P72" s="536"/>
      <c r="Q72" s="536"/>
      <c r="R72" s="536"/>
      <c r="S72" s="536"/>
      <c r="T72" s="536"/>
      <c r="U72" s="536"/>
      <c r="V72" s="536"/>
      <c r="W72" s="536"/>
      <c r="X72" s="536"/>
      <c r="Y72" s="536"/>
      <c r="Z72" s="536"/>
      <c r="AA72" s="536"/>
      <c r="AB72" s="536"/>
      <c r="AC72" s="536"/>
      <c r="AD72" s="536"/>
    </row>
    <row r="73" spans="2:30" x14ac:dyDescent="0.2">
      <c r="B73" s="536"/>
      <c r="C73" s="536"/>
      <c r="D73" s="536"/>
      <c r="E73" s="536"/>
      <c r="F73" s="536"/>
      <c r="G73" s="536"/>
      <c r="H73" s="536"/>
      <c r="I73" s="536"/>
      <c r="J73" s="536"/>
      <c r="K73" s="536"/>
      <c r="L73" s="536"/>
      <c r="M73" s="536"/>
      <c r="N73" s="536"/>
      <c r="O73" s="536"/>
      <c r="P73" s="536"/>
      <c r="Q73" s="536"/>
      <c r="R73" s="536"/>
      <c r="S73" s="536"/>
      <c r="T73" s="536"/>
      <c r="U73" s="536"/>
      <c r="V73" s="536"/>
      <c r="W73" s="536"/>
      <c r="X73" s="536"/>
      <c r="Y73" s="536"/>
      <c r="Z73" s="536"/>
      <c r="AA73" s="536"/>
      <c r="AB73" s="536"/>
      <c r="AC73" s="536"/>
      <c r="AD73" s="536"/>
    </row>
    <row r="74" spans="2:30" x14ac:dyDescent="0.2">
      <c r="B74" s="536"/>
      <c r="C74" s="536"/>
      <c r="D74" s="536"/>
      <c r="E74" s="536"/>
      <c r="F74" s="536"/>
      <c r="G74" s="536"/>
      <c r="H74" s="536"/>
      <c r="I74" s="536"/>
      <c r="J74" s="536"/>
      <c r="K74" s="536"/>
      <c r="L74" s="536"/>
      <c r="M74" s="536"/>
      <c r="N74" s="536"/>
      <c r="O74" s="536"/>
      <c r="P74" s="536"/>
      <c r="Q74" s="536"/>
      <c r="R74" s="536"/>
      <c r="S74" s="536"/>
      <c r="T74" s="536"/>
      <c r="U74" s="536"/>
      <c r="V74" s="536"/>
      <c r="W74" s="536"/>
      <c r="X74" s="536"/>
      <c r="Y74" s="536"/>
      <c r="Z74" s="536"/>
      <c r="AA74" s="536"/>
      <c r="AB74" s="536"/>
      <c r="AC74" s="536"/>
      <c r="AD74" s="536"/>
    </row>
    <row r="75" spans="2:30" x14ac:dyDescent="0.2">
      <c r="B75" s="536"/>
      <c r="C75" s="536"/>
      <c r="D75" s="536"/>
      <c r="E75" s="536"/>
      <c r="F75" s="536"/>
      <c r="G75" s="536"/>
      <c r="H75" s="536"/>
      <c r="I75" s="536"/>
      <c r="J75" s="536"/>
      <c r="K75" s="536"/>
      <c r="L75" s="536"/>
      <c r="M75" s="536"/>
      <c r="N75" s="536"/>
      <c r="O75" s="536"/>
      <c r="P75" s="536"/>
      <c r="Q75" s="536"/>
      <c r="R75" s="536"/>
      <c r="S75" s="536"/>
      <c r="T75" s="536"/>
      <c r="U75" s="536"/>
      <c r="V75" s="536"/>
      <c r="W75" s="536"/>
      <c r="X75" s="536"/>
      <c r="Y75" s="536"/>
      <c r="Z75" s="536"/>
      <c r="AA75" s="536"/>
      <c r="AB75" s="536"/>
      <c r="AC75" s="536"/>
      <c r="AD75" s="536"/>
    </row>
    <row r="76" spans="2:30" x14ac:dyDescent="0.2">
      <c r="B76" s="536"/>
      <c r="C76" s="536"/>
      <c r="D76" s="536"/>
      <c r="E76" s="536"/>
      <c r="F76" s="536"/>
      <c r="G76" s="536"/>
      <c r="H76" s="536"/>
      <c r="I76" s="536"/>
      <c r="J76" s="536"/>
      <c r="K76" s="536"/>
      <c r="L76" s="536"/>
      <c r="M76" s="536"/>
      <c r="N76" s="536"/>
      <c r="O76" s="536"/>
      <c r="P76" s="536"/>
      <c r="Q76" s="536"/>
      <c r="R76" s="536"/>
      <c r="S76" s="536"/>
      <c r="T76" s="536"/>
      <c r="U76" s="536"/>
      <c r="V76" s="536"/>
      <c r="W76" s="536"/>
      <c r="X76" s="536"/>
      <c r="Y76" s="536"/>
      <c r="Z76" s="536"/>
      <c r="AA76" s="536"/>
      <c r="AB76" s="536"/>
      <c r="AC76" s="536"/>
      <c r="AD76" s="536"/>
    </row>
    <row r="77" spans="2:30" x14ac:dyDescent="0.2">
      <c r="B77" s="536"/>
      <c r="C77" s="536"/>
      <c r="D77" s="536"/>
      <c r="E77" s="536"/>
      <c r="F77" s="536"/>
      <c r="G77" s="536"/>
      <c r="H77" s="536"/>
      <c r="I77" s="536"/>
      <c r="J77" s="536"/>
      <c r="K77" s="536"/>
      <c r="L77" s="536"/>
      <c r="M77" s="536"/>
      <c r="N77" s="536"/>
      <c r="O77" s="536"/>
      <c r="P77" s="536"/>
      <c r="Q77" s="536"/>
      <c r="R77" s="536"/>
      <c r="S77" s="536"/>
      <c r="T77" s="536"/>
      <c r="U77" s="536"/>
      <c r="V77" s="536"/>
      <c r="W77" s="536"/>
      <c r="X77" s="536"/>
      <c r="Y77" s="536"/>
      <c r="Z77" s="536"/>
      <c r="AA77" s="536"/>
      <c r="AB77" s="536"/>
      <c r="AC77" s="536"/>
      <c r="AD77" s="536"/>
    </row>
    <row r="78" spans="2:30" x14ac:dyDescent="0.2">
      <c r="B78" s="536"/>
      <c r="C78" s="536"/>
      <c r="D78" s="536"/>
      <c r="E78" s="536"/>
      <c r="F78" s="536"/>
      <c r="G78" s="536"/>
      <c r="H78" s="536"/>
      <c r="I78" s="536"/>
      <c r="J78" s="536"/>
      <c r="K78" s="536"/>
      <c r="L78" s="536"/>
      <c r="M78" s="536"/>
      <c r="N78" s="536"/>
      <c r="O78" s="536"/>
      <c r="P78" s="536"/>
      <c r="Q78" s="536"/>
      <c r="R78" s="536"/>
      <c r="S78" s="536"/>
      <c r="T78" s="536"/>
      <c r="U78" s="536"/>
      <c r="V78" s="536"/>
      <c r="W78" s="536"/>
      <c r="X78" s="536"/>
      <c r="Y78" s="536"/>
      <c r="Z78" s="536"/>
      <c r="AA78" s="536"/>
      <c r="AB78" s="536"/>
      <c r="AC78" s="536"/>
      <c r="AD78" s="536"/>
    </row>
    <row r="79" spans="2:30" x14ac:dyDescent="0.2">
      <c r="B79" s="536"/>
      <c r="C79" s="536"/>
      <c r="D79" s="536"/>
      <c r="E79" s="536"/>
      <c r="F79" s="536"/>
      <c r="G79" s="536"/>
      <c r="H79" s="536"/>
      <c r="I79" s="536"/>
      <c r="J79" s="536"/>
      <c r="K79" s="536"/>
      <c r="L79" s="536"/>
      <c r="M79" s="536"/>
      <c r="N79" s="536"/>
      <c r="O79" s="536"/>
      <c r="P79" s="536"/>
      <c r="Q79" s="536"/>
      <c r="R79" s="536"/>
      <c r="S79" s="536"/>
      <c r="T79" s="536"/>
      <c r="U79" s="536"/>
      <c r="V79" s="536"/>
      <c r="W79" s="536"/>
      <c r="X79" s="536"/>
      <c r="Y79" s="536"/>
      <c r="Z79" s="536"/>
      <c r="AA79" s="536"/>
      <c r="AB79" s="536"/>
      <c r="AC79" s="536"/>
      <c r="AD79" s="536"/>
    </row>
    <row r="80" spans="2:30" x14ac:dyDescent="0.2">
      <c r="B80" s="536"/>
      <c r="C80" s="536"/>
      <c r="D80" s="536"/>
      <c r="E80" s="536"/>
      <c r="F80" s="536"/>
      <c r="G80" s="536"/>
      <c r="H80" s="536"/>
      <c r="I80" s="536"/>
      <c r="J80" s="536"/>
      <c r="K80" s="536"/>
      <c r="L80" s="536"/>
      <c r="M80" s="536"/>
      <c r="N80" s="536"/>
      <c r="O80" s="536"/>
      <c r="P80" s="536"/>
      <c r="Q80" s="536"/>
      <c r="R80" s="536"/>
      <c r="S80" s="536"/>
      <c r="T80" s="536"/>
      <c r="U80" s="536"/>
      <c r="V80" s="536"/>
      <c r="W80" s="536"/>
      <c r="X80" s="536"/>
      <c r="Y80" s="536"/>
      <c r="Z80" s="536"/>
      <c r="AA80" s="536"/>
      <c r="AB80" s="536"/>
      <c r="AC80" s="536"/>
      <c r="AD80" s="536"/>
    </row>
    <row r="81" spans="2:30" x14ac:dyDescent="0.2">
      <c r="B81" s="536"/>
      <c r="C81" s="536"/>
      <c r="D81" s="536"/>
      <c r="E81" s="536"/>
      <c r="F81" s="536"/>
      <c r="G81" s="536"/>
      <c r="H81" s="536"/>
      <c r="I81" s="536"/>
      <c r="J81" s="536"/>
      <c r="K81" s="536"/>
      <c r="L81" s="536"/>
      <c r="M81" s="536"/>
      <c r="N81" s="536"/>
      <c r="O81" s="536"/>
      <c r="P81" s="536"/>
      <c r="Q81" s="536"/>
      <c r="R81" s="536"/>
      <c r="S81" s="536"/>
      <c r="T81" s="536"/>
      <c r="U81" s="536"/>
      <c r="V81" s="536"/>
      <c r="W81" s="536"/>
      <c r="X81" s="536"/>
      <c r="Y81" s="536"/>
      <c r="Z81" s="536"/>
      <c r="AA81" s="536"/>
      <c r="AB81" s="536"/>
      <c r="AC81" s="536"/>
      <c r="AD81" s="536"/>
    </row>
    <row r="82" spans="2:30" x14ac:dyDescent="0.2">
      <c r="B82" s="536"/>
      <c r="C82" s="536"/>
      <c r="D82" s="536"/>
      <c r="E82" s="536"/>
      <c r="F82" s="536"/>
      <c r="G82" s="536"/>
      <c r="H82" s="536"/>
      <c r="I82" s="536"/>
      <c r="J82" s="536"/>
      <c r="K82" s="536"/>
      <c r="L82" s="536"/>
      <c r="M82" s="536"/>
      <c r="N82" s="536"/>
      <c r="O82" s="536"/>
      <c r="P82" s="536"/>
      <c r="Q82" s="536"/>
      <c r="R82" s="536"/>
      <c r="S82" s="536"/>
      <c r="T82" s="536"/>
      <c r="U82" s="536"/>
      <c r="V82" s="536"/>
      <c r="W82" s="536"/>
      <c r="X82" s="536"/>
      <c r="Y82" s="536"/>
      <c r="Z82" s="536"/>
      <c r="AA82" s="536"/>
      <c r="AB82" s="536"/>
      <c r="AC82" s="536"/>
      <c r="AD82" s="536"/>
    </row>
    <row r="83" spans="2:30" x14ac:dyDescent="0.2">
      <c r="B83" s="536"/>
      <c r="C83" s="536"/>
      <c r="D83" s="536"/>
      <c r="E83" s="536"/>
      <c r="F83" s="536"/>
      <c r="G83" s="536"/>
      <c r="H83" s="536"/>
      <c r="I83" s="536"/>
      <c r="J83" s="536"/>
      <c r="K83" s="536"/>
      <c r="L83" s="536"/>
      <c r="M83" s="536"/>
      <c r="N83" s="536"/>
      <c r="O83" s="536"/>
      <c r="P83" s="536"/>
      <c r="Q83" s="536"/>
      <c r="R83" s="536"/>
      <c r="S83" s="536"/>
      <c r="T83" s="536"/>
      <c r="U83" s="536"/>
      <c r="V83" s="536"/>
      <c r="W83" s="536"/>
      <c r="X83" s="536"/>
      <c r="Y83" s="536"/>
      <c r="Z83" s="536"/>
      <c r="AA83" s="536"/>
      <c r="AB83" s="536"/>
      <c r="AC83" s="536"/>
      <c r="AD83" s="536"/>
    </row>
    <row r="84" spans="2:30" x14ac:dyDescent="0.2">
      <c r="B84" s="536"/>
      <c r="C84" s="536"/>
      <c r="D84" s="536"/>
      <c r="E84" s="536"/>
      <c r="F84" s="536"/>
      <c r="G84" s="536"/>
      <c r="H84" s="536"/>
      <c r="I84" s="536"/>
      <c r="J84" s="536"/>
      <c r="K84" s="536"/>
      <c r="L84" s="536"/>
      <c r="M84" s="536"/>
      <c r="N84" s="536"/>
      <c r="O84" s="536"/>
      <c r="P84" s="536"/>
      <c r="Q84" s="536"/>
      <c r="R84" s="536"/>
      <c r="S84" s="536"/>
      <c r="T84" s="536"/>
      <c r="U84" s="536"/>
      <c r="V84" s="536"/>
      <c r="W84" s="536"/>
      <c r="X84" s="536"/>
      <c r="Y84" s="536"/>
      <c r="Z84" s="536"/>
      <c r="AA84" s="536"/>
      <c r="AB84" s="536"/>
      <c r="AC84" s="536"/>
      <c r="AD84" s="536"/>
    </row>
    <row r="122" spans="3:7" x14ac:dyDescent="0.2">
      <c r="C122" s="118"/>
      <c r="D122" s="118"/>
      <c r="E122" s="118"/>
      <c r="F122" s="118"/>
      <c r="G122" s="118"/>
    </row>
    <row r="123" spans="3:7" x14ac:dyDescent="0.2">
      <c r="C123" s="117"/>
    </row>
  </sheetData>
  <mergeCells count="46">
    <mergeCell ref="B61:AD61"/>
    <mergeCell ref="B62:AD84"/>
    <mergeCell ref="B59:C59"/>
    <mergeCell ref="B60:C60"/>
    <mergeCell ref="D60:AD60"/>
    <mergeCell ref="B48:F52"/>
    <mergeCell ref="J50:T50"/>
    <mergeCell ref="V50:W50"/>
    <mergeCell ref="J51:T51"/>
    <mergeCell ref="V51:W51"/>
    <mergeCell ref="B53:F57"/>
    <mergeCell ref="J55:T55"/>
    <mergeCell ref="V55:W55"/>
    <mergeCell ref="J56:T56"/>
    <mergeCell ref="V56:W56"/>
    <mergeCell ref="B33:F38"/>
    <mergeCell ref="J35:T35"/>
    <mergeCell ref="V35:W35"/>
    <mergeCell ref="V36:W36"/>
    <mergeCell ref="I37:X37"/>
    <mergeCell ref="B42:F47"/>
    <mergeCell ref="J44:T44"/>
    <mergeCell ref="V44:W44"/>
    <mergeCell ref="V45:W45"/>
    <mergeCell ref="I46:X46"/>
    <mergeCell ref="B21:F29"/>
    <mergeCell ref="J23:U23"/>
    <mergeCell ref="V23:W23"/>
    <mergeCell ref="V24:W24"/>
    <mergeCell ref="I25:X25"/>
    <mergeCell ref="J28:U28"/>
    <mergeCell ref="V28:W28"/>
    <mergeCell ref="B9:F9"/>
    <mergeCell ref="B10:F10"/>
    <mergeCell ref="B11:F12"/>
    <mergeCell ref="B14:F16"/>
    <mergeCell ref="G14:Y14"/>
    <mergeCell ref="G15:Y15"/>
    <mergeCell ref="G16:Y16"/>
    <mergeCell ref="B8:F8"/>
    <mergeCell ref="G8:AD8"/>
    <mergeCell ref="V3:W3"/>
    <mergeCell ref="Y3:Z3"/>
    <mergeCell ref="AB3:AC3"/>
    <mergeCell ref="B5:AD5"/>
    <mergeCell ref="B6:AD6"/>
  </mergeCells>
  <phoneticPr fontId="31"/>
  <dataValidations count="1">
    <dataValidation type="list" allowBlank="1" showInputMessage="1" showErrorMessage="1" sqref="G9:G12 L9 Q9 T10 S11 AA15:AA16 AC15:AC16 AA24 AC24 AA28 AC28 AA36 AC36 AA45 AC45 AA51 AC51 AA56 AC56" xr:uid="{DD4D6A1F-3A62-4561-AEDB-59D799DC695B}">
      <formula1>"□,■"</formula1>
    </dataValidation>
  </dataValidations>
  <pageMargins left="0.7" right="0.7" top="0.75" bottom="0.75" header="0.3" footer="0.3"/>
  <pageSetup paperSize="9" scale="88" orientation="portrait" r:id="rId1"/>
  <rowBreaks count="1" manualBreakCount="1">
    <brk id="58" max="2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rgb="FFFFA6A6"/>
    <pageSetUpPr fitToPage="1"/>
  </sheetPr>
  <dimension ref="A1:R51"/>
  <sheetViews>
    <sheetView showGridLines="0" view="pageBreakPreview" zoomScaleSheetLayoutView="100" workbookViewId="0">
      <selection activeCell="P16" sqref="P16"/>
    </sheetView>
  </sheetViews>
  <sheetFormatPr defaultColWidth="9" defaultRowHeight="10.5" x14ac:dyDescent="0.2"/>
  <cols>
    <col min="1" max="1" width="5.90625" style="5" customWidth="1"/>
    <col min="2" max="2" width="19.453125" style="6" customWidth="1"/>
    <col min="3" max="3" width="2.7265625" style="7" customWidth="1"/>
    <col min="4" max="4" width="9.08984375" style="8" customWidth="1"/>
    <col min="5" max="5" width="2.36328125" style="8" customWidth="1"/>
    <col min="6" max="6" width="8" style="9" customWidth="1"/>
    <col min="7" max="7" width="4.26953125" style="10" customWidth="1"/>
    <col min="8" max="8" width="2" style="6" customWidth="1"/>
    <col min="9" max="9" width="5" style="6" customWidth="1"/>
    <col min="10" max="10" width="11.7265625" style="11" customWidth="1"/>
    <col min="11" max="11" width="2.453125" style="11" customWidth="1"/>
    <col min="12" max="12" width="8.90625" style="9" customWidth="1"/>
    <col min="13" max="13" width="2.453125" style="11" customWidth="1"/>
    <col min="14" max="14" width="8.90625" style="9" customWidth="1"/>
    <col min="15" max="15" width="6" style="12" customWidth="1"/>
    <col min="16" max="17" width="9.36328125" style="13" customWidth="1"/>
    <col min="18" max="21" width="9.36328125" style="6" customWidth="1"/>
    <col min="22" max="256" width="9" style="6"/>
    <col min="257" max="257" width="5.90625" style="6" customWidth="1"/>
    <col min="258" max="258" width="19.453125" style="6" customWidth="1"/>
    <col min="259" max="259" width="2.7265625" style="6" customWidth="1"/>
    <col min="260" max="260" width="9.08984375" style="6" customWidth="1"/>
    <col min="261" max="261" width="2.36328125" style="6" customWidth="1"/>
    <col min="262" max="262" width="8" style="6" customWidth="1"/>
    <col min="263" max="263" width="4.26953125" style="6" customWidth="1"/>
    <col min="264" max="264" width="2" style="6" customWidth="1"/>
    <col min="265" max="265" width="5" style="6" customWidth="1"/>
    <col min="266" max="266" width="11.7265625" style="6" customWidth="1"/>
    <col min="267" max="267" width="2.453125" style="6" customWidth="1"/>
    <col min="268" max="268" width="8.90625" style="6" customWidth="1"/>
    <col min="269" max="269" width="2.453125" style="6" customWidth="1"/>
    <col min="270" max="270" width="8.90625" style="6" customWidth="1"/>
    <col min="271" max="271" width="6" style="6" customWidth="1"/>
    <col min="272" max="277" width="9.36328125" style="6" customWidth="1"/>
    <col min="278" max="512" width="9" style="6"/>
    <col min="513" max="513" width="5.90625" style="6" customWidth="1"/>
    <col min="514" max="514" width="19.453125" style="6" customWidth="1"/>
    <col min="515" max="515" width="2.7265625" style="6" customWidth="1"/>
    <col min="516" max="516" width="9.08984375" style="6" customWidth="1"/>
    <col min="517" max="517" width="2.36328125" style="6" customWidth="1"/>
    <col min="518" max="518" width="8" style="6" customWidth="1"/>
    <col min="519" max="519" width="4.26953125" style="6" customWidth="1"/>
    <col min="520" max="520" width="2" style="6" customWidth="1"/>
    <col min="521" max="521" width="5" style="6" customWidth="1"/>
    <col min="522" max="522" width="11.7265625" style="6" customWidth="1"/>
    <col min="523" max="523" width="2.453125" style="6" customWidth="1"/>
    <col min="524" max="524" width="8.90625" style="6" customWidth="1"/>
    <col min="525" max="525" width="2.453125" style="6" customWidth="1"/>
    <col min="526" max="526" width="8.90625" style="6" customWidth="1"/>
    <col min="527" max="527" width="6" style="6" customWidth="1"/>
    <col min="528" max="533" width="9.36328125" style="6" customWidth="1"/>
    <col min="534" max="768" width="9" style="6"/>
    <col min="769" max="769" width="5.90625" style="6" customWidth="1"/>
    <col min="770" max="770" width="19.453125" style="6" customWidth="1"/>
    <col min="771" max="771" width="2.7265625" style="6" customWidth="1"/>
    <col min="772" max="772" width="9.08984375" style="6" customWidth="1"/>
    <col min="773" max="773" width="2.36328125" style="6" customWidth="1"/>
    <col min="774" max="774" width="8" style="6" customWidth="1"/>
    <col min="775" max="775" width="4.26953125" style="6" customWidth="1"/>
    <col min="776" max="776" width="2" style="6" customWidth="1"/>
    <col min="777" max="777" width="5" style="6" customWidth="1"/>
    <col min="778" max="778" width="11.7265625" style="6" customWidth="1"/>
    <col min="779" max="779" width="2.453125" style="6" customWidth="1"/>
    <col min="780" max="780" width="8.90625" style="6" customWidth="1"/>
    <col min="781" max="781" width="2.453125" style="6" customWidth="1"/>
    <col min="782" max="782" width="8.90625" style="6" customWidth="1"/>
    <col min="783" max="783" width="6" style="6" customWidth="1"/>
    <col min="784" max="789" width="9.36328125" style="6" customWidth="1"/>
    <col min="790" max="1024" width="9" style="6"/>
    <col min="1025" max="1025" width="5.90625" style="6" customWidth="1"/>
    <col min="1026" max="1026" width="19.453125" style="6" customWidth="1"/>
    <col min="1027" max="1027" width="2.7265625" style="6" customWidth="1"/>
    <col min="1028" max="1028" width="9.08984375" style="6" customWidth="1"/>
    <col min="1029" max="1029" width="2.36328125" style="6" customWidth="1"/>
    <col min="1030" max="1030" width="8" style="6" customWidth="1"/>
    <col min="1031" max="1031" width="4.26953125" style="6" customWidth="1"/>
    <col min="1032" max="1032" width="2" style="6" customWidth="1"/>
    <col min="1033" max="1033" width="5" style="6" customWidth="1"/>
    <col min="1034" max="1034" width="11.7265625" style="6" customWidth="1"/>
    <col min="1035" max="1035" width="2.453125" style="6" customWidth="1"/>
    <col min="1036" max="1036" width="8.90625" style="6" customWidth="1"/>
    <col min="1037" max="1037" width="2.453125" style="6" customWidth="1"/>
    <col min="1038" max="1038" width="8.90625" style="6" customWidth="1"/>
    <col min="1039" max="1039" width="6" style="6" customWidth="1"/>
    <col min="1040" max="1045" width="9.36328125" style="6" customWidth="1"/>
    <col min="1046" max="1280" width="9" style="6"/>
    <col min="1281" max="1281" width="5.90625" style="6" customWidth="1"/>
    <col min="1282" max="1282" width="19.453125" style="6" customWidth="1"/>
    <col min="1283" max="1283" width="2.7265625" style="6" customWidth="1"/>
    <col min="1284" max="1284" width="9.08984375" style="6" customWidth="1"/>
    <col min="1285" max="1285" width="2.36328125" style="6" customWidth="1"/>
    <col min="1286" max="1286" width="8" style="6" customWidth="1"/>
    <col min="1287" max="1287" width="4.26953125" style="6" customWidth="1"/>
    <col min="1288" max="1288" width="2" style="6" customWidth="1"/>
    <col min="1289" max="1289" width="5" style="6" customWidth="1"/>
    <col min="1290" max="1290" width="11.7265625" style="6" customWidth="1"/>
    <col min="1291" max="1291" width="2.453125" style="6" customWidth="1"/>
    <col min="1292" max="1292" width="8.90625" style="6" customWidth="1"/>
    <col min="1293" max="1293" width="2.453125" style="6" customWidth="1"/>
    <col min="1294" max="1294" width="8.90625" style="6" customWidth="1"/>
    <col min="1295" max="1295" width="6" style="6" customWidth="1"/>
    <col min="1296" max="1301" width="9.36328125" style="6" customWidth="1"/>
    <col min="1302" max="1536" width="9" style="6"/>
    <col min="1537" max="1537" width="5.90625" style="6" customWidth="1"/>
    <col min="1538" max="1538" width="19.453125" style="6" customWidth="1"/>
    <col min="1539" max="1539" width="2.7265625" style="6" customWidth="1"/>
    <col min="1540" max="1540" width="9.08984375" style="6" customWidth="1"/>
    <col min="1541" max="1541" width="2.36328125" style="6" customWidth="1"/>
    <col min="1542" max="1542" width="8" style="6" customWidth="1"/>
    <col min="1543" max="1543" width="4.26953125" style="6" customWidth="1"/>
    <col min="1544" max="1544" width="2" style="6" customWidth="1"/>
    <col min="1545" max="1545" width="5" style="6" customWidth="1"/>
    <col min="1546" max="1546" width="11.7265625" style="6" customWidth="1"/>
    <col min="1547" max="1547" width="2.453125" style="6" customWidth="1"/>
    <col min="1548" max="1548" width="8.90625" style="6" customWidth="1"/>
    <col min="1549" max="1549" width="2.453125" style="6" customWidth="1"/>
    <col min="1550" max="1550" width="8.90625" style="6" customWidth="1"/>
    <col min="1551" max="1551" width="6" style="6" customWidth="1"/>
    <col min="1552" max="1557" width="9.36328125" style="6" customWidth="1"/>
    <col min="1558" max="1792" width="9" style="6"/>
    <col min="1793" max="1793" width="5.90625" style="6" customWidth="1"/>
    <col min="1794" max="1794" width="19.453125" style="6" customWidth="1"/>
    <col min="1795" max="1795" width="2.7265625" style="6" customWidth="1"/>
    <col min="1796" max="1796" width="9.08984375" style="6" customWidth="1"/>
    <col min="1797" max="1797" width="2.36328125" style="6" customWidth="1"/>
    <col min="1798" max="1798" width="8" style="6" customWidth="1"/>
    <col min="1799" max="1799" width="4.26953125" style="6" customWidth="1"/>
    <col min="1800" max="1800" width="2" style="6" customWidth="1"/>
    <col min="1801" max="1801" width="5" style="6" customWidth="1"/>
    <col min="1802" max="1802" width="11.7265625" style="6" customWidth="1"/>
    <col min="1803" max="1803" width="2.453125" style="6" customWidth="1"/>
    <col min="1804" max="1804" width="8.90625" style="6" customWidth="1"/>
    <col min="1805" max="1805" width="2.453125" style="6" customWidth="1"/>
    <col min="1806" max="1806" width="8.90625" style="6" customWidth="1"/>
    <col min="1807" max="1807" width="6" style="6" customWidth="1"/>
    <col min="1808" max="1813" width="9.36328125" style="6" customWidth="1"/>
    <col min="1814" max="2048" width="9" style="6"/>
    <col min="2049" max="2049" width="5.90625" style="6" customWidth="1"/>
    <col min="2050" max="2050" width="19.453125" style="6" customWidth="1"/>
    <col min="2051" max="2051" width="2.7265625" style="6" customWidth="1"/>
    <col min="2052" max="2052" width="9.08984375" style="6" customWidth="1"/>
    <col min="2053" max="2053" width="2.36328125" style="6" customWidth="1"/>
    <col min="2054" max="2054" width="8" style="6" customWidth="1"/>
    <col min="2055" max="2055" width="4.26953125" style="6" customWidth="1"/>
    <col min="2056" max="2056" width="2" style="6" customWidth="1"/>
    <col min="2057" max="2057" width="5" style="6" customWidth="1"/>
    <col min="2058" max="2058" width="11.7265625" style="6" customWidth="1"/>
    <col min="2059" max="2059" width="2.453125" style="6" customWidth="1"/>
    <col min="2060" max="2060" width="8.90625" style="6" customWidth="1"/>
    <col min="2061" max="2061" width="2.453125" style="6" customWidth="1"/>
    <col min="2062" max="2062" width="8.90625" style="6" customWidth="1"/>
    <col min="2063" max="2063" width="6" style="6" customWidth="1"/>
    <col min="2064" max="2069" width="9.36328125" style="6" customWidth="1"/>
    <col min="2070" max="2304" width="9" style="6"/>
    <col min="2305" max="2305" width="5.90625" style="6" customWidth="1"/>
    <col min="2306" max="2306" width="19.453125" style="6" customWidth="1"/>
    <col min="2307" max="2307" width="2.7265625" style="6" customWidth="1"/>
    <col min="2308" max="2308" width="9.08984375" style="6" customWidth="1"/>
    <col min="2309" max="2309" width="2.36328125" style="6" customWidth="1"/>
    <col min="2310" max="2310" width="8" style="6" customWidth="1"/>
    <col min="2311" max="2311" width="4.26953125" style="6" customWidth="1"/>
    <col min="2312" max="2312" width="2" style="6" customWidth="1"/>
    <col min="2313" max="2313" width="5" style="6" customWidth="1"/>
    <col min="2314" max="2314" width="11.7265625" style="6" customWidth="1"/>
    <col min="2315" max="2315" width="2.453125" style="6" customWidth="1"/>
    <col min="2316" max="2316" width="8.90625" style="6" customWidth="1"/>
    <col min="2317" max="2317" width="2.453125" style="6" customWidth="1"/>
    <col min="2318" max="2318" width="8.90625" style="6" customWidth="1"/>
    <col min="2319" max="2319" width="6" style="6" customWidth="1"/>
    <col min="2320" max="2325" width="9.36328125" style="6" customWidth="1"/>
    <col min="2326" max="2560" width="9" style="6"/>
    <col min="2561" max="2561" width="5.90625" style="6" customWidth="1"/>
    <col min="2562" max="2562" width="19.453125" style="6" customWidth="1"/>
    <col min="2563" max="2563" width="2.7265625" style="6" customWidth="1"/>
    <col min="2564" max="2564" width="9.08984375" style="6" customWidth="1"/>
    <col min="2565" max="2565" width="2.36328125" style="6" customWidth="1"/>
    <col min="2566" max="2566" width="8" style="6" customWidth="1"/>
    <col min="2567" max="2567" width="4.26953125" style="6" customWidth="1"/>
    <col min="2568" max="2568" width="2" style="6" customWidth="1"/>
    <col min="2569" max="2569" width="5" style="6" customWidth="1"/>
    <col min="2570" max="2570" width="11.7265625" style="6" customWidth="1"/>
    <col min="2571" max="2571" width="2.453125" style="6" customWidth="1"/>
    <col min="2572" max="2572" width="8.90625" style="6" customWidth="1"/>
    <col min="2573" max="2573" width="2.453125" style="6" customWidth="1"/>
    <col min="2574" max="2574" width="8.90625" style="6" customWidth="1"/>
    <col min="2575" max="2575" width="6" style="6" customWidth="1"/>
    <col min="2576" max="2581" width="9.36328125" style="6" customWidth="1"/>
    <col min="2582" max="2816" width="9" style="6"/>
    <col min="2817" max="2817" width="5.90625" style="6" customWidth="1"/>
    <col min="2818" max="2818" width="19.453125" style="6" customWidth="1"/>
    <col min="2819" max="2819" width="2.7265625" style="6" customWidth="1"/>
    <col min="2820" max="2820" width="9.08984375" style="6" customWidth="1"/>
    <col min="2821" max="2821" width="2.36328125" style="6" customWidth="1"/>
    <col min="2822" max="2822" width="8" style="6" customWidth="1"/>
    <col min="2823" max="2823" width="4.26953125" style="6" customWidth="1"/>
    <col min="2824" max="2824" width="2" style="6" customWidth="1"/>
    <col min="2825" max="2825" width="5" style="6" customWidth="1"/>
    <col min="2826" max="2826" width="11.7265625" style="6" customWidth="1"/>
    <col min="2827" max="2827" width="2.453125" style="6" customWidth="1"/>
    <col min="2828" max="2828" width="8.90625" style="6" customWidth="1"/>
    <col min="2829" max="2829" width="2.453125" style="6" customWidth="1"/>
    <col min="2830" max="2830" width="8.90625" style="6" customWidth="1"/>
    <col min="2831" max="2831" width="6" style="6" customWidth="1"/>
    <col min="2832" max="2837" width="9.36328125" style="6" customWidth="1"/>
    <col min="2838" max="3072" width="9" style="6"/>
    <col min="3073" max="3073" width="5.90625" style="6" customWidth="1"/>
    <col min="3074" max="3074" width="19.453125" style="6" customWidth="1"/>
    <col min="3075" max="3075" width="2.7265625" style="6" customWidth="1"/>
    <col min="3076" max="3076" width="9.08984375" style="6" customWidth="1"/>
    <col min="3077" max="3077" width="2.36328125" style="6" customWidth="1"/>
    <col min="3078" max="3078" width="8" style="6" customWidth="1"/>
    <col min="3079" max="3079" width="4.26953125" style="6" customWidth="1"/>
    <col min="3080" max="3080" width="2" style="6" customWidth="1"/>
    <col min="3081" max="3081" width="5" style="6" customWidth="1"/>
    <col min="3082" max="3082" width="11.7265625" style="6" customWidth="1"/>
    <col min="3083" max="3083" width="2.453125" style="6" customWidth="1"/>
    <col min="3084" max="3084" width="8.90625" style="6" customWidth="1"/>
    <col min="3085" max="3085" width="2.453125" style="6" customWidth="1"/>
    <col min="3086" max="3086" width="8.90625" style="6" customWidth="1"/>
    <col min="3087" max="3087" width="6" style="6" customWidth="1"/>
    <col min="3088" max="3093" width="9.36328125" style="6" customWidth="1"/>
    <col min="3094" max="3328" width="9" style="6"/>
    <col min="3329" max="3329" width="5.90625" style="6" customWidth="1"/>
    <col min="3330" max="3330" width="19.453125" style="6" customWidth="1"/>
    <col min="3331" max="3331" width="2.7265625" style="6" customWidth="1"/>
    <col min="3332" max="3332" width="9.08984375" style="6" customWidth="1"/>
    <col min="3333" max="3333" width="2.36328125" style="6" customWidth="1"/>
    <col min="3334" max="3334" width="8" style="6" customWidth="1"/>
    <col min="3335" max="3335" width="4.26953125" style="6" customWidth="1"/>
    <col min="3336" max="3336" width="2" style="6" customWidth="1"/>
    <col min="3337" max="3337" width="5" style="6" customWidth="1"/>
    <col min="3338" max="3338" width="11.7265625" style="6" customWidth="1"/>
    <col min="3339" max="3339" width="2.453125" style="6" customWidth="1"/>
    <col min="3340" max="3340" width="8.90625" style="6" customWidth="1"/>
    <col min="3341" max="3341" width="2.453125" style="6" customWidth="1"/>
    <col min="3342" max="3342" width="8.90625" style="6" customWidth="1"/>
    <col min="3343" max="3343" width="6" style="6" customWidth="1"/>
    <col min="3344" max="3349" width="9.36328125" style="6" customWidth="1"/>
    <col min="3350" max="3584" width="9" style="6"/>
    <col min="3585" max="3585" width="5.90625" style="6" customWidth="1"/>
    <col min="3586" max="3586" width="19.453125" style="6" customWidth="1"/>
    <col min="3587" max="3587" width="2.7265625" style="6" customWidth="1"/>
    <col min="3588" max="3588" width="9.08984375" style="6" customWidth="1"/>
    <col min="3589" max="3589" width="2.36328125" style="6" customWidth="1"/>
    <col min="3590" max="3590" width="8" style="6" customWidth="1"/>
    <col min="3591" max="3591" width="4.26953125" style="6" customWidth="1"/>
    <col min="3592" max="3592" width="2" style="6" customWidth="1"/>
    <col min="3593" max="3593" width="5" style="6" customWidth="1"/>
    <col min="3594" max="3594" width="11.7265625" style="6" customWidth="1"/>
    <col min="3595" max="3595" width="2.453125" style="6" customWidth="1"/>
    <col min="3596" max="3596" width="8.90625" style="6" customWidth="1"/>
    <col min="3597" max="3597" width="2.453125" style="6" customWidth="1"/>
    <col min="3598" max="3598" width="8.90625" style="6" customWidth="1"/>
    <col min="3599" max="3599" width="6" style="6" customWidth="1"/>
    <col min="3600" max="3605" width="9.36328125" style="6" customWidth="1"/>
    <col min="3606" max="3840" width="9" style="6"/>
    <col min="3841" max="3841" width="5.90625" style="6" customWidth="1"/>
    <col min="3842" max="3842" width="19.453125" style="6" customWidth="1"/>
    <col min="3843" max="3843" width="2.7265625" style="6" customWidth="1"/>
    <col min="3844" max="3844" width="9.08984375" style="6" customWidth="1"/>
    <col min="3845" max="3845" width="2.36328125" style="6" customWidth="1"/>
    <col min="3846" max="3846" width="8" style="6" customWidth="1"/>
    <col min="3847" max="3847" width="4.26953125" style="6" customWidth="1"/>
    <col min="3848" max="3848" width="2" style="6" customWidth="1"/>
    <col min="3849" max="3849" width="5" style="6" customWidth="1"/>
    <col min="3850" max="3850" width="11.7265625" style="6" customWidth="1"/>
    <col min="3851" max="3851" width="2.453125" style="6" customWidth="1"/>
    <col min="3852" max="3852" width="8.90625" style="6" customWidth="1"/>
    <col min="3853" max="3853" width="2.453125" style="6" customWidth="1"/>
    <col min="3854" max="3854" width="8.90625" style="6" customWidth="1"/>
    <col min="3855" max="3855" width="6" style="6" customWidth="1"/>
    <col min="3856" max="3861" width="9.36328125" style="6" customWidth="1"/>
    <col min="3862" max="4096" width="9" style="6"/>
    <col min="4097" max="4097" width="5.90625" style="6" customWidth="1"/>
    <col min="4098" max="4098" width="19.453125" style="6" customWidth="1"/>
    <col min="4099" max="4099" width="2.7265625" style="6" customWidth="1"/>
    <col min="4100" max="4100" width="9.08984375" style="6" customWidth="1"/>
    <col min="4101" max="4101" width="2.36328125" style="6" customWidth="1"/>
    <col min="4102" max="4102" width="8" style="6" customWidth="1"/>
    <col min="4103" max="4103" width="4.26953125" style="6" customWidth="1"/>
    <col min="4104" max="4104" width="2" style="6" customWidth="1"/>
    <col min="4105" max="4105" width="5" style="6" customWidth="1"/>
    <col min="4106" max="4106" width="11.7265625" style="6" customWidth="1"/>
    <col min="4107" max="4107" width="2.453125" style="6" customWidth="1"/>
    <col min="4108" max="4108" width="8.90625" style="6" customWidth="1"/>
    <col min="4109" max="4109" width="2.453125" style="6" customWidth="1"/>
    <col min="4110" max="4110" width="8.90625" style="6" customWidth="1"/>
    <col min="4111" max="4111" width="6" style="6" customWidth="1"/>
    <col min="4112" max="4117" width="9.36328125" style="6" customWidth="1"/>
    <col min="4118" max="4352" width="9" style="6"/>
    <col min="4353" max="4353" width="5.90625" style="6" customWidth="1"/>
    <col min="4354" max="4354" width="19.453125" style="6" customWidth="1"/>
    <col min="4355" max="4355" width="2.7265625" style="6" customWidth="1"/>
    <col min="4356" max="4356" width="9.08984375" style="6" customWidth="1"/>
    <col min="4357" max="4357" width="2.36328125" style="6" customWidth="1"/>
    <col min="4358" max="4358" width="8" style="6" customWidth="1"/>
    <col min="4359" max="4359" width="4.26953125" style="6" customWidth="1"/>
    <col min="4360" max="4360" width="2" style="6" customWidth="1"/>
    <col min="4361" max="4361" width="5" style="6" customWidth="1"/>
    <col min="4362" max="4362" width="11.7265625" style="6" customWidth="1"/>
    <col min="4363" max="4363" width="2.453125" style="6" customWidth="1"/>
    <col min="4364" max="4364" width="8.90625" style="6" customWidth="1"/>
    <col min="4365" max="4365" width="2.453125" style="6" customWidth="1"/>
    <col min="4366" max="4366" width="8.90625" style="6" customWidth="1"/>
    <col min="4367" max="4367" width="6" style="6" customWidth="1"/>
    <col min="4368" max="4373" width="9.36328125" style="6" customWidth="1"/>
    <col min="4374" max="4608" width="9" style="6"/>
    <col min="4609" max="4609" width="5.90625" style="6" customWidth="1"/>
    <col min="4610" max="4610" width="19.453125" style="6" customWidth="1"/>
    <col min="4611" max="4611" width="2.7265625" style="6" customWidth="1"/>
    <col min="4612" max="4612" width="9.08984375" style="6" customWidth="1"/>
    <col min="4613" max="4613" width="2.36328125" style="6" customWidth="1"/>
    <col min="4614" max="4614" width="8" style="6" customWidth="1"/>
    <col min="4615" max="4615" width="4.26953125" style="6" customWidth="1"/>
    <col min="4616" max="4616" width="2" style="6" customWidth="1"/>
    <col min="4617" max="4617" width="5" style="6" customWidth="1"/>
    <col min="4618" max="4618" width="11.7265625" style="6" customWidth="1"/>
    <col min="4619" max="4619" width="2.453125" style="6" customWidth="1"/>
    <col min="4620" max="4620" width="8.90625" style="6" customWidth="1"/>
    <col min="4621" max="4621" width="2.453125" style="6" customWidth="1"/>
    <col min="4622" max="4622" width="8.90625" style="6" customWidth="1"/>
    <col min="4623" max="4623" width="6" style="6" customWidth="1"/>
    <col min="4624" max="4629" width="9.36328125" style="6" customWidth="1"/>
    <col min="4630" max="4864" width="9" style="6"/>
    <col min="4865" max="4865" width="5.90625" style="6" customWidth="1"/>
    <col min="4866" max="4866" width="19.453125" style="6" customWidth="1"/>
    <col min="4867" max="4867" width="2.7265625" style="6" customWidth="1"/>
    <col min="4868" max="4868" width="9.08984375" style="6" customWidth="1"/>
    <col min="4869" max="4869" width="2.36328125" style="6" customWidth="1"/>
    <col min="4870" max="4870" width="8" style="6" customWidth="1"/>
    <col min="4871" max="4871" width="4.26953125" style="6" customWidth="1"/>
    <col min="4872" max="4872" width="2" style="6" customWidth="1"/>
    <col min="4873" max="4873" width="5" style="6" customWidth="1"/>
    <col min="4874" max="4874" width="11.7265625" style="6" customWidth="1"/>
    <col min="4875" max="4875" width="2.453125" style="6" customWidth="1"/>
    <col min="4876" max="4876" width="8.90625" style="6" customWidth="1"/>
    <col min="4877" max="4877" width="2.453125" style="6" customWidth="1"/>
    <col min="4878" max="4878" width="8.90625" style="6" customWidth="1"/>
    <col min="4879" max="4879" width="6" style="6" customWidth="1"/>
    <col min="4880" max="4885" width="9.36328125" style="6" customWidth="1"/>
    <col min="4886" max="5120" width="9" style="6"/>
    <col min="5121" max="5121" width="5.90625" style="6" customWidth="1"/>
    <col min="5122" max="5122" width="19.453125" style="6" customWidth="1"/>
    <col min="5123" max="5123" width="2.7265625" style="6" customWidth="1"/>
    <col min="5124" max="5124" width="9.08984375" style="6" customWidth="1"/>
    <col min="5125" max="5125" width="2.36328125" style="6" customWidth="1"/>
    <col min="5126" max="5126" width="8" style="6" customWidth="1"/>
    <col min="5127" max="5127" width="4.26953125" style="6" customWidth="1"/>
    <col min="5128" max="5128" width="2" style="6" customWidth="1"/>
    <col min="5129" max="5129" width="5" style="6" customWidth="1"/>
    <col min="5130" max="5130" width="11.7265625" style="6" customWidth="1"/>
    <col min="5131" max="5131" width="2.453125" style="6" customWidth="1"/>
    <col min="5132" max="5132" width="8.90625" style="6" customWidth="1"/>
    <col min="5133" max="5133" width="2.453125" style="6" customWidth="1"/>
    <col min="5134" max="5134" width="8.90625" style="6" customWidth="1"/>
    <col min="5135" max="5135" width="6" style="6" customWidth="1"/>
    <col min="5136" max="5141" width="9.36328125" style="6" customWidth="1"/>
    <col min="5142" max="5376" width="9" style="6"/>
    <col min="5377" max="5377" width="5.90625" style="6" customWidth="1"/>
    <col min="5378" max="5378" width="19.453125" style="6" customWidth="1"/>
    <col min="5379" max="5379" width="2.7265625" style="6" customWidth="1"/>
    <col min="5380" max="5380" width="9.08984375" style="6" customWidth="1"/>
    <col min="5381" max="5381" width="2.36328125" style="6" customWidth="1"/>
    <col min="5382" max="5382" width="8" style="6" customWidth="1"/>
    <col min="5383" max="5383" width="4.26953125" style="6" customWidth="1"/>
    <col min="5384" max="5384" width="2" style="6" customWidth="1"/>
    <col min="5385" max="5385" width="5" style="6" customWidth="1"/>
    <col min="5386" max="5386" width="11.7265625" style="6" customWidth="1"/>
    <col min="5387" max="5387" width="2.453125" style="6" customWidth="1"/>
    <col min="5388" max="5388" width="8.90625" style="6" customWidth="1"/>
    <col min="5389" max="5389" width="2.453125" style="6" customWidth="1"/>
    <col min="5390" max="5390" width="8.90625" style="6" customWidth="1"/>
    <col min="5391" max="5391" width="6" style="6" customWidth="1"/>
    <col min="5392" max="5397" width="9.36328125" style="6" customWidth="1"/>
    <col min="5398" max="5632" width="9" style="6"/>
    <col min="5633" max="5633" width="5.90625" style="6" customWidth="1"/>
    <col min="5634" max="5634" width="19.453125" style="6" customWidth="1"/>
    <col min="5635" max="5635" width="2.7265625" style="6" customWidth="1"/>
    <col min="5636" max="5636" width="9.08984375" style="6" customWidth="1"/>
    <col min="5637" max="5637" width="2.36328125" style="6" customWidth="1"/>
    <col min="5638" max="5638" width="8" style="6" customWidth="1"/>
    <col min="5639" max="5639" width="4.26953125" style="6" customWidth="1"/>
    <col min="5640" max="5640" width="2" style="6" customWidth="1"/>
    <col min="5641" max="5641" width="5" style="6" customWidth="1"/>
    <col min="5642" max="5642" width="11.7265625" style="6" customWidth="1"/>
    <col min="5643" max="5643" width="2.453125" style="6" customWidth="1"/>
    <col min="5644" max="5644" width="8.90625" style="6" customWidth="1"/>
    <col min="5645" max="5645" width="2.453125" style="6" customWidth="1"/>
    <col min="5646" max="5646" width="8.90625" style="6" customWidth="1"/>
    <col min="5647" max="5647" width="6" style="6" customWidth="1"/>
    <col min="5648" max="5653" width="9.36328125" style="6" customWidth="1"/>
    <col min="5654" max="5888" width="9" style="6"/>
    <col min="5889" max="5889" width="5.90625" style="6" customWidth="1"/>
    <col min="5890" max="5890" width="19.453125" style="6" customWidth="1"/>
    <col min="5891" max="5891" width="2.7265625" style="6" customWidth="1"/>
    <col min="5892" max="5892" width="9.08984375" style="6" customWidth="1"/>
    <col min="5893" max="5893" width="2.36328125" style="6" customWidth="1"/>
    <col min="5894" max="5894" width="8" style="6" customWidth="1"/>
    <col min="5895" max="5895" width="4.26953125" style="6" customWidth="1"/>
    <col min="5896" max="5896" width="2" style="6" customWidth="1"/>
    <col min="5897" max="5897" width="5" style="6" customWidth="1"/>
    <col min="5898" max="5898" width="11.7265625" style="6" customWidth="1"/>
    <col min="5899" max="5899" width="2.453125" style="6" customWidth="1"/>
    <col min="5900" max="5900" width="8.90625" style="6" customWidth="1"/>
    <col min="5901" max="5901" width="2.453125" style="6" customWidth="1"/>
    <col min="5902" max="5902" width="8.90625" style="6" customWidth="1"/>
    <col min="5903" max="5903" width="6" style="6" customWidth="1"/>
    <col min="5904" max="5909" width="9.36328125" style="6" customWidth="1"/>
    <col min="5910" max="6144" width="9" style="6"/>
    <col min="6145" max="6145" width="5.90625" style="6" customWidth="1"/>
    <col min="6146" max="6146" width="19.453125" style="6" customWidth="1"/>
    <col min="6147" max="6147" width="2.7265625" style="6" customWidth="1"/>
    <col min="6148" max="6148" width="9.08984375" style="6" customWidth="1"/>
    <col min="6149" max="6149" width="2.36328125" style="6" customWidth="1"/>
    <col min="6150" max="6150" width="8" style="6" customWidth="1"/>
    <col min="6151" max="6151" width="4.26953125" style="6" customWidth="1"/>
    <col min="6152" max="6152" width="2" style="6" customWidth="1"/>
    <col min="6153" max="6153" width="5" style="6" customWidth="1"/>
    <col min="6154" max="6154" width="11.7265625" style="6" customWidth="1"/>
    <col min="6155" max="6155" width="2.453125" style="6" customWidth="1"/>
    <col min="6156" max="6156" width="8.90625" style="6" customWidth="1"/>
    <col min="6157" max="6157" width="2.453125" style="6" customWidth="1"/>
    <col min="6158" max="6158" width="8.90625" style="6" customWidth="1"/>
    <col min="6159" max="6159" width="6" style="6" customWidth="1"/>
    <col min="6160" max="6165" width="9.36328125" style="6" customWidth="1"/>
    <col min="6166" max="6400" width="9" style="6"/>
    <col min="6401" max="6401" width="5.90625" style="6" customWidth="1"/>
    <col min="6402" max="6402" width="19.453125" style="6" customWidth="1"/>
    <col min="6403" max="6403" width="2.7265625" style="6" customWidth="1"/>
    <col min="6404" max="6404" width="9.08984375" style="6" customWidth="1"/>
    <col min="6405" max="6405" width="2.36328125" style="6" customWidth="1"/>
    <col min="6406" max="6406" width="8" style="6" customWidth="1"/>
    <col min="6407" max="6407" width="4.26953125" style="6" customWidth="1"/>
    <col min="6408" max="6408" width="2" style="6" customWidth="1"/>
    <col min="6409" max="6409" width="5" style="6" customWidth="1"/>
    <col min="6410" max="6410" width="11.7265625" style="6" customWidth="1"/>
    <col min="6411" max="6411" width="2.453125" style="6" customWidth="1"/>
    <col min="6412" max="6412" width="8.90625" style="6" customWidth="1"/>
    <col min="6413" max="6413" width="2.453125" style="6" customWidth="1"/>
    <col min="6414" max="6414" width="8.90625" style="6" customWidth="1"/>
    <col min="6415" max="6415" width="6" style="6" customWidth="1"/>
    <col min="6416" max="6421" width="9.36328125" style="6" customWidth="1"/>
    <col min="6422" max="6656" width="9" style="6"/>
    <col min="6657" max="6657" width="5.90625" style="6" customWidth="1"/>
    <col min="6658" max="6658" width="19.453125" style="6" customWidth="1"/>
    <col min="6659" max="6659" width="2.7265625" style="6" customWidth="1"/>
    <col min="6660" max="6660" width="9.08984375" style="6" customWidth="1"/>
    <col min="6661" max="6661" width="2.36328125" style="6" customWidth="1"/>
    <col min="6662" max="6662" width="8" style="6" customWidth="1"/>
    <col min="6663" max="6663" width="4.26953125" style="6" customWidth="1"/>
    <col min="6664" max="6664" width="2" style="6" customWidth="1"/>
    <col min="6665" max="6665" width="5" style="6" customWidth="1"/>
    <col min="6666" max="6666" width="11.7265625" style="6" customWidth="1"/>
    <col min="6667" max="6667" width="2.453125" style="6" customWidth="1"/>
    <col min="6668" max="6668" width="8.90625" style="6" customWidth="1"/>
    <col min="6669" max="6669" width="2.453125" style="6" customWidth="1"/>
    <col min="6670" max="6670" width="8.90625" style="6" customWidth="1"/>
    <col min="6671" max="6671" width="6" style="6" customWidth="1"/>
    <col min="6672" max="6677" width="9.36328125" style="6" customWidth="1"/>
    <col min="6678" max="6912" width="9" style="6"/>
    <col min="6913" max="6913" width="5.90625" style="6" customWidth="1"/>
    <col min="6914" max="6914" width="19.453125" style="6" customWidth="1"/>
    <col min="6915" max="6915" width="2.7265625" style="6" customWidth="1"/>
    <col min="6916" max="6916" width="9.08984375" style="6" customWidth="1"/>
    <col min="6917" max="6917" width="2.36328125" style="6" customWidth="1"/>
    <col min="6918" max="6918" width="8" style="6" customWidth="1"/>
    <col min="6919" max="6919" width="4.26953125" style="6" customWidth="1"/>
    <col min="6920" max="6920" width="2" style="6" customWidth="1"/>
    <col min="6921" max="6921" width="5" style="6" customWidth="1"/>
    <col min="6922" max="6922" width="11.7265625" style="6" customWidth="1"/>
    <col min="6923" max="6923" width="2.453125" style="6" customWidth="1"/>
    <col min="6924" max="6924" width="8.90625" style="6" customWidth="1"/>
    <col min="6925" max="6925" width="2.453125" style="6" customWidth="1"/>
    <col min="6926" max="6926" width="8.90625" style="6" customWidth="1"/>
    <col min="6927" max="6927" width="6" style="6" customWidth="1"/>
    <col min="6928" max="6933" width="9.36328125" style="6" customWidth="1"/>
    <col min="6934" max="7168" width="9" style="6"/>
    <col min="7169" max="7169" width="5.90625" style="6" customWidth="1"/>
    <col min="7170" max="7170" width="19.453125" style="6" customWidth="1"/>
    <col min="7171" max="7171" width="2.7265625" style="6" customWidth="1"/>
    <col min="7172" max="7172" width="9.08984375" style="6" customWidth="1"/>
    <col min="7173" max="7173" width="2.36328125" style="6" customWidth="1"/>
    <col min="7174" max="7174" width="8" style="6" customWidth="1"/>
    <col min="7175" max="7175" width="4.26953125" style="6" customWidth="1"/>
    <col min="7176" max="7176" width="2" style="6" customWidth="1"/>
    <col min="7177" max="7177" width="5" style="6" customWidth="1"/>
    <col min="7178" max="7178" width="11.7265625" style="6" customWidth="1"/>
    <col min="7179" max="7179" width="2.453125" style="6" customWidth="1"/>
    <col min="7180" max="7180" width="8.90625" style="6" customWidth="1"/>
    <col min="7181" max="7181" width="2.453125" style="6" customWidth="1"/>
    <col min="7182" max="7182" width="8.90625" style="6" customWidth="1"/>
    <col min="7183" max="7183" width="6" style="6" customWidth="1"/>
    <col min="7184" max="7189" width="9.36328125" style="6" customWidth="1"/>
    <col min="7190" max="7424" width="9" style="6"/>
    <col min="7425" max="7425" width="5.90625" style="6" customWidth="1"/>
    <col min="7426" max="7426" width="19.453125" style="6" customWidth="1"/>
    <col min="7427" max="7427" width="2.7265625" style="6" customWidth="1"/>
    <col min="7428" max="7428" width="9.08984375" style="6" customWidth="1"/>
    <col min="7429" max="7429" width="2.36328125" style="6" customWidth="1"/>
    <col min="7430" max="7430" width="8" style="6" customWidth="1"/>
    <col min="7431" max="7431" width="4.26953125" style="6" customWidth="1"/>
    <col min="7432" max="7432" width="2" style="6" customWidth="1"/>
    <col min="7433" max="7433" width="5" style="6" customWidth="1"/>
    <col min="7434" max="7434" width="11.7265625" style="6" customWidth="1"/>
    <col min="7435" max="7435" width="2.453125" style="6" customWidth="1"/>
    <col min="7436" max="7436" width="8.90625" style="6" customWidth="1"/>
    <col min="7437" max="7437" width="2.453125" style="6" customWidth="1"/>
    <col min="7438" max="7438" width="8.90625" style="6" customWidth="1"/>
    <col min="7439" max="7439" width="6" style="6" customWidth="1"/>
    <col min="7440" max="7445" width="9.36328125" style="6" customWidth="1"/>
    <col min="7446" max="7680" width="9" style="6"/>
    <col min="7681" max="7681" width="5.90625" style="6" customWidth="1"/>
    <col min="7682" max="7682" width="19.453125" style="6" customWidth="1"/>
    <col min="7683" max="7683" width="2.7265625" style="6" customWidth="1"/>
    <col min="7684" max="7684" width="9.08984375" style="6" customWidth="1"/>
    <col min="7685" max="7685" width="2.36328125" style="6" customWidth="1"/>
    <col min="7686" max="7686" width="8" style="6" customWidth="1"/>
    <col min="7687" max="7687" width="4.26953125" style="6" customWidth="1"/>
    <col min="7688" max="7688" width="2" style="6" customWidth="1"/>
    <col min="7689" max="7689" width="5" style="6" customWidth="1"/>
    <col min="7690" max="7690" width="11.7265625" style="6" customWidth="1"/>
    <col min="7691" max="7691" width="2.453125" style="6" customWidth="1"/>
    <col min="7692" max="7692" width="8.90625" style="6" customWidth="1"/>
    <col min="7693" max="7693" width="2.453125" style="6" customWidth="1"/>
    <col min="7694" max="7694" width="8.90625" style="6" customWidth="1"/>
    <col min="7695" max="7695" width="6" style="6" customWidth="1"/>
    <col min="7696" max="7701" width="9.36328125" style="6" customWidth="1"/>
    <col min="7702" max="7936" width="9" style="6"/>
    <col min="7937" max="7937" width="5.90625" style="6" customWidth="1"/>
    <col min="7938" max="7938" width="19.453125" style="6" customWidth="1"/>
    <col min="7939" max="7939" width="2.7265625" style="6" customWidth="1"/>
    <col min="7940" max="7940" width="9.08984375" style="6" customWidth="1"/>
    <col min="7941" max="7941" width="2.36328125" style="6" customWidth="1"/>
    <col min="7942" max="7942" width="8" style="6" customWidth="1"/>
    <col min="7943" max="7943" width="4.26953125" style="6" customWidth="1"/>
    <col min="7944" max="7944" width="2" style="6" customWidth="1"/>
    <col min="7945" max="7945" width="5" style="6" customWidth="1"/>
    <col min="7946" max="7946" width="11.7265625" style="6" customWidth="1"/>
    <col min="7947" max="7947" width="2.453125" style="6" customWidth="1"/>
    <col min="7948" max="7948" width="8.90625" style="6" customWidth="1"/>
    <col min="7949" max="7949" width="2.453125" style="6" customWidth="1"/>
    <col min="7950" max="7950" width="8.90625" style="6" customWidth="1"/>
    <col min="7951" max="7951" width="6" style="6" customWidth="1"/>
    <col min="7952" max="7957" width="9.36328125" style="6" customWidth="1"/>
    <col min="7958" max="8192" width="9" style="6"/>
    <col min="8193" max="8193" width="5.90625" style="6" customWidth="1"/>
    <col min="8194" max="8194" width="19.453125" style="6" customWidth="1"/>
    <col min="8195" max="8195" width="2.7265625" style="6" customWidth="1"/>
    <col min="8196" max="8196" width="9.08984375" style="6" customWidth="1"/>
    <col min="8197" max="8197" width="2.36328125" style="6" customWidth="1"/>
    <col min="8198" max="8198" width="8" style="6" customWidth="1"/>
    <col min="8199" max="8199" width="4.26953125" style="6" customWidth="1"/>
    <col min="8200" max="8200" width="2" style="6" customWidth="1"/>
    <col min="8201" max="8201" width="5" style="6" customWidth="1"/>
    <col min="8202" max="8202" width="11.7265625" style="6" customWidth="1"/>
    <col min="8203" max="8203" width="2.453125" style="6" customWidth="1"/>
    <col min="8204" max="8204" width="8.90625" style="6" customWidth="1"/>
    <col min="8205" max="8205" width="2.453125" style="6" customWidth="1"/>
    <col min="8206" max="8206" width="8.90625" style="6" customWidth="1"/>
    <col min="8207" max="8207" width="6" style="6" customWidth="1"/>
    <col min="8208" max="8213" width="9.36328125" style="6" customWidth="1"/>
    <col min="8214" max="8448" width="9" style="6"/>
    <col min="8449" max="8449" width="5.90625" style="6" customWidth="1"/>
    <col min="8450" max="8450" width="19.453125" style="6" customWidth="1"/>
    <col min="8451" max="8451" width="2.7265625" style="6" customWidth="1"/>
    <col min="8452" max="8452" width="9.08984375" style="6" customWidth="1"/>
    <col min="8453" max="8453" width="2.36328125" style="6" customWidth="1"/>
    <col min="8454" max="8454" width="8" style="6" customWidth="1"/>
    <col min="8455" max="8455" width="4.26953125" style="6" customWidth="1"/>
    <col min="8456" max="8456" width="2" style="6" customWidth="1"/>
    <col min="8457" max="8457" width="5" style="6" customWidth="1"/>
    <col min="8458" max="8458" width="11.7265625" style="6" customWidth="1"/>
    <col min="8459" max="8459" width="2.453125" style="6" customWidth="1"/>
    <col min="8460" max="8460" width="8.90625" style="6" customWidth="1"/>
    <col min="8461" max="8461" width="2.453125" style="6" customWidth="1"/>
    <col min="8462" max="8462" width="8.90625" style="6" customWidth="1"/>
    <col min="8463" max="8463" width="6" style="6" customWidth="1"/>
    <col min="8464" max="8469" width="9.36328125" style="6" customWidth="1"/>
    <col min="8470" max="8704" width="9" style="6"/>
    <col min="8705" max="8705" width="5.90625" style="6" customWidth="1"/>
    <col min="8706" max="8706" width="19.453125" style="6" customWidth="1"/>
    <col min="8707" max="8707" width="2.7265625" style="6" customWidth="1"/>
    <col min="8708" max="8708" width="9.08984375" style="6" customWidth="1"/>
    <col min="8709" max="8709" width="2.36328125" style="6" customWidth="1"/>
    <col min="8710" max="8710" width="8" style="6" customWidth="1"/>
    <col min="8711" max="8711" width="4.26953125" style="6" customWidth="1"/>
    <col min="8712" max="8712" width="2" style="6" customWidth="1"/>
    <col min="8713" max="8713" width="5" style="6" customWidth="1"/>
    <col min="8714" max="8714" width="11.7265625" style="6" customWidth="1"/>
    <col min="8715" max="8715" width="2.453125" style="6" customWidth="1"/>
    <col min="8716" max="8716" width="8.90625" style="6" customWidth="1"/>
    <col min="8717" max="8717" width="2.453125" style="6" customWidth="1"/>
    <col min="8718" max="8718" width="8.90625" style="6" customWidth="1"/>
    <col min="8719" max="8719" width="6" style="6" customWidth="1"/>
    <col min="8720" max="8725" width="9.36328125" style="6" customWidth="1"/>
    <col min="8726" max="8960" width="9" style="6"/>
    <col min="8961" max="8961" width="5.90625" style="6" customWidth="1"/>
    <col min="8962" max="8962" width="19.453125" style="6" customWidth="1"/>
    <col min="8963" max="8963" width="2.7265625" style="6" customWidth="1"/>
    <col min="8964" max="8964" width="9.08984375" style="6" customWidth="1"/>
    <col min="8965" max="8965" width="2.36328125" style="6" customWidth="1"/>
    <col min="8966" max="8966" width="8" style="6" customWidth="1"/>
    <col min="8967" max="8967" width="4.26953125" style="6" customWidth="1"/>
    <col min="8968" max="8968" width="2" style="6" customWidth="1"/>
    <col min="8969" max="8969" width="5" style="6" customWidth="1"/>
    <col min="8970" max="8970" width="11.7265625" style="6" customWidth="1"/>
    <col min="8971" max="8971" width="2.453125" style="6" customWidth="1"/>
    <col min="8972" max="8972" width="8.90625" style="6" customWidth="1"/>
    <col min="8973" max="8973" width="2.453125" style="6" customWidth="1"/>
    <col min="8974" max="8974" width="8.90625" style="6" customWidth="1"/>
    <col min="8975" max="8975" width="6" style="6" customWidth="1"/>
    <col min="8976" max="8981" width="9.36328125" style="6" customWidth="1"/>
    <col min="8982" max="9216" width="9" style="6"/>
    <col min="9217" max="9217" width="5.90625" style="6" customWidth="1"/>
    <col min="9218" max="9218" width="19.453125" style="6" customWidth="1"/>
    <col min="9219" max="9219" width="2.7265625" style="6" customWidth="1"/>
    <col min="9220" max="9220" width="9.08984375" style="6" customWidth="1"/>
    <col min="9221" max="9221" width="2.36328125" style="6" customWidth="1"/>
    <col min="9222" max="9222" width="8" style="6" customWidth="1"/>
    <col min="9223" max="9223" width="4.26953125" style="6" customWidth="1"/>
    <col min="9224" max="9224" width="2" style="6" customWidth="1"/>
    <col min="9225" max="9225" width="5" style="6" customWidth="1"/>
    <col min="9226" max="9226" width="11.7265625" style="6" customWidth="1"/>
    <col min="9227" max="9227" width="2.453125" style="6" customWidth="1"/>
    <col min="9228" max="9228" width="8.90625" style="6" customWidth="1"/>
    <col min="9229" max="9229" width="2.453125" style="6" customWidth="1"/>
    <col min="9230" max="9230" width="8.90625" style="6" customWidth="1"/>
    <col min="9231" max="9231" width="6" style="6" customWidth="1"/>
    <col min="9232" max="9237" width="9.36328125" style="6" customWidth="1"/>
    <col min="9238" max="9472" width="9" style="6"/>
    <col min="9473" max="9473" width="5.90625" style="6" customWidth="1"/>
    <col min="9474" max="9474" width="19.453125" style="6" customWidth="1"/>
    <col min="9475" max="9475" width="2.7265625" style="6" customWidth="1"/>
    <col min="9476" max="9476" width="9.08984375" style="6" customWidth="1"/>
    <col min="9477" max="9477" width="2.36328125" style="6" customWidth="1"/>
    <col min="9478" max="9478" width="8" style="6" customWidth="1"/>
    <col min="9479" max="9479" width="4.26953125" style="6" customWidth="1"/>
    <col min="9480" max="9480" width="2" style="6" customWidth="1"/>
    <col min="9481" max="9481" width="5" style="6" customWidth="1"/>
    <col min="9482" max="9482" width="11.7265625" style="6" customWidth="1"/>
    <col min="9483" max="9483" width="2.453125" style="6" customWidth="1"/>
    <col min="9484" max="9484" width="8.90625" style="6" customWidth="1"/>
    <col min="9485" max="9485" width="2.453125" style="6" customWidth="1"/>
    <col min="9486" max="9486" width="8.90625" style="6" customWidth="1"/>
    <col min="9487" max="9487" width="6" style="6" customWidth="1"/>
    <col min="9488" max="9493" width="9.36328125" style="6" customWidth="1"/>
    <col min="9494" max="9728" width="9" style="6"/>
    <col min="9729" max="9729" width="5.90625" style="6" customWidth="1"/>
    <col min="9730" max="9730" width="19.453125" style="6" customWidth="1"/>
    <col min="9731" max="9731" width="2.7265625" style="6" customWidth="1"/>
    <col min="9732" max="9732" width="9.08984375" style="6" customWidth="1"/>
    <col min="9733" max="9733" width="2.36328125" style="6" customWidth="1"/>
    <col min="9734" max="9734" width="8" style="6" customWidth="1"/>
    <col min="9735" max="9735" width="4.26953125" style="6" customWidth="1"/>
    <col min="9736" max="9736" width="2" style="6" customWidth="1"/>
    <col min="9737" max="9737" width="5" style="6" customWidth="1"/>
    <col min="9738" max="9738" width="11.7265625" style="6" customWidth="1"/>
    <col min="9739" max="9739" width="2.453125" style="6" customWidth="1"/>
    <col min="9740" max="9740" width="8.90625" style="6" customWidth="1"/>
    <col min="9741" max="9741" width="2.453125" style="6" customWidth="1"/>
    <col min="9742" max="9742" width="8.90625" style="6" customWidth="1"/>
    <col min="9743" max="9743" width="6" style="6" customWidth="1"/>
    <col min="9744" max="9749" width="9.36328125" style="6" customWidth="1"/>
    <col min="9750" max="9984" width="9" style="6"/>
    <col min="9985" max="9985" width="5.90625" style="6" customWidth="1"/>
    <col min="9986" max="9986" width="19.453125" style="6" customWidth="1"/>
    <col min="9987" max="9987" width="2.7265625" style="6" customWidth="1"/>
    <col min="9988" max="9988" width="9.08984375" style="6" customWidth="1"/>
    <col min="9989" max="9989" width="2.36328125" style="6" customWidth="1"/>
    <col min="9990" max="9990" width="8" style="6" customWidth="1"/>
    <col min="9991" max="9991" width="4.26953125" style="6" customWidth="1"/>
    <col min="9992" max="9992" width="2" style="6" customWidth="1"/>
    <col min="9993" max="9993" width="5" style="6" customWidth="1"/>
    <col min="9994" max="9994" width="11.7265625" style="6" customWidth="1"/>
    <col min="9995" max="9995" width="2.453125" style="6" customWidth="1"/>
    <col min="9996" max="9996" width="8.90625" style="6" customWidth="1"/>
    <col min="9997" max="9997" width="2.453125" style="6" customWidth="1"/>
    <col min="9998" max="9998" width="8.90625" style="6" customWidth="1"/>
    <col min="9999" max="9999" width="6" style="6" customWidth="1"/>
    <col min="10000" max="10005" width="9.36328125" style="6" customWidth="1"/>
    <col min="10006" max="10240" width="9" style="6"/>
    <col min="10241" max="10241" width="5.90625" style="6" customWidth="1"/>
    <col min="10242" max="10242" width="19.453125" style="6" customWidth="1"/>
    <col min="10243" max="10243" width="2.7265625" style="6" customWidth="1"/>
    <col min="10244" max="10244" width="9.08984375" style="6" customWidth="1"/>
    <col min="10245" max="10245" width="2.36328125" style="6" customWidth="1"/>
    <col min="10246" max="10246" width="8" style="6" customWidth="1"/>
    <col min="10247" max="10247" width="4.26953125" style="6" customWidth="1"/>
    <col min="10248" max="10248" width="2" style="6" customWidth="1"/>
    <col min="10249" max="10249" width="5" style="6" customWidth="1"/>
    <col min="10250" max="10250" width="11.7265625" style="6" customWidth="1"/>
    <col min="10251" max="10251" width="2.453125" style="6" customWidth="1"/>
    <col min="10252" max="10252" width="8.90625" style="6" customWidth="1"/>
    <col min="10253" max="10253" width="2.453125" style="6" customWidth="1"/>
    <col min="10254" max="10254" width="8.90625" style="6" customWidth="1"/>
    <col min="10255" max="10255" width="6" style="6" customWidth="1"/>
    <col min="10256" max="10261" width="9.36328125" style="6" customWidth="1"/>
    <col min="10262" max="10496" width="9" style="6"/>
    <col min="10497" max="10497" width="5.90625" style="6" customWidth="1"/>
    <col min="10498" max="10498" width="19.453125" style="6" customWidth="1"/>
    <col min="10499" max="10499" width="2.7265625" style="6" customWidth="1"/>
    <col min="10500" max="10500" width="9.08984375" style="6" customWidth="1"/>
    <col min="10501" max="10501" width="2.36328125" style="6" customWidth="1"/>
    <col min="10502" max="10502" width="8" style="6" customWidth="1"/>
    <col min="10503" max="10503" width="4.26953125" style="6" customWidth="1"/>
    <col min="10504" max="10504" width="2" style="6" customWidth="1"/>
    <col min="10505" max="10505" width="5" style="6" customWidth="1"/>
    <col min="10506" max="10506" width="11.7265625" style="6" customWidth="1"/>
    <col min="10507" max="10507" width="2.453125" style="6" customWidth="1"/>
    <col min="10508" max="10508" width="8.90625" style="6" customWidth="1"/>
    <col min="10509" max="10509" width="2.453125" style="6" customWidth="1"/>
    <col min="10510" max="10510" width="8.90625" style="6" customWidth="1"/>
    <col min="10511" max="10511" width="6" style="6" customWidth="1"/>
    <col min="10512" max="10517" width="9.36328125" style="6" customWidth="1"/>
    <col min="10518" max="10752" width="9" style="6"/>
    <col min="10753" max="10753" width="5.90625" style="6" customWidth="1"/>
    <col min="10754" max="10754" width="19.453125" style="6" customWidth="1"/>
    <col min="10755" max="10755" width="2.7265625" style="6" customWidth="1"/>
    <col min="10756" max="10756" width="9.08984375" style="6" customWidth="1"/>
    <col min="10757" max="10757" width="2.36328125" style="6" customWidth="1"/>
    <col min="10758" max="10758" width="8" style="6" customWidth="1"/>
    <col min="10759" max="10759" width="4.26953125" style="6" customWidth="1"/>
    <col min="10760" max="10760" width="2" style="6" customWidth="1"/>
    <col min="10761" max="10761" width="5" style="6" customWidth="1"/>
    <col min="10762" max="10762" width="11.7265625" style="6" customWidth="1"/>
    <col min="10763" max="10763" width="2.453125" style="6" customWidth="1"/>
    <col min="10764" max="10764" width="8.90625" style="6" customWidth="1"/>
    <col min="10765" max="10765" width="2.453125" style="6" customWidth="1"/>
    <col min="10766" max="10766" width="8.90625" style="6" customWidth="1"/>
    <col min="10767" max="10767" width="6" style="6" customWidth="1"/>
    <col min="10768" max="10773" width="9.36328125" style="6" customWidth="1"/>
    <col min="10774" max="11008" width="9" style="6"/>
    <col min="11009" max="11009" width="5.90625" style="6" customWidth="1"/>
    <col min="11010" max="11010" width="19.453125" style="6" customWidth="1"/>
    <col min="11011" max="11011" width="2.7265625" style="6" customWidth="1"/>
    <col min="11012" max="11012" width="9.08984375" style="6" customWidth="1"/>
    <col min="11013" max="11013" width="2.36328125" style="6" customWidth="1"/>
    <col min="11014" max="11014" width="8" style="6" customWidth="1"/>
    <col min="11015" max="11015" width="4.26953125" style="6" customWidth="1"/>
    <col min="11016" max="11016" width="2" style="6" customWidth="1"/>
    <col min="11017" max="11017" width="5" style="6" customWidth="1"/>
    <col min="11018" max="11018" width="11.7265625" style="6" customWidth="1"/>
    <col min="11019" max="11019" width="2.453125" style="6" customWidth="1"/>
    <col min="11020" max="11020" width="8.90625" style="6" customWidth="1"/>
    <col min="11021" max="11021" width="2.453125" style="6" customWidth="1"/>
    <col min="11022" max="11022" width="8.90625" style="6" customWidth="1"/>
    <col min="11023" max="11023" width="6" style="6" customWidth="1"/>
    <col min="11024" max="11029" width="9.36328125" style="6" customWidth="1"/>
    <col min="11030" max="11264" width="9" style="6"/>
    <col min="11265" max="11265" width="5.90625" style="6" customWidth="1"/>
    <col min="11266" max="11266" width="19.453125" style="6" customWidth="1"/>
    <col min="11267" max="11267" width="2.7265625" style="6" customWidth="1"/>
    <col min="11268" max="11268" width="9.08984375" style="6" customWidth="1"/>
    <col min="11269" max="11269" width="2.36328125" style="6" customWidth="1"/>
    <col min="11270" max="11270" width="8" style="6" customWidth="1"/>
    <col min="11271" max="11271" width="4.26953125" style="6" customWidth="1"/>
    <col min="11272" max="11272" width="2" style="6" customWidth="1"/>
    <col min="11273" max="11273" width="5" style="6" customWidth="1"/>
    <col min="11274" max="11274" width="11.7265625" style="6" customWidth="1"/>
    <col min="11275" max="11275" width="2.453125" style="6" customWidth="1"/>
    <col min="11276" max="11276" width="8.90625" style="6" customWidth="1"/>
    <col min="11277" max="11277" width="2.453125" style="6" customWidth="1"/>
    <col min="11278" max="11278" width="8.90625" style="6" customWidth="1"/>
    <col min="11279" max="11279" width="6" style="6" customWidth="1"/>
    <col min="11280" max="11285" width="9.36328125" style="6" customWidth="1"/>
    <col min="11286" max="11520" width="9" style="6"/>
    <col min="11521" max="11521" width="5.90625" style="6" customWidth="1"/>
    <col min="11522" max="11522" width="19.453125" style="6" customWidth="1"/>
    <col min="11523" max="11523" width="2.7265625" style="6" customWidth="1"/>
    <col min="11524" max="11524" width="9.08984375" style="6" customWidth="1"/>
    <col min="11525" max="11525" width="2.36328125" style="6" customWidth="1"/>
    <col min="11526" max="11526" width="8" style="6" customWidth="1"/>
    <col min="11527" max="11527" width="4.26953125" style="6" customWidth="1"/>
    <col min="11528" max="11528" width="2" style="6" customWidth="1"/>
    <col min="11529" max="11529" width="5" style="6" customWidth="1"/>
    <col min="11530" max="11530" width="11.7265625" style="6" customWidth="1"/>
    <col min="11531" max="11531" width="2.453125" style="6" customWidth="1"/>
    <col min="11532" max="11532" width="8.90625" style="6" customWidth="1"/>
    <col min="11533" max="11533" width="2.453125" style="6" customWidth="1"/>
    <col min="11534" max="11534" width="8.90625" style="6" customWidth="1"/>
    <col min="11535" max="11535" width="6" style="6" customWidth="1"/>
    <col min="11536" max="11541" width="9.36328125" style="6" customWidth="1"/>
    <col min="11542" max="11776" width="9" style="6"/>
    <col min="11777" max="11777" width="5.90625" style="6" customWidth="1"/>
    <col min="11778" max="11778" width="19.453125" style="6" customWidth="1"/>
    <col min="11779" max="11779" width="2.7265625" style="6" customWidth="1"/>
    <col min="11780" max="11780" width="9.08984375" style="6" customWidth="1"/>
    <col min="11781" max="11781" width="2.36328125" style="6" customWidth="1"/>
    <col min="11782" max="11782" width="8" style="6" customWidth="1"/>
    <col min="11783" max="11783" width="4.26953125" style="6" customWidth="1"/>
    <col min="11784" max="11784" width="2" style="6" customWidth="1"/>
    <col min="11785" max="11785" width="5" style="6" customWidth="1"/>
    <col min="11786" max="11786" width="11.7265625" style="6" customWidth="1"/>
    <col min="11787" max="11787" width="2.453125" style="6" customWidth="1"/>
    <col min="11788" max="11788" width="8.90625" style="6" customWidth="1"/>
    <col min="11789" max="11789" width="2.453125" style="6" customWidth="1"/>
    <col min="11790" max="11790" width="8.90625" style="6" customWidth="1"/>
    <col min="11791" max="11791" width="6" style="6" customWidth="1"/>
    <col min="11792" max="11797" width="9.36328125" style="6" customWidth="1"/>
    <col min="11798" max="12032" width="9" style="6"/>
    <col min="12033" max="12033" width="5.90625" style="6" customWidth="1"/>
    <col min="12034" max="12034" width="19.453125" style="6" customWidth="1"/>
    <col min="12035" max="12035" width="2.7265625" style="6" customWidth="1"/>
    <col min="12036" max="12036" width="9.08984375" style="6" customWidth="1"/>
    <col min="12037" max="12037" width="2.36328125" style="6" customWidth="1"/>
    <col min="12038" max="12038" width="8" style="6" customWidth="1"/>
    <col min="12039" max="12039" width="4.26953125" style="6" customWidth="1"/>
    <col min="12040" max="12040" width="2" style="6" customWidth="1"/>
    <col min="12041" max="12041" width="5" style="6" customWidth="1"/>
    <col min="12042" max="12042" width="11.7265625" style="6" customWidth="1"/>
    <col min="12043" max="12043" width="2.453125" style="6" customWidth="1"/>
    <col min="12044" max="12044" width="8.90625" style="6" customWidth="1"/>
    <col min="12045" max="12045" width="2.453125" style="6" customWidth="1"/>
    <col min="12046" max="12046" width="8.90625" style="6" customWidth="1"/>
    <col min="12047" max="12047" width="6" style="6" customWidth="1"/>
    <col min="12048" max="12053" width="9.36328125" style="6" customWidth="1"/>
    <col min="12054" max="12288" width="9" style="6"/>
    <col min="12289" max="12289" width="5.90625" style="6" customWidth="1"/>
    <col min="12290" max="12290" width="19.453125" style="6" customWidth="1"/>
    <col min="12291" max="12291" width="2.7265625" style="6" customWidth="1"/>
    <col min="12292" max="12292" width="9.08984375" style="6" customWidth="1"/>
    <col min="12293" max="12293" width="2.36328125" style="6" customWidth="1"/>
    <col min="12294" max="12294" width="8" style="6" customWidth="1"/>
    <col min="12295" max="12295" width="4.26953125" style="6" customWidth="1"/>
    <col min="12296" max="12296" width="2" style="6" customWidth="1"/>
    <col min="12297" max="12297" width="5" style="6" customWidth="1"/>
    <col min="12298" max="12298" width="11.7265625" style="6" customWidth="1"/>
    <col min="12299" max="12299" width="2.453125" style="6" customWidth="1"/>
    <col min="12300" max="12300" width="8.90625" style="6" customWidth="1"/>
    <col min="12301" max="12301" width="2.453125" style="6" customWidth="1"/>
    <col min="12302" max="12302" width="8.90625" style="6" customWidth="1"/>
    <col min="12303" max="12303" width="6" style="6" customWidth="1"/>
    <col min="12304" max="12309" width="9.36328125" style="6" customWidth="1"/>
    <col min="12310" max="12544" width="9" style="6"/>
    <col min="12545" max="12545" width="5.90625" style="6" customWidth="1"/>
    <col min="12546" max="12546" width="19.453125" style="6" customWidth="1"/>
    <col min="12547" max="12547" width="2.7265625" style="6" customWidth="1"/>
    <col min="12548" max="12548" width="9.08984375" style="6" customWidth="1"/>
    <col min="12549" max="12549" width="2.36328125" style="6" customWidth="1"/>
    <col min="12550" max="12550" width="8" style="6" customWidth="1"/>
    <col min="12551" max="12551" width="4.26953125" style="6" customWidth="1"/>
    <col min="12552" max="12552" width="2" style="6" customWidth="1"/>
    <col min="12553" max="12553" width="5" style="6" customWidth="1"/>
    <col min="12554" max="12554" width="11.7265625" style="6" customWidth="1"/>
    <col min="12555" max="12555" width="2.453125" style="6" customWidth="1"/>
    <col min="12556" max="12556" width="8.90625" style="6" customWidth="1"/>
    <col min="12557" max="12557" width="2.453125" style="6" customWidth="1"/>
    <col min="12558" max="12558" width="8.90625" style="6" customWidth="1"/>
    <col min="12559" max="12559" width="6" style="6" customWidth="1"/>
    <col min="12560" max="12565" width="9.36328125" style="6" customWidth="1"/>
    <col min="12566" max="12800" width="9" style="6"/>
    <col min="12801" max="12801" width="5.90625" style="6" customWidth="1"/>
    <col min="12802" max="12802" width="19.453125" style="6" customWidth="1"/>
    <col min="12803" max="12803" width="2.7265625" style="6" customWidth="1"/>
    <col min="12804" max="12804" width="9.08984375" style="6" customWidth="1"/>
    <col min="12805" max="12805" width="2.36328125" style="6" customWidth="1"/>
    <col min="12806" max="12806" width="8" style="6" customWidth="1"/>
    <col min="12807" max="12807" width="4.26953125" style="6" customWidth="1"/>
    <col min="12808" max="12808" width="2" style="6" customWidth="1"/>
    <col min="12809" max="12809" width="5" style="6" customWidth="1"/>
    <col min="12810" max="12810" width="11.7265625" style="6" customWidth="1"/>
    <col min="12811" max="12811" width="2.453125" style="6" customWidth="1"/>
    <col min="12812" max="12812" width="8.90625" style="6" customWidth="1"/>
    <col min="12813" max="12813" width="2.453125" style="6" customWidth="1"/>
    <col min="12814" max="12814" width="8.90625" style="6" customWidth="1"/>
    <col min="12815" max="12815" width="6" style="6" customWidth="1"/>
    <col min="12816" max="12821" width="9.36328125" style="6" customWidth="1"/>
    <col min="12822" max="13056" width="9" style="6"/>
    <col min="13057" max="13057" width="5.90625" style="6" customWidth="1"/>
    <col min="13058" max="13058" width="19.453125" style="6" customWidth="1"/>
    <col min="13059" max="13059" width="2.7265625" style="6" customWidth="1"/>
    <col min="13060" max="13060" width="9.08984375" style="6" customWidth="1"/>
    <col min="13061" max="13061" width="2.36328125" style="6" customWidth="1"/>
    <col min="13062" max="13062" width="8" style="6" customWidth="1"/>
    <col min="13063" max="13063" width="4.26953125" style="6" customWidth="1"/>
    <col min="13064" max="13064" width="2" style="6" customWidth="1"/>
    <col min="13065" max="13065" width="5" style="6" customWidth="1"/>
    <col min="13066" max="13066" width="11.7265625" style="6" customWidth="1"/>
    <col min="13067" max="13067" width="2.453125" style="6" customWidth="1"/>
    <col min="13068" max="13068" width="8.90625" style="6" customWidth="1"/>
    <col min="13069" max="13069" width="2.453125" style="6" customWidth="1"/>
    <col min="13070" max="13070" width="8.90625" style="6" customWidth="1"/>
    <col min="13071" max="13071" width="6" style="6" customWidth="1"/>
    <col min="13072" max="13077" width="9.36328125" style="6" customWidth="1"/>
    <col min="13078" max="13312" width="9" style="6"/>
    <col min="13313" max="13313" width="5.90625" style="6" customWidth="1"/>
    <col min="13314" max="13314" width="19.453125" style="6" customWidth="1"/>
    <col min="13315" max="13315" width="2.7265625" style="6" customWidth="1"/>
    <col min="13316" max="13316" width="9.08984375" style="6" customWidth="1"/>
    <col min="13317" max="13317" width="2.36328125" style="6" customWidth="1"/>
    <col min="13318" max="13318" width="8" style="6" customWidth="1"/>
    <col min="13319" max="13319" width="4.26953125" style="6" customWidth="1"/>
    <col min="13320" max="13320" width="2" style="6" customWidth="1"/>
    <col min="13321" max="13321" width="5" style="6" customWidth="1"/>
    <col min="13322" max="13322" width="11.7265625" style="6" customWidth="1"/>
    <col min="13323" max="13323" width="2.453125" style="6" customWidth="1"/>
    <col min="13324" max="13324" width="8.90625" style="6" customWidth="1"/>
    <col min="13325" max="13325" width="2.453125" style="6" customWidth="1"/>
    <col min="13326" max="13326" width="8.90625" style="6" customWidth="1"/>
    <col min="13327" max="13327" width="6" style="6" customWidth="1"/>
    <col min="13328" max="13333" width="9.36328125" style="6" customWidth="1"/>
    <col min="13334" max="13568" width="9" style="6"/>
    <col min="13569" max="13569" width="5.90625" style="6" customWidth="1"/>
    <col min="13570" max="13570" width="19.453125" style="6" customWidth="1"/>
    <col min="13571" max="13571" width="2.7265625" style="6" customWidth="1"/>
    <col min="13572" max="13572" width="9.08984375" style="6" customWidth="1"/>
    <col min="13573" max="13573" width="2.36328125" style="6" customWidth="1"/>
    <col min="13574" max="13574" width="8" style="6" customWidth="1"/>
    <col min="13575" max="13575" width="4.26953125" style="6" customWidth="1"/>
    <col min="13576" max="13576" width="2" style="6" customWidth="1"/>
    <col min="13577" max="13577" width="5" style="6" customWidth="1"/>
    <col min="13578" max="13578" width="11.7265625" style="6" customWidth="1"/>
    <col min="13579" max="13579" width="2.453125" style="6" customWidth="1"/>
    <col min="13580" max="13580" width="8.90625" style="6" customWidth="1"/>
    <col min="13581" max="13581" width="2.453125" style="6" customWidth="1"/>
    <col min="13582" max="13582" width="8.90625" style="6" customWidth="1"/>
    <col min="13583" max="13583" width="6" style="6" customWidth="1"/>
    <col min="13584" max="13589" width="9.36328125" style="6" customWidth="1"/>
    <col min="13590" max="13824" width="9" style="6"/>
    <col min="13825" max="13825" width="5.90625" style="6" customWidth="1"/>
    <col min="13826" max="13826" width="19.453125" style="6" customWidth="1"/>
    <col min="13827" max="13827" width="2.7265625" style="6" customWidth="1"/>
    <col min="13828" max="13828" width="9.08984375" style="6" customWidth="1"/>
    <col min="13829" max="13829" width="2.36328125" style="6" customWidth="1"/>
    <col min="13830" max="13830" width="8" style="6" customWidth="1"/>
    <col min="13831" max="13831" width="4.26953125" style="6" customWidth="1"/>
    <col min="13832" max="13832" width="2" style="6" customWidth="1"/>
    <col min="13833" max="13833" width="5" style="6" customWidth="1"/>
    <col min="13834" max="13834" width="11.7265625" style="6" customWidth="1"/>
    <col min="13835" max="13835" width="2.453125" style="6" customWidth="1"/>
    <col min="13836" max="13836" width="8.90625" style="6" customWidth="1"/>
    <col min="13837" max="13837" width="2.453125" style="6" customWidth="1"/>
    <col min="13838" max="13838" width="8.90625" style="6" customWidth="1"/>
    <col min="13839" max="13839" width="6" style="6" customWidth="1"/>
    <col min="13840" max="13845" width="9.36328125" style="6" customWidth="1"/>
    <col min="13846" max="14080" width="9" style="6"/>
    <col min="14081" max="14081" width="5.90625" style="6" customWidth="1"/>
    <col min="14082" max="14082" width="19.453125" style="6" customWidth="1"/>
    <col min="14083" max="14083" width="2.7265625" style="6" customWidth="1"/>
    <col min="14084" max="14084" width="9.08984375" style="6" customWidth="1"/>
    <col min="14085" max="14085" width="2.36328125" style="6" customWidth="1"/>
    <col min="14086" max="14086" width="8" style="6" customWidth="1"/>
    <col min="14087" max="14087" width="4.26953125" style="6" customWidth="1"/>
    <col min="14088" max="14088" width="2" style="6" customWidth="1"/>
    <col min="14089" max="14089" width="5" style="6" customWidth="1"/>
    <col min="14090" max="14090" width="11.7265625" style="6" customWidth="1"/>
    <col min="14091" max="14091" width="2.453125" style="6" customWidth="1"/>
    <col min="14092" max="14092" width="8.90625" style="6" customWidth="1"/>
    <col min="14093" max="14093" width="2.453125" style="6" customWidth="1"/>
    <col min="14094" max="14094" width="8.90625" style="6" customWidth="1"/>
    <col min="14095" max="14095" width="6" style="6" customWidth="1"/>
    <col min="14096" max="14101" width="9.36328125" style="6" customWidth="1"/>
    <col min="14102" max="14336" width="9" style="6"/>
    <col min="14337" max="14337" width="5.90625" style="6" customWidth="1"/>
    <col min="14338" max="14338" width="19.453125" style="6" customWidth="1"/>
    <col min="14339" max="14339" width="2.7265625" style="6" customWidth="1"/>
    <col min="14340" max="14340" width="9.08984375" style="6" customWidth="1"/>
    <col min="14341" max="14341" width="2.36328125" style="6" customWidth="1"/>
    <col min="14342" max="14342" width="8" style="6" customWidth="1"/>
    <col min="14343" max="14343" width="4.26953125" style="6" customWidth="1"/>
    <col min="14344" max="14344" width="2" style="6" customWidth="1"/>
    <col min="14345" max="14345" width="5" style="6" customWidth="1"/>
    <col min="14346" max="14346" width="11.7265625" style="6" customWidth="1"/>
    <col min="14347" max="14347" width="2.453125" style="6" customWidth="1"/>
    <col min="14348" max="14348" width="8.90625" style="6" customWidth="1"/>
    <col min="14349" max="14349" width="2.453125" style="6" customWidth="1"/>
    <col min="14350" max="14350" width="8.90625" style="6" customWidth="1"/>
    <col min="14351" max="14351" width="6" style="6" customWidth="1"/>
    <col min="14352" max="14357" width="9.36328125" style="6" customWidth="1"/>
    <col min="14358" max="14592" width="9" style="6"/>
    <col min="14593" max="14593" width="5.90625" style="6" customWidth="1"/>
    <col min="14594" max="14594" width="19.453125" style="6" customWidth="1"/>
    <col min="14595" max="14595" width="2.7265625" style="6" customWidth="1"/>
    <col min="14596" max="14596" width="9.08984375" style="6" customWidth="1"/>
    <col min="14597" max="14597" width="2.36328125" style="6" customWidth="1"/>
    <col min="14598" max="14598" width="8" style="6" customWidth="1"/>
    <col min="14599" max="14599" width="4.26953125" style="6" customWidth="1"/>
    <col min="14600" max="14600" width="2" style="6" customWidth="1"/>
    <col min="14601" max="14601" width="5" style="6" customWidth="1"/>
    <col min="14602" max="14602" width="11.7265625" style="6" customWidth="1"/>
    <col min="14603" max="14603" width="2.453125" style="6" customWidth="1"/>
    <col min="14604" max="14604" width="8.90625" style="6" customWidth="1"/>
    <col min="14605" max="14605" width="2.453125" style="6" customWidth="1"/>
    <col min="14606" max="14606" width="8.90625" style="6" customWidth="1"/>
    <col min="14607" max="14607" width="6" style="6" customWidth="1"/>
    <col min="14608" max="14613" width="9.36328125" style="6" customWidth="1"/>
    <col min="14614" max="14848" width="9" style="6"/>
    <col min="14849" max="14849" width="5.90625" style="6" customWidth="1"/>
    <col min="14850" max="14850" width="19.453125" style="6" customWidth="1"/>
    <col min="14851" max="14851" width="2.7265625" style="6" customWidth="1"/>
    <col min="14852" max="14852" width="9.08984375" style="6" customWidth="1"/>
    <col min="14853" max="14853" width="2.36328125" style="6" customWidth="1"/>
    <col min="14854" max="14854" width="8" style="6" customWidth="1"/>
    <col min="14855" max="14855" width="4.26953125" style="6" customWidth="1"/>
    <col min="14856" max="14856" width="2" style="6" customWidth="1"/>
    <col min="14857" max="14857" width="5" style="6" customWidth="1"/>
    <col min="14858" max="14858" width="11.7265625" style="6" customWidth="1"/>
    <col min="14859" max="14859" width="2.453125" style="6" customWidth="1"/>
    <col min="14860" max="14860" width="8.90625" style="6" customWidth="1"/>
    <col min="14861" max="14861" width="2.453125" style="6" customWidth="1"/>
    <col min="14862" max="14862" width="8.90625" style="6" customWidth="1"/>
    <col min="14863" max="14863" width="6" style="6" customWidth="1"/>
    <col min="14864" max="14869" width="9.36328125" style="6" customWidth="1"/>
    <col min="14870" max="15104" width="9" style="6"/>
    <col min="15105" max="15105" width="5.90625" style="6" customWidth="1"/>
    <col min="15106" max="15106" width="19.453125" style="6" customWidth="1"/>
    <col min="15107" max="15107" width="2.7265625" style="6" customWidth="1"/>
    <col min="15108" max="15108" width="9.08984375" style="6" customWidth="1"/>
    <col min="15109" max="15109" width="2.36328125" style="6" customWidth="1"/>
    <col min="15110" max="15110" width="8" style="6" customWidth="1"/>
    <col min="15111" max="15111" width="4.26953125" style="6" customWidth="1"/>
    <col min="15112" max="15112" width="2" style="6" customWidth="1"/>
    <col min="15113" max="15113" width="5" style="6" customWidth="1"/>
    <col min="15114" max="15114" width="11.7265625" style="6" customWidth="1"/>
    <col min="15115" max="15115" width="2.453125" style="6" customWidth="1"/>
    <col min="15116" max="15116" width="8.90625" style="6" customWidth="1"/>
    <col min="15117" max="15117" width="2.453125" style="6" customWidth="1"/>
    <col min="15118" max="15118" width="8.90625" style="6" customWidth="1"/>
    <col min="15119" max="15119" width="6" style="6" customWidth="1"/>
    <col min="15120" max="15125" width="9.36328125" style="6" customWidth="1"/>
    <col min="15126" max="15360" width="9" style="6"/>
    <col min="15361" max="15361" width="5.90625" style="6" customWidth="1"/>
    <col min="15362" max="15362" width="19.453125" style="6" customWidth="1"/>
    <col min="15363" max="15363" width="2.7265625" style="6" customWidth="1"/>
    <col min="15364" max="15364" width="9.08984375" style="6" customWidth="1"/>
    <col min="15365" max="15365" width="2.36328125" style="6" customWidth="1"/>
    <col min="15366" max="15366" width="8" style="6" customWidth="1"/>
    <col min="15367" max="15367" width="4.26953125" style="6" customWidth="1"/>
    <col min="15368" max="15368" width="2" style="6" customWidth="1"/>
    <col min="15369" max="15369" width="5" style="6" customWidth="1"/>
    <col min="15370" max="15370" width="11.7265625" style="6" customWidth="1"/>
    <col min="15371" max="15371" width="2.453125" style="6" customWidth="1"/>
    <col min="15372" max="15372" width="8.90625" style="6" customWidth="1"/>
    <col min="15373" max="15373" width="2.453125" style="6" customWidth="1"/>
    <col min="15374" max="15374" width="8.90625" style="6" customWidth="1"/>
    <col min="15375" max="15375" width="6" style="6" customWidth="1"/>
    <col min="15376" max="15381" width="9.36328125" style="6" customWidth="1"/>
    <col min="15382" max="15616" width="9" style="6"/>
    <col min="15617" max="15617" width="5.90625" style="6" customWidth="1"/>
    <col min="15618" max="15618" width="19.453125" style="6" customWidth="1"/>
    <col min="15619" max="15619" width="2.7265625" style="6" customWidth="1"/>
    <col min="15620" max="15620" width="9.08984375" style="6" customWidth="1"/>
    <col min="15621" max="15621" width="2.36328125" style="6" customWidth="1"/>
    <col min="15622" max="15622" width="8" style="6" customWidth="1"/>
    <col min="15623" max="15623" width="4.26953125" style="6" customWidth="1"/>
    <col min="15624" max="15624" width="2" style="6" customWidth="1"/>
    <col min="15625" max="15625" width="5" style="6" customWidth="1"/>
    <col min="15626" max="15626" width="11.7265625" style="6" customWidth="1"/>
    <col min="15627" max="15627" width="2.453125" style="6" customWidth="1"/>
    <col min="15628" max="15628" width="8.90625" style="6" customWidth="1"/>
    <col min="15629" max="15629" width="2.453125" style="6" customWidth="1"/>
    <col min="15630" max="15630" width="8.90625" style="6" customWidth="1"/>
    <col min="15631" max="15631" width="6" style="6" customWidth="1"/>
    <col min="15632" max="15637" width="9.36328125" style="6" customWidth="1"/>
    <col min="15638" max="15872" width="9" style="6"/>
    <col min="15873" max="15873" width="5.90625" style="6" customWidth="1"/>
    <col min="15874" max="15874" width="19.453125" style="6" customWidth="1"/>
    <col min="15875" max="15875" width="2.7265625" style="6" customWidth="1"/>
    <col min="15876" max="15876" width="9.08984375" style="6" customWidth="1"/>
    <col min="15877" max="15877" width="2.36328125" style="6" customWidth="1"/>
    <col min="15878" max="15878" width="8" style="6" customWidth="1"/>
    <col min="15879" max="15879" width="4.26953125" style="6" customWidth="1"/>
    <col min="15880" max="15880" width="2" style="6" customWidth="1"/>
    <col min="15881" max="15881" width="5" style="6" customWidth="1"/>
    <col min="15882" max="15882" width="11.7265625" style="6" customWidth="1"/>
    <col min="15883" max="15883" width="2.453125" style="6" customWidth="1"/>
    <col min="15884" max="15884" width="8.90625" style="6" customWidth="1"/>
    <col min="15885" max="15885" width="2.453125" style="6" customWidth="1"/>
    <col min="15886" max="15886" width="8.90625" style="6" customWidth="1"/>
    <col min="15887" max="15887" width="6" style="6" customWidth="1"/>
    <col min="15888" max="15893" width="9.36328125" style="6" customWidth="1"/>
    <col min="15894" max="16128" width="9" style="6"/>
    <col min="16129" max="16129" width="5.90625" style="6" customWidth="1"/>
    <col min="16130" max="16130" width="19.453125" style="6" customWidth="1"/>
    <col min="16131" max="16131" width="2.7265625" style="6" customWidth="1"/>
    <col min="16132" max="16132" width="9.08984375" style="6" customWidth="1"/>
    <col min="16133" max="16133" width="2.36328125" style="6" customWidth="1"/>
    <col min="16134" max="16134" width="8" style="6" customWidth="1"/>
    <col min="16135" max="16135" width="4.26953125" style="6" customWidth="1"/>
    <col min="16136" max="16136" width="2" style="6" customWidth="1"/>
    <col min="16137" max="16137" width="5" style="6" customWidth="1"/>
    <col min="16138" max="16138" width="11.7265625" style="6" customWidth="1"/>
    <col min="16139" max="16139" width="2.453125" style="6" customWidth="1"/>
    <col min="16140" max="16140" width="8.90625" style="6" customWidth="1"/>
    <col min="16141" max="16141" width="2.453125" style="6" customWidth="1"/>
    <col min="16142" max="16142" width="8.90625" style="6" customWidth="1"/>
    <col min="16143" max="16143" width="6" style="6" customWidth="1"/>
    <col min="16144" max="16149" width="9.36328125" style="6" customWidth="1"/>
    <col min="16150" max="16384" width="9" style="6"/>
  </cols>
  <sheetData>
    <row r="1" spans="1:18" ht="20.25" customHeight="1" x14ac:dyDescent="0.2">
      <c r="A1" s="14" t="s">
        <v>53</v>
      </c>
      <c r="B1" s="17"/>
      <c r="C1" s="27"/>
      <c r="D1" s="31"/>
      <c r="E1" s="31"/>
      <c r="F1" s="37"/>
      <c r="G1" s="43"/>
    </row>
    <row r="2" spans="1:18" ht="50.25" customHeight="1" x14ac:dyDescent="0.2">
      <c r="A2" s="540" t="s">
        <v>92</v>
      </c>
      <c r="B2" s="540"/>
      <c r="C2" s="540"/>
      <c r="D2" s="540"/>
      <c r="E2" s="540"/>
      <c r="F2" s="540"/>
      <c r="G2" s="540"/>
      <c r="H2" s="540"/>
      <c r="I2" s="540"/>
      <c r="J2" s="540"/>
      <c r="K2" s="540"/>
      <c r="L2" s="540"/>
      <c r="M2" s="540"/>
      <c r="N2" s="540"/>
      <c r="O2" s="540"/>
      <c r="P2" s="92"/>
      <c r="Q2" s="92"/>
      <c r="R2" s="92"/>
    </row>
    <row r="3" spans="1:18" ht="20.25" customHeight="1" x14ac:dyDescent="0.2">
      <c r="A3" s="15"/>
      <c r="B3" s="541" t="s">
        <v>23</v>
      </c>
      <c r="C3" s="542"/>
      <c r="D3" s="543"/>
      <c r="E3" s="15"/>
      <c r="F3" s="38"/>
      <c r="G3" s="15"/>
      <c r="H3" s="15"/>
      <c r="I3" s="15"/>
      <c r="J3" s="15"/>
      <c r="K3" s="15"/>
      <c r="L3" s="15"/>
      <c r="M3" s="15"/>
      <c r="N3" s="15"/>
      <c r="O3" s="15"/>
      <c r="P3" s="92"/>
      <c r="Q3" s="92"/>
      <c r="R3" s="92"/>
    </row>
    <row r="4" spans="1:18" ht="27" customHeight="1" x14ac:dyDescent="0.15">
      <c r="A4" s="544" t="s">
        <v>55</v>
      </c>
      <c r="B4" s="544"/>
      <c r="C4" s="544"/>
      <c r="D4" s="544"/>
      <c r="E4" s="544"/>
      <c r="F4" s="544"/>
      <c r="G4" s="544"/>
      <c r="H4" s="49"/>
      <c r="J4" s="54"/>
      <c r="K4" s="54"/>
      <c r="L4" s="70"/>
      <c r="M4" s="54"/>
      <c r="N4" s="70"/>
      <c r="O4" s="5"/>
      <c r="P4" s="5"/>
      <c r="Q4" s="5"/>
    </row>
    <row r="5" spans="1:18" ht="16.5" customHeight="1" x14ac:dyDescent="0.2">
      <c r="A5" s="16"/>
      <c r="B5" s="18" t="s">
        <v>6</v>
      </c>
      <c r="C5" s="28"/>
      <c r="D5" s="32" t="s">
        <v>3</v>
      </c>
      <c r="E5" s="16"/>
      <c r="F5" s="39"/>
      <c r="G5" s="44" t="s">
        <v>16</v>
      </c>
      <c r="H5" s="49"/>
      <c r="J5" s="54"/>
      <c r="K5" s="54"/>
      <c r="L5" s="70"/>
      <c r="M5" s="54"/>
      <c r="N5" s="70"/>
      <c r="O5" s="5"/>
      <c r="P5" s="5"/>
      <c r="Q5" s="5"/>
    </row>
    <row r="6" spans="1:18" ht="36" customHeight="1" x14ac:dyDescent="0.15">
      <c r="A6" s="545" t="s">
        <v>56</v>
      </c>
      <c r="B6" s="545"/>
      <c r="C6" s="545"/>
      <c r="D6" s="545"/>
      <c r="E6" s="545"/>
      <c r="F6" s="545"/>
      <c r="G6" s="545"/>
      <c r="I6" s="544" t="s">
        <v>14</v>
      </c>
      <c r="J6" s="544"/>
      <c r="K6" s="544"/>
      <c r="L6" s="544"/>
      <c r="M6" s="544"/>
      <c r="N6" s="544"/>
      <c r="R6" s="13"/>
    </row>
    <row r="7" spans="1:18" ht="16.5" customHeight="1" x14ac:dyDescent="0.2">
      <c r="A7" s="550" t="s">
        <v>32</v>
      </c>
      <c r="B7" s="19" t="s">
        <v>93</v>
      </c>
      <c r="C7" s="29" t="s">
        <v>20</v>
      </c>
      <c r="D7" s="33" t="s">
        <v>59</v>
      </c>
      <c r="E7" s="33"/>
      <c r="F7" s="40"/>
      <c r="G7" s="45" t="s">
        <v>16</v>
      </c>
      <c r="I7" s="7"/>
      <c r="J7" s="553"/>
      <c r="K7" s="65"/>
      <c r="L7" s="547" t="s">
        <v>27</v>
      </c>
      <c r="M7" s="548"/>
      <c r="N7" s="549"/>
    </row>
    <row r="8" spans="1:18" ht="16.5" customHeight="1" x14ac:dyDescent="0.2">
      <c r="A8" s="551"/>
      <c r="B8" s="20" t="s">
        <v>44</v>
      </c>
      <c r="D8" s="34" t="s">
        <v>60</v>
      </c>
      <c r="E8" s="34" t="s">
        <v>2</v>
      </c>
      <c r="F8" s="41">
        <f>IFERROR(ROUNDDOWN(F7/F5,1),)</f>
        <v>0</v>
      </c>
      <c r="G8" s="46" t="s">
        <v>10</v>
      </c>
      <c r="I8" s="50"/>
      <c r="J8" s="554"/>
      <c r="K8" s="66"/>
      <c r="L8" s="71" t="s">
        <v>48</v>
      </c>
      <c r="M8" s="83"/>
      <c r="N8" s="85" t="s">
        <v>76</v>
      </c>
    </row>
    <row r="9" spans="1:18" ht="16.5" customHeight="1" x14ac:dyDescent="0.2">
      <c r="A9" s="551"/>
      <c r="B9" s="21" t="s">
        <v>94</v>
      </c>
      <c r="C9" s="7" t="s">
        <v>20</v>
      </c>
      <c r="D9" s="34" t="s">
        <v>61</v>
      </c>
      <c r="E9" s="34"/>
      <c r="F9" s="40"/>
      <c r="G9" s="47" t="s">
        <v>16</v>
      </c>
      <c r="J9" s="55" t="s">
        <v>32</v>
      </c>
      <c r="K9" s="67" t="s">
        <v>2</v>
      </c>
      <c r="L9" s="72">
        <f>F8</f>
        <v>0</v>
      </c>
      <c r="M9" s="67" t="s">
        <v>62</v>
      </c>
      <c r="N9" s="72">
        <f>F10</f>
        <v>0</v>
      </c>
    </row>
    <row r="10" spans="1:18" ht="16.5" customHeight="1" x14ac:dyDescent="0.2">
      <c r="A10" s="552"/>
      <c r="B10" s="22" t="s">
        <v>44</v>
      </c>
      <c r="C10" s="30"/>
      <c r="D10" s="35" t="s">
        <v>0</v>
      </c>
      <c r="E10" s="34" t="s">
        <v>62</v>
      </c>
      <c r="F10" s="41">
        <f>IFERROR(ROUNDDOWN(F9/F5,1),)</f>
        <v>0</v>
      </c>
      <c r="G10" s="48" t="s">
        <v>10</v>
      </c>
      <c r="J10" s="55" t="s">
        <v>13</v>
      </c>
      <c r="K10" s="67" t="s">
        <v>29</v>
      </c>
      <c r="L10" s="72">
        <f>F12</f>
        <v>0</v>
      </c>
      <c r="M10" s="67" t="s">
        <v>22</v>
      </c>
      <c r="N10" s="72">
        <f>F14</f>
        <v>0</v>
      </c>
    </row>
    <row r="11" spans="1:18" ht="16.5" customHeight="1" x14ac:dyDescent="0.2">
      <c r="A11" s="550" t="s">
        <v>13</v>
      </c>
      <c r="B11" s="23" t="s">
        <v>57</v>
      </c>
      <c r="C11" s="29" t="s">
        <v>20</v>
      </c>
      <c r="D11" s="33" t="s">
        <v>47</v>
      </c>
      <c r="E11" s="33"/>
      <c r="F11" s="40"/>
      <c r="G11" s="45" t="s">
        <v>16</v>
      </c>
      <c r="I11" s="51"/>
      <c r="J11" s="55" t="s">
        <v>28</v>
      </c>
      <c r="K11" s="67" t="s">
        <v>18</v>
      </c>
      <c r="L11" s="72">
        <f>F16</f>
        <v>0</v>
      </c>
      <c r="M11" s="67" t="s">
        <v>50</v>
      </c>
      <c r="N11" s="72">
        <f>F18</f>
        <v>0</v>
      </c>
      <c r="O11" s="51"/>
      <c r="P11" s="51"/>
      <c r="Q11" s="51"/>
      <c r="R11" s="51"/>
    </row>
    <row r="12" spans="1:18" ht="16.5" customHeight="1" x14ac:dyDescent="0.2">
      <c r="A12" s="551"/>
      <c r="B12" s="24" t="s">
        <v>44</v>
      </c>
      <c r="D12" s="34" t="s">
        <v>45</v>
      </c>
      <c r="E12" s="34" t="s">
        <v>29</v>
      </c>
      <c r="F12" s="41">
        <f>IFERROR(ROUNDDOWN(F11/F5,1),)</f>
        <v>0</v>
      </c>
      <c r="G12" s="46" t="s">
        <v>10</v>
      </c>
      <c r="I12" s="51"/>
      <c r="J12" s="55" t="s">
        <v>25</v>
      </c>
      <c r="K12" s="67" t="s">
        <v>63</v>
      </c>
      <c r="L12" s="72">
        <f>F20</f>
        <v>0</v>
      </c>
      <c r="M12" s="67" t="s">
        <v>1</v>
      </c>
      <c r="N12" s="72">
        <f>F22</f>
        <v>0</v>
      </c>
      <c r="O12" s="51"/>
      <c r="P12" s="51"/>
      <c r="Q12" s="51"/>
      <c r="R12" s="51"/>
    </row>
    <row r="13" spans="1:18" ht="16.5" customHeight="1" x14ac:dyDescent="0.2">
      <c r="A13" s="551"/>
      <c r="B13" s="25" t="s">
        <v>58</v>
      </c>
      <c r="C13" s="7" t="s">
        <v>20</v>
      </c>
      <c r="D13" s="34" t="s">
        <v>61</v>
      </c>
      <c r="E13" s="34"/>
      <c r="F13" s="40"/>
      <c r="G13" s="47" t="s">
        <v>16</v>
      </c>
      <c r="I13" s="51"/>
      <c r="J13" s="55" t="s">
        <v>5</v>
      </c>
      <c r="K13" s="67" t="s">
        <v>33</v>
      </c>
      <c r="L13" s="72">
        <f>F24</f>
        <v>0</v>
      </c>
      <c r="M13" s="67" t="s">
        <v>34</v>
      </c>
      <c r="N13" s="72">
        <f>F26</f>
        <v>0</v>
      </c>
      <c r="O13" s="51"/>
      <c r="P13" s="51"/>
      <c r="Q13" s="51"/>
      <c r="R13" s="51"/>
    </row>
    <row r="14" spans="1:18" ht="16.5" customHeight="1" x14ac:dyDescent="0.2">
      <c r="A14" s="552"/>
      <c r="B14" s="26" t="s">
        <v>44</v>
      </c>
      <c r="C14" s="30"/>
      <c r="D14" s="35" t="s">
        <v>54</v>
      </c>
      <c r="E14" s="34" t="s">
        <v>22</v>
      </c>
      <c r="F14" s="41">
        <f>IFERROR(ROUNDDOWN(F13/F5,1),)</f>
        <v>0</v>
      </c>
      <c r="G14" s="48" t="s">
        <v>10</v>
      </c>
      <c r="I14" s="51"/>
      <c r="J14" s="55" t="s">
        <v>26</v>
      </c>
      <c r="K14" s="67" t="s">
        <v>64</v>
      </c>
      <c r="L14" s="72">
        <f>F28</f>
        <v>0</v>
      </c>
      <c r="M14" s="67" t="s">
        <v>65</v>
      </c>
      <c r="N14" s="72">
        <f>F30</f>
        <v>0</v>
      </c>
      <c r="O14" s="51"/>
      <c r="P14" s="51"/>
      <c r="Q14" s="51"/>
      <c r="R14" s="51"/>
    </row>
    <row r="15" spans="1:18" ht="16.5" customHeight="1" x14ac:dyDescent="0.2">
      <c r="A15" s="550" t="s">
        <v>28</v>
      </c>
      <c r="B15" s="23" t="s">
        <v>57</v>
      </c>
      <c r="C15" s="29" t="s">
        <v>20</v>
      </c>
      <c r="D15" s="33" t="s">
        <v>47</v>
      </c>
      <c r="E15" s="33"/>
      <c r="F15" s="40"/>
      <c r="G15" s="45" t="s">
        <v>16</v>
      </c>
      <c r="I15" s="51"/>
      <c r="J15" s="55" t="s">
        <v>35</v>
      </c>
      <c r="K15" s="67" t="s">
        <v>36</v>
      </c>
      <c r="L15" s="72">
        <f>F32</f>
        <v>0</v>
      </c>
      <c r="M15" s="67" t="s">
        <v>21</v>
      </c>
      <c r="N15" s="72">
        <f>F34</f>
        <v>0</v>
      </c>
      <c r="O15" s="51"/>
      <c r="P15" s="51"/>
      <c r="Q15" s="51"/>
      <c r="R15" s="51"/>
    </row>
    <row r="16" spans="1:18" ht="16.5" customHeight="1" x14ac:dyDescent="0.2">
      <c r="A16" s="551"/>
      <c r="B16" s="24" t="s">
        <v>44</v>
      </c>
      <c r="D16" s="34" t="s">
        <v>45</v>
      </c>
      <c r="E16" s="34" t="s">
        <v>18</v>
      </c>
      <c r="F16" s="41">
        <f>IFERROR(ROUNDDOWN(F15/F5,1),)</f>
        <v>0</v>
      </c>
      <c r="G16" s="46" t="s">
        <v>10</v>
      </c>
      <c r="I16" s="51"/>
      <c r="J16" s="55" t="s">
        <v>31</v>
      </c>
      <c r="K16" s="67" t="s">
        <v>66</v>
      </c>
      <c r="L16" s="72">
        <f>F36</f>
        <v>0</v>
      </c>
      <c r="M16" s="67" t="s">
        <v>67</v>
      </c>
      <c r="N16" s="72">
        <f>F38</f>
        <v>0</v>
      </c>
      <c r="O16" s="51"/>
      <c r="P16" s="51"/>
      <c r="Q16" s="51"/>
      <c r="R16" s="51"/>
    </row>
    <row r="17" spans="1:18" ht="16.5" customHeight="1" x14ac:dyDescent="0.2">
      <c r="A17" s="551"/>
      <c r="B17" s="25" t="s">
        <v>58</v>
      </c>
      <c r="C17" s="7" t="s">
        <v>20</v>
      </c>
      <c r="D17" s="34" t="s">
        <v>61</v>
      </c>
      <c r="E17" s="34"/>
      <c r="F17" s="40"/>
      <c r="G17" s="47" t="s">
        <v>16</v>
      </c>
      <c r="I17" s="51"/>
      <c r="J17" s="55" t="s">
        <v>37</v>
      </c>
      <c r="K17" s="67" t="s">
        <v>68</v>
      </c>
      <c r="L17" s="72">
        <f>F40</f>
        <v>0</v>
      </c>
      <c r="M17" s="67" t="s">
        <v>69</v>
      </c>
      <c r="N17" s="72">
        <f>F42</f>
        <v>0</v>
      </c>
      <c r="O17" s="51"/>
      <c r="P17" s="51"/>
      <c r="Q17" s="51"/>
      <c r="R17" s="51"/>
    </row>
    <row r="18" spans="1:18" ht="16.5" customHeight="1" x14ac:dyDescent="0.2">
      <c r="A18" s="552"/>
      <c r="B18" s="26" t="s">
        <v>44</v>
      </c>
      <c r="C18" s="30"/>
      <c r="D18" s="35" t="s">
        <v>54</v>
      </c>
      <c r="E18" s="34" t="s">
        <v>50</v>
      </c>
      <c r="F18" s="41">
        <f>IFERROR(ROUNDDOWN(F17/F5,1),)</f>
        <v>0</v>
      </c>
      <c r="G18" s="48" t="s">
        <v>10</v>
      </c>
      <c r="I18" s="51"/>
      <c r="J18" s="55" t="s">
        <v>24</v>
      </c>
      <c r="K18" s="67" t="s">
        <v>71</v>
      </c>
      <c r="L18" s="72">
        <f>F44</f>
        <v>0</v>
      </c>
      <c r="M18" s="67" t="s">
        <v>72</v>
      </c>
      <c r="N18" s="72">
        <f>F46</f>
        <v>0</v>
      </c>
      <c r="O18" s="51"/>
      <c r="P18" s="51"/>
      <c r="Q18" s="51"/>
      <c r="R18" s="51"/>
    </row>
    <row r="19" spans="1:18" ht="16.5" customHeight="1" x14ac:dyDescent="0.2">
      <c r="A19" s="550" t="s">
        <v>25</v>
      </c>
      <c r="B19" s="23" t="s">
        <v>57</v>
      </c>
      <c r="C19" s="29" t="s">
        <v>20</v>
      </c>
      <c r="D19" s="33" t="s">
        <v>47</v>
      </c>
      <c r="E19" s="33"/>
      <c r="F19" s="40"/>
      <c r="G19" s="45" t="s">
        <v>16</v>
      </c>
      <c r="I19" s="51"/>
      <c r="J19" s="56" t="s">
        <v>19</v>
      </c>
      <c r="K19" s="68" t="s">
        <v>38</v>
      </c>
      <c r="L19" s="73">
        <f>F48</f>
        <v>0</v>
      </c>
      <c r="M19" s="68" t="s">
        <v>70</v>
      </c>
      <c r="N19" s="73">
        <f>F50</f>
        <v>0</v>
      </c>
      <c r="O19" s="51"/>
      <c r="P19" s="51"/>
      <c r="Q19" s="51"/>
      <c r="R19" s="51"/>
    </row>
    <row r="20" spans="1:18" ht="16.5" customHeight="1" x14ac:dyDescent="0.2">
      <c r="A20" s="551"/>
      <c r="B20" s="24" t="s">
        <v>44</v>
      </c>
      <c r="D20" s="34" t="s">
        <v>45</v>
      </c>
      <c r="E20" s="34" t="s">
        <v>63</v>
      </c>
      <c r="F20" s="41">
        <f>IFERROR(ROUNDDOWN(F19/F5,1),)</f>
        <v>0</v>
      </c>
      <c r="G20" s="46" t="s">
        <v>10</v>
      </c>
      <c r="I20" s="51"/>
      <c r="J20" s="57" t="s">
        <v>15</v>
      </c>
      <c r="K20" s="57"/>
      <c r="L20" s="74">
        <f>SUM(L9:L19)</f>
        <v>0</v>
      </c>
      <c r="M20" s="57"/>
      <c r="N20" s="74">
        <f>SUM(N9:N19)</f>
        <v>0</v>
      </c>
      <c r="O20" s="51"/>
      <c r="P20" s="51"/>
      <c r="Q20" s="51"/>
      <c r="R20" s="51"/>
    </row>
    <row r="21" spans="1:18" ht="16.5" customHeight="1" x14ac:dyDescent="0.2">
      <c r="A21" s="551"/>
      <c r="B21" s="25" t="s">
        <v>58</v>
      </c>
      <c r="C21" s="7" t="s">
        <v>20</v>
      </c>
      <c r="D21" s="34" t="s">
        <v>61</v>
      </c>
      <c r="E21" s="34"/>
      <c r="F21" s="40"/>
      <c r="G21" s="47" t="s">
        <v>16</v>
      </c>
      <c r="I21" s="51"/>
      <c r="J21" s="58"/>
      <c r="K21" s="58"/>
      <c r="L21" s="75"/>
      <c r="M21" s="58"/>
      <c r="N21" s="75"/>
      <c r="O21" s="51"/>
      <c r="P21" s="51"/>
      <c r="Q21" s="51"/>
      <c r="R21" s="51"/>
    </row>
    <row r="22" spans="1:18" ht="16.5" customHeight="1" x14ac:dyDescent="0.2">
      <c r="A22" s="552"/>
      <c r="B22" s="26" t="s">
        <v>44</v>
      </c>
      <c r="C22" s="30"/>
      <c r="D22" s="35" t="s">
        <v>54</v>
      </c>
      <c r="E22" s="34" t="s">
        <v>1</v>
      </c>
      <c r="F22" s="41">
        <f>IFERROR(ROUNDDOWN(F21/F5,1),)</f>
        <v>0</v>
      </c>
      <c r="G22" s="48" t="s">
        <v>10</v>
      </c>
      <c r="I22" s="51"/>
      <c r="J22" s="6"/>
      <c r="K22" s="6"/>
      <c r="L22" s="76"/>
      <c r="M22" s="6"/>
      <c r="N22" s="76"/>
      <c r="O22" s="6"/>
      <c r="P22" s="6"/>
      <c r="Q22" s="6"/>
      <c r="R22" s="51"/>
    </row>
    <row r="23" spans="1:18" ht="16.5" customHeight="1" x14ac:dyDescent="0.2">
      <c r="A23" s="550" t="s">
        <v>5</v>
      </c>
      <c r="B23" s="23" t="s">
        <v>57</v>
      </c>
      <c r="C23" s="29" t="s">
        <v>20</v>
      </c>
      <c r="D23" s="33" t="s">
        <v>47</v>
      </c>
      <c r="E23" s="33"/>
      <c r="F23" s="42"/>
      <c r="G23" s="45" t="s">
        <v>16</v>
      </c>
      <c r="I23" s="51"/>
      <c r="J23" s="6"/>
      <c r="K23" s="6"/>
      <c r="M23" s="6"/>
      <c r="O23" s="6"/>
      <c r="P23" s="6"/>
      <c r="Q23" s="6"/>
      <c r="R23" s="51"/>
    </row>
    <row r="24" spans="1:18" ht="16.5" customHeight="1" x14ac:dyDescent="0.2">
      <c r="A24" s="551"/>
      <c r="B24" s="24" t="s">
        <v>44</v>
      </c>
      <c r="D24" s="34" t="s">
        <v>45</v>
      </c>
      <c r="E24" s="34" t="s">
        <v>33</v>
      </c>
      <c r="F24" s="41">
        <f>IFERROR(ROUNDDOWN(F23/F5,1),)</f>
        <v>0</v>
      </c>
      <c r="G24" s="46" t="s">
        <v>10</v>
      </c>
      <c r="J24" s="59" t="s">
        <v>39</v>
      </c>
      <c r="K24" s="58"/>
      <c r="L24" s="77"/>
      <c r="M24" s="58"/>
      <c r="N24" s="77"/>
      <c r="O24" s="6"/>
      <c r="P24" s="51"/>
      <c r="Q24" s="51"/>
      <c r="R24" s="51"/>
    </row>
    <row r="25" spans="1:18" ht="16.5" customHeight="1" x14ac:dyDescent="0.2">
      <c r="A25" s="551"/>
      <c r="B25" s="25" t="s">
        <v>58</v>
      </c>
      <c r="C25" s="7" t="s">
        <v>20</v>
      </c>
      <c r="D25" s="34" t="s">
        <v>61</v>
      </c>
      <c r="E25" s="34"/>
      <c r="F25" s="40"/>
      <c r="G25" s="47" t="s">
        <v>16</v>
      </c>
      <c r="J25" s="7"/>
      <c r="K25" s="7"/>
      <c r="M25" s="7"/>
      <c r="O25" s="6"/>
      <c r="R25" s="51"/>
    </row>
    <row r="26" spans="1:18" ht="16.5" customHeight="1" x14ac:dyDescent="0.2">
      <c r="A26" s="552"/>
      <c r="B26" s="26" t="s">
        <v>44</v>
      </c>
      <c r="C26" s="30"/>
      <c r="D26" s="35" t="s">
        <v>54</v>
      </c>
      <c r="E26" s="34" t="s">
        <v>34</v>
      </c>
      <c r="F26" s="41">
        <f>IFERROR(ROUNDDOWN(F25/F5,1),)</f>
        <v>0</v>
      </c>
      <c r="G26" s="48" t="s">
        <v>10</v>
      </c>
      <c r="J26" s="58"/>
      <c r="K26" s="58"/>
      <c r="L26" s="75"/>
      <c r="M26" s="58"/>
      <c r="N26" s="75"/>
      <c r="O26" s="51"/>
      <c r="R26" s="51"/>
    </row>
    <row r="27" spans="1:18" ht="16.5" customHeight="1" x14ac:dyDescent="0.2">
      <c r="A27" s="550" t="s">
        <v>26</v>
      </c>
      <c r="B27" s="23" t="s">
        <v>57</v>
      </c>
      <c r="C27" s="29" t="s">
        <v>20</v>
      </c>
      <c r="D27" s="33" t="s">
        <v>47</v>
      </c>
      <c r="E27" s="33"/>
      <c r="F27" s="40"/>
      <c r="G27" s="45" t="s">
        <v>16</v>
      </c>
      <c r="I27" s="52" t="s">
        <v>40</v>
      </c>
      <c r="J27" s="60">
        <f>ROUNDDOWN(N24,1)</f>
        <v>0</v>
      </c>
      <c r="K27" s="12"/>
      <c r="L27" s="9" t="s">
        <v>10</v>
      </c>
      <c r="M27" s="12"/>
      <c r="O27" s="13"/>
      <c r="R27" s="51"/>
    </row>
    <row r="28" spans="1:18" ht="16.5" customHeight="1" x14ac:dyDescent="0.2">
      <c r="A28" s="551"/>
      <c r="B28" s="24" t="s">
        <v>44</v>
      </c>
      <c r="D28" s="34" t="s">
        <v>45</v>
      </c>
      <c r="E28" s="34" t="s">
        <v>64</v>
      </c>
      <c r="F28" s="41">
        <f>IFERROR(ROUNDDOWN(F27/F5,1),)</f>
        <v>0</v>
      </c>
      <c r="G28" s="46" t="s">
        <v>10</v>
      </c>
      <c r="I28" s="52"/>
      <c r="J28" s="61"/>
      <c r="K28" s="61"/>
      <c r="L28" s="78" t="s">
        <v>17</v>
      </c>
      <c r="M28" s="61"/>
      <c r="N28" s="86">
        <f>IFERROR(J27/J29*100,)</f>
        <v>0</v>
      </c>
      <c r="O28" s="88" t="s">
        <v>77</v>
      </c>
      <c r="Q28" s="51"/>
      <c r="R28" s="51"/>
    </row>
    <row r="29" spans="1:18" ht="16.5" customHeight="1" x14ac:dyDescent="0.2">
      <c r="A29" s="551"/>
      <c r="B29" s="25" t="s">
        <v>58</v>
      </c>
      <c r="C29" s="7" t="s">
        <v>20</v>
      </c>
      <c r="D29" s="34" t="s">
        <v>61</v>
      </c>
      <c r="E29" s="34"/>
      <c r="F29" s="40"/>
      <c r="G29" s="47" t="s">
        <v>16</v>
      </c>
      <c r="I29" s="53" t="s">
        <v>73</v>
      </c>
      <c r="J29" s="41">
        <f>ROUNDDOWN(L24,1)</f>
        <v>0</v>
      </c>
      <c r="K29" s="69"/>
      <c r="L29" s="79" t="s">
        <v>10</v>
      </c>
      <c r="M29" s="69"/>
      <c r="N29" s="79"/>
      <c r="O29" s="89"/>
      <c r="P29" s="51"/>
      <c r="Q29" s="51"/>
      <c r="R29" s="51"/>
    </row>
    <row r="30" spans="1:18" ht="16.5" customHeight="1" x14ac:dyDescent="0.2">
      <c r="A30" s="552"/>
      <c r="B30" s="26" t="s">
        <v>44</v>
      </c>
      <c r="C30" s="30"/>
      <c r="D30" s="35" t="s">
        <v>54</v>
      </c>
      <c r="E30" s="34" t="s">
        <v>65</v>
      </c>
      <c r="F30" s="41">
        <f>IFERROR(ROUNDDOWN(F29/F5,1),)</f>
        <v>0</v>
      </c>
      <c r="G30" s="48" t="s">
        <v>10</v>
      </c>
      <c r="I30" s="51"/>
      <c r="J30" s="51"/>
      <c r="K30" s="51"/>
      <c r="L30" s="75"/>
      <c r="M30" s="51"/>
      <c r="O30" s="51"/>
      <c r="P30" s="51"/>
      <c r="Q30" s="51"/>
      <c r="R30" s="51"/>
    </row>
    <row r="31" spans="1:18" ht="16.5" customHeight="1" x14ac:dyDescent="0.2">
      <c r="A31" s="550" t="s">
        <v>35</v>
      </c>
      <c r="B31" s="23" t="s">
        <v>57</v>
      </c>
      <c r="C31" s="29" t="s">
        <v>20</v>
      </c>
      <c r="D31" s="33" t="s">
        <v>47</v>
      </c>
      <c r="E31" s="33"/>
      <c r="F31" s="40"/>
      <c r="G31" s="45" t="s">
        <v>16</v>
      </c>
      <c r="J31" s="546" t="s">
        <v>74</v>
      </c>
      <c r="K31" s="546"/>
      <c r="L31" s="546"/>
      <c r="M31" s="546"/>
      <c r="N31" s="546"/>
      <c r="O31" s="546"/>
      <c r="P31" s="51"/>
      <c r="Q31" s="51"/>
      <c r="R31" s="51"/>
    </row>
    <row r="32" spans="1:18" ht="16.5" customHeight="1" x14ac:dyDescent="0.2">
      <c r="A32" s="551"/>
      <c r="B32" s="24" t="s">
        <v>44</v>
      </c>
      <c r="D32" s="34" t="s">
        <v>45</v>
      </c>
      <c r="E32" s="34" t="s">
        <v>36</v>
      </c>
      <c r="F32" s="41">
        <f>IFERROR(ROUNDDOWN(F31/F5,1),)</f>
        <v>0</v>
      </c>
      <c r="G32" s="46" t="s">
        <v>10</v>
      </c>
      <c r="I32" s="51"/>
      <c r="J32" s="546"/>
      <c r="K32" s="546"/>
      <c r="L32" s="546"/>
      <c r="M32" s="546"/>
      <c r="N32" s="546"/>
      <c r="O32" s="546"/>
      <c r="P32" s="51"/>
      <c r="Q32" s="51"/>
      <c r="R32" s="51"/>
    </row>
    <row r="33" spans="1:18" ht="16.5" customHeight="1" x14ac:dyDescent="0.2">
      <c r="A33" s="551"/>
      <c r="B33" s="25" t="s">
        <v>58</v>
      </c>
      <c r="C33" s="7" t="s">
        <v>20</v>
      </c>
      <c r="D33" s="34" t="s">
        <v>61</v>
      </c>
      <c r="E33" s="34"/>
      <c r="F33" s="40"/>
      <c r="G33" s="47" t="s">
        <v>16</v>
      </c>
      <c r="I33" s="51"/>
      <c r="J33" s="62"/>
      <c r="K33" s="62"/>
      <c r="L33" s="80"/>
      <c r="M33" s="84"/>
      <c r="N33" s="81"/>
      <c r="O33" s="90"/>
      <c r="P33" s="51"/>
      <c r="Q33" s="51"/>
      <c r="R33" s="51"/>
    </row>
    <row r="34" spans="1:18" ht="16.5" customHeight="1" x14ac:dyDescent="0.2">
      <c r="A34" s="552"/>
      <c r="B34" s="26" t="s">
        <v>44</v>
      </c>
      <c r="C34" s="30"/>
      <c r="D34" s="35" t="s">
        <v>54</v>
      </c>
      <c r="E34" s="34" t="s">
        <v>21</v>
      </c>
      <c r="F34" s="41">
        <f>IFERROR(ROUNDDOWN(F33/F5,1),)</f>
        <v>0</v>
      </c>
      <c r="G34" s="48" t="s">
        <v>10</v>
      </c>
      <c r="I34" s="51"/>
      <c r="J34" s="62"/>
      <c r="K34" s="62"/>
      <c r="L34" s="80"/>
      <c r="M34" s="84"/>
      <c r="N34" s="81"/>
      <c r="O34" s="90"/>
      <c r="P34" s="51"/>
      <c r="Q34" s="51"/>
      <c r="R34" s="51"/>
    </row>
    <row r="35" spans="1:18" ht="16.5" customHeight="1" x14ac:dyDescent="0.2">
      <c r="A35" s="550" t="s">
        <v>31</v>
      </c>
      <c r="B35" s="23" t="s">
        <v>57</v>
      </c>
      <c r="C35" s="29" t="s">
        <v>20</v>
      </c>
      <c r="D35" s="33" t="s">
        <v>47</v>
      </c>
      <c r="E35" s="33"/>
      <c r="F35" s="40"/>
      <c r="G35" s="45" t="s">
        <v>16</v>
      </c>
      <c r="I35" s="51"/>
      <c r="J35" s="63"/>
      <c r="K35" s="63"/>
      <c r="L35" s="81"/>
      <c r="M35" s="63"/>
      <c r="N35" s="87"/>
      <c r="O35" s="91"/>
      <c r="P35" s="51"/>
      <c r="Q35" s="51"/>
      <c r="R35" s="51"/>
    </row>
    <row r="36" spans="1:18" ht="16.5" customHeight="1" x14ac:dyDescent="0.2">
      <c r="A36" s="551"/>
      <c r="B36" s="24" t="s">
        <v>44</v>
      </c>
      <c r="D36" s="34" t="s">
        <v>45</v>
      </c>
      <c r="E36" s="34" t="s">
        <v>66</v>
      </c>
      <c r="F36" s="41">
        <f>IFERROR(ROUNDDOWN(F35/F5,1),)</f>
        <v>0</v>
      </c>
      <c r="G36" s="46" t="s">
        <v>10</v>
      </c>
      <c r="I36" s="51"/>
      <c r="J36" s="63"/>
      <c r="K36" s="63"/>
      <c r="L36" s="81"/>
      <c r="M36" s="63"/>
      <c r="N36" s="87"/>
      <c r="O36" s="91"/>
      <c r="P36" s="51"/>
      <c r="Q36" s="51"/>
      <c r="R36" s="51"/>
    </row>
    <row r="37" spans="1:18" ht="16.5" customHeight="1" x14ac:dyDescent="0.2">
      <c r="A37" s="551"/>
      <c r="B37" s="25" t="s">
        <v>58</v>
      </c>
      <c r="C37" s="7" t="s">
        <v>20</v>
      </c>
      <c r="D37" s="34" t="s">
        <v>61</v>
      </c>
      <c r="E37" s="34"/>
      <c r="F37" s="40"/>
      <c r="G37" s="47" t="s">
        <v>16</v>
      </c>
      <c r="I37" s="51"/>
      <c r="J37" s="62"/>
      <c r="K37" s="62"/>
      <c r="L37" s="80"/>
      <c r="M37" s="84"/>
      <c r="N37" s="81"/>
      <c r="O37" s="90"/>
      <c r="P37" s="51"/>
      <c r="Q37" s="51"/>
      <c r="R37" s="51"/>
    </row>
    <row r="38" spans="1:18" ht="16.5" customHeight="1" x14ac:dyDescent="0.2">
      <c r="A38" s="552"/>
      <c r="B38" s="26" t="s">
        <v>44</v>
      </c>
      <c r="C38" s="30"/>
      <c r="D38" s="35" t="s">
        <v>54</v>
      </c>
      <c r="E38" s="34" t="s">
        <v>67</v>
      </c>
      <c r="F38" s="41">
        <f>IFERROR(ROUNDDOWN(F37/F5,1),)</f>
        <v>0</v>
      </c>
      <c r="G38" s="48" t="s">
        <v>10</v>
      </c>
      <c r="I38" s="51"/>
      <c r="J38" s="62"/>
      <c r="K38" s="62"/>
      <c r="L38" s="80"/>
      <c r="M38" s="84"/>
      <c r="N38" s="81"/>
      <c r="O38" s="90"/>
      <c r="P38" s="51"/>
      <c r="Q38" s="51"/>
      <c r="R38" s="51"/>
    </row>
    <row r="39" spans="1:18" ht="16.5" customHeight="1" x14ac:dyDescent="0.2">
      <c r="A39" s="550" t="s">
        <v>37</v>
      </c>
      <c r="B39" s="23" t="s">
        <v>57</v>
      </c>
      <c r="C39" s="29" t="s">
        <v>20</v>
      </c>
      <c r="D39" s="33" t="s">
        <v>47</v>
      </c>
      <c r="E39" s="33"/>
      <c r="F39" s="40"/>
      <c r="G39" s="45" t="s">
        <v>16</v>
      </c>
      <c r="I39" s="51"/>
      <c r="J39" s="64"/>
      <c r="K39" s="64"/>
      <c r="L39" s="82"/>
      <c r="M39" s="64"/>
      <c r="N39" s="82"/>
      <c r="O39" s="90"/>
      <c r="P39" s="51"/>
      <c r="Q39" s="51"/>
      <c r="R39" s="51"/>
    </row>
    <row r="40" spans="1:18" ht="16.5" customHeight="1" x14ac:dyDescent="0.2">
      <c r="A40" s="551"/>
      <c r="B40" s="24" t="s">
        <v>44</v>
      </c>
      <c r="D40" s="34" t="s">
        <v>45</v>
      </c>
      <c r="E40" s="34" t="s">
        <v>68</v>
      </c>
      <c r="F40" s="41">
        <f>IFERROR(ROUNDDOWN(F39/F5,1),)</f>
        <v>0</v>
      </c>
      <c r="G40" s="46" t="s">
        <v>10</v>
      </c>
      <c r="I40" s="51"/>
      <c r="J40" s="58"/>
      <c r="K40" s="58"/>
      <c r="L40" s="75"/>
      <c r="M40" s="58"/>
      <c r="N40" s="75"/>
      <c r="O40" s="51"/>
      <c r="P40" s="51"/>
      <c r="Q40" s="51"/>
      <c r="R40" s="51"/>
    </row>
    <row r="41" spans="1:18" ht="16.5" customHeight="1" x14ac:dyDescent="0.2">
      <c r="A41" s="551"/>
      <c r="B41" s="25" t="s">
        <v>58</v>
      </c>
      <c r="C41" s="7" t="s">
        <v>20</v>
      </c>
      <c r="D41" s="34" t="s">
        <v>61</v>
      </c>
      <c r="E41" s="34"/>
      <c r="F41" s="40"/>
      <c r="G41" s="47" t="s">
        <v>16</v>
      </c>
      <c r="I41" s="51"/>
      <c r="J41" s="58"/>
      <c r="K41" s="58"/>
      <c r="L41" s="75"/>
      <c r="M41" s="58"/>
      <c r="N41" s="75"/>
      <c r="O41" s="51"/>
      <c r="P41" s="51"/>
      <c r="Q41" s="51"/>
      <c r="R41" s="51"/>
    </row>
    <row r="42" spans="1:18" ht="16.5" customHeight="1" x14ac:dyDescent="0.2">
      <c r="A42" s="552"/>
      <c r="B42" s="26" t="s">
        <v>44</v>
      </c>
      <c r="C42" s="30"/>
      <c r="D42" s="35" t="s">
        <v>54</v>
      </c>
      <c r="E42" s="34" t="s">
        <v>69</v>
      </c>
      <c r="F42" s="41">
        <f>IFERROR(ROUNDDOWN(F41/F5,1),)</f>
        <v>0</v>
      </c>
      <c r="G42" s="48" t="s">
        <v>10</v>
      </c>
      <c r="I42" s="51"/>
      <c r="J42" s="58"/>
      <c r="K42" s="58"/>
      <c r="L42" s="75"/>
      <c r="M42" s="58"/>
      <c r="N42" s="75"/>
      <c r="O42" s="51"/>
      <c r="P42" s="51"/>
      <c r="Q42" s="51"/>
      <c r="R42" s="51"/>
    </row>
    <row r="43" spans="1:18" ht="16.5" customHeight="1" x14ac:dyDescent="0.2">
      <c r="A43" s="550" t="s">
        <v>24</v>
      </c>
      <c r="B43" s="23" t="s">
        <v>57</v>
      </c>
      <c r="C43" s="29" t="s">
        <v>20</v>
      </c>
      <c r="D43" s="33" t="s">
        <v>47</v>
      </c>
      <c r="E43" s="33"/>
      <c r="F43" s="40"/>
      <c r="G43" s="45" t="s">
        <v>16</v>
      </c>
      <c r="I43" s="51"/>
      <c r="J43" s="58"/>
      <c r="K43" s="58"/>
      <c r="L43" s="75"/>
      <c r="M43" s="58"/>
      <c r="N43" s="75"/>
      <c r="O43" s="51"/>
      <c r="P43" s="51"/>
      <c r="Q43" s="51"/>
      <c r="R43" s="51"/>
    </row>
    <row r="44" spans="1:18" ht="16.5" customHeight="1" x14ac:dyDescent="0.2">
      <c r="A44" s="551"/>
      <c r="B44" s="24" t="s">
        <v>44</v>
      </c>
      <c r="D44" s="34" t="s">
        <v>45</v>
      </c>
      <c r="E44" s="34" t="s">
        <v>71</v>
      </c>
      <c r="F44" s="41">
        <f>IFERROR(ROUNDDOWN(F43/F5,1),)</f>
        <v>0</v>
      </c>
      <c r="G44" s="46" t="s">
        <v>10</v>
      </c>
      <c r="I44" s="51"/>
      <c r="J44" s="58"/>
      <c r="K44" s="58"/>
      <c r="L44" s="75"/>
      <c r="M44" s="58"/>
      <c r="N44" s="75"/>
      <c r="O44" s="51"/>
      <c r="P44" s="51"/>
      <c r="Q44" s="51"/>
      <c r="R44" s="51"/>
    </row>
    <row r="45" spans="1:18" ht="16.5" customHeight="1" x14ac:dyDescent="0.2">
      <c r="A45" s="551"/>
      <c r="B45" s="25" t="s">
        <v>58</v>
      </c>
      <c r="C45" s="7" t="s">
        <v>20</v>
      </c>
      <c r="D45" s="34" t="s">
        <v>61</v>
      </c>
      <c r="E45" s="34"/>
      <c r="F45" s="40"/>
      <c r="G45" s="47" t="s">
        <v>16</v>
      </c>
      <c r="I45" s="51"/>
      <c r="J45" s="58"/>
      <c r="K45" s="58"/>
      <c r="L45" s="75"/>
      <c r="M45" s="58"/>
      <c r="N45" s="75"/>
      <c r="O45" s="51"/>
      <c r="P45" s="51"/>
      <c r="Q45" s="51"/>
      <c r="R45" s="51"/>
    </row>
    <row r="46" spans="1:18" ht="16.5" customHeight="1" x14ac:dyDescent="0.2">
      <c r="A46" s="552"/>
      <c r="B46" s="26" t="s">
        <v>44</v>
      </c>
      <c r="C46" s="30"/>
      <c r="D46" s="35" t="s">
        <v>54</v>
      </c>
      <c r="E46" s="34" t="s">
        <v>72</v>
      </c>
      <c r="F46" s="41">
        <f>IFERROR(ROUNDDOWN(F45/F5,1),)</f>
        <v>0</v>
      </c>
      <c r="G46" s="48" t="s">
        <v>10</v>
      </c>
      <c r="I46" s="51"/>
      <c r="J46" s="58"/>
      <c r="K46" s="58"/>
      <c r="L46" s="75"/>
      <c r="M46" s="58"/>
      <c r="N46" s="75"/>
      <c r="O46" s="51"/>
      <c r="P46" s="51"/>
      <c r="Q46" s="51"/>
      <c r="R46" s="51"/>
    </row>
    <row r="47" spans="1:18" ht="16.5" customHeight="1" x14ac:dyDescent="0.2">
      <c r="A47" s="550" t="s">
        <v>19</v>
      </c>
      <c r="B47" s="23" t="s">
        <v>57</v>
      </c>
      <c r="C47" s="29" t="s">
        <v>20</v>
      </c>
      <c r="D47" s="33" t="s">
        <v>47</v>
      </c>
      <c r="E47" s="33"/>
      <c r="F47" s="40"/>
      <c r="G47" s="45" t="s">
        <v>16</v>
      </c>
      <c r="I47" s="51"/>
      <c r="J47" s="58"/>
      <c r="K47" s="58"/>
      <c r="L47" s="75"/>
      <c r="M47" s="58"/>
      <c r="N47" s="75"/>
      <c r="O47" s="51"/>
      <c r="P47" s="51"/>
      <c r="Q47" s="51"/>
      <c r="R47" s="51"/>
    </row>
    <row r="48" spans="1:18" ht="16.5" customHeight="1" x14ac:dyDescent="0.2">
      <c r="A48" s="551"/>
      <c r="B48" s="24" t="s">
        <v>44</v>
      </c>
      <c r="D48" s="34" t="s">
        <v>45</v>
      </c>
      <c r="E48" s="34" t="s">
        <v>38</v>
      </c>
      <c r="F48" s="41">
        <f>IFERROR(ROUNDDOWN(F47/F5,1),)</f>
        <v>0</v>
      </c>
      <c r="G48" s="46" t="s">
        <v>10</v>
      </c>
      <c r="I48" s="51"/>
      <c r="J48" s="58"/>
      <c r="K48" s="58"/>
      <c r="L48" s="75"/>
      <c r="M48" s="58"/>
      <c r="N48" s="75"/>
      <c r="O48" s="51"/>
      <c r="P48" s="51"/>
      <c r="Q48" s="51"/>
      <c r="R48" s="51"/>
    </row>
    <row r="49" spans="1:18" ht="16.5" customHeight="1" x14ac:dyDescent="0.2">
      <c r="A49" s="551"/>
      <c r="B49" s="25" t="s">
        <v>58</v>
      </c>
      <c r="C49" s="7" t="s">
        <v>20</v>
      </c>
      <c r="D49" s="34" t="s">
        <v>61</v>
      </c>
      <c r="E49" s="34"/>
      <c r="F49" s="40"/>
      <c r="G49" s="47" t="s">
        <v>16</v>
      </c>
      <c r="I49" s="51"/>
      <c r="J49" s="58"/>
      <c r="K49" s="58"/>
      <c r="L49" s="75"/>
      <c r="M49" s="58"/>
      <c r="N49" s="75"/>
      <c r="O49" s="51"/>
      <c r="P49" s="51"/>
      <c r="Q49" s="51"/>
      <c r="R49" s="51"/>
    </row>
    <row r="50" spans="1:18" ht="16.5" customHeight="1" x14ac:dyDescent="0.2">
      <c r="A50" s="552"/>
      <c r="B50" s="26" t="s">
        <v>44</v>
      </c>
      <c r="C50" s="30"/>
      <c r="D50" s="35" t="s">
        <v>54</v>
      </c>
      <c r="E50" s="36" t="s">
        <v>70</v>
      </c>
      <c r="F50" s="41">
        <f>IFERROR(ROUNDDOWN(F49/F5,1),)</f>
        <v>0</v>
      </c>
      <c r="G50" s="48" t="s">
        <v>10</v>
      </c>
      <c r="I50" s="51"/>
      <c r="J50" s="58"/>
      <c r="K50" s="58"/>
      <c r="L50" s="75"/>
      <c r="M50" s="58"/>
      <c r="N50" s="75"/>
      <c r="O50" s="51"/>
      <c r="P50" s="51"/>
      <c r="Q50" s="51"/>
      <c r="R50" s="51"/>
    </row>
    <row r="51" spans="1:18" ht="6.75" customHeight="1" x14ac:dyDescent="0.2">
      <c r="G51" s="4"/>
      <c r="I51" s="51"/>
      <c r="J51" s="58"/>
      <c r="K51" s="58"/>
      <c r="L51" s="75"/>
      <c r="M51" s="58"/>
      <c r="N51" s="75"/>
      <c r="O51" s="51"/>
      <c r="P51" s="51"/>
      <c r="Q51" s="51"/>
      <c r="R51" s="51"/>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9"/>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5" customWidth="1"/>
    <col min="2" max="2" width="25.453125" style="6" bestFit="1" customWidth="1"/>
    <col min="3" max="3" width="2.7265625" style="7" customWidth="1"/>
    <col min="4" max="4" width="9.08984375" style="8" customWidth="1"/>
    <col min="5" max="5" width="2.36328125" style="8" customWidth="1"/>
    <col min="6" max="6" width="8" style="9" customWidth="1"/>
    <col min="7" max="7" width="4.26953125" style="10" customWidth="1"/>
    <col min="8" max="8" width="2" style="6" customWidth="1"/>
    <col min="9" max="9" width="5" style="6" customWidth="1"/>
    <col min="10" max="10" width="11.7265625" style="11" customWidth="1"/>
    <col min="11" max="11" width="2.453125" style="11" customWidth="1"/>
    <col min="12" max="12" width="8.90625" style="9" customWidth="1"/>
    <col min="13" max="13" width="2.453125" style="11" customWidth="1"/>
    <col min="14" max="14" width="8.90625" style="9" customWidth="1"/>
    <col min="15" max="15" width="6" style="12" customWidth="1"/>
    <col min="16" max="17" width="9.36328125" style="13" customWidth="1"/>
    <col min="18" max="21" width="9.36328125" style="6" customWidth="1"/>
    <col min="22" max="256" width="9" style="6"/>
    <col min="257" max="257" width="5.90625" style="6" customWidth="1"/>
    <col min="258" max="258" width="25.453125" style="6" bestFit="1" customWidth="1"/>
    <col min="259" max="259" width="2.7265625" style="6" customWidth="1"/>
    <col min="260" max="260" width="9.08984375" style="6" customWidth="1"/>
    <col min="261" max="261" width="2.36328125" style="6" customWidth="1"/>
    <col min="262" max="262" width="8" style="6" customWidth="1"/>
    <col min="263" max="263" width="4.26953125" style="6" customWidth="1"/>
    <col min="264" max="264" width="2" style="6" customWidth="1"/>
    <col min="265" max="265" width="5" style="6" customWidth="1"/>
    <col min="266" max="266" width="11.7265625" style="6" customWidth="1"/>
    <col min="267" max="267" width="2.453125" style="6" customWidth="1"/>
    <col min="268" max="268" width="8.90625" style="6" customWidth="1"/>
    <col min="269" max="269" width="2.453125" style="6" customWidth="1"/>
    <col min="270" max="270" width="8.90625" style="6" customWidth="1"/>
    <col min="271" max="271" width="6" style="6" customWidth="1"/>
    <col min="272" max="277" width="9.36328125" style="6" customWidth="1"/>
    <col min="278" max="512" width="9" style="6"/>
    <col min="513" max="513" width="5.90625" style="6" customWidth="1"/>
    <col min="514" max="514" width="25.453125" style="6" bestFit="1" customWidth="1"/>
    <col min="515" max="515" width="2.7265625" style="6" customWidth="1"/>
    <col min="516" max="516" width="9.08984375" style="6" customWidth="1"/>
    <col min="517" max="517" width="2.36328125" style="6" customWidth="1"/>
    <col min="518" max="518" width="8" style="6" customWidth="1"/>
    <col min="519" max="519" width="4.26953125" style="6" customWidth="1"/>
    <col min="520" max="520" width="2" style="6" customWidth="1"/>
    <col min="521" max="521" width="5" style="6" customWidth="1"/>
    <col min="522" max="522" width="11.7265625" style="6" customWidth="1"/>
    <col min="523" max="523" width="2.453125" style="6" customWidth="1"/>
    <col min="524" max="524" width="8.90625" style="6" customWidth="1"/>
    <col min="525" max="525" width="2.453125" style="6" customWidth="1"/>
    <col min="526" max="526" width="8.90625" style="6" customWidth="1"/>
    <col min="527" max="527" width="6" style="6" customWidth="1"/>
    <col min="528" max="533" width="9.36328125" style="6" customWidth="1"/>
    <col min="534" max="768" width="9" style="6"/>
    <col min="769" max="769" width="5.90625" style="6" customWidth="1"/>
    <col min="770" max="770" width="25.453125" style="6" bestFit="1" customWidth="1"/>
    <col min="771" max="771" width="2.7265625" style="6" customWidth="1"/>
    <col min="772" max="772" width="9.08984375" style="6" customWidth="1"/>
    <col min="773" max="773" width="2.36328125" style="6" customWidth="1"/>
    <col min="774" max="774" width="8" style="6" customWidth="1"/>
    <col min="775" max="775" width="4.26953125" style="6" customWidth="1"/>
    <col min="776" max="776" width="2" style="6" customWidth="1"/>
    <col min="777" max="777" width="5" style="6" customWidth="1"/>
    <col min="778" max="778" width="11.7265625" style="6" customWidth="1"/>
    <col min="779" max="779" width="2.453125" style="6" customWidth="1"/>
    <col min="780" max="780" width="8.90625" style="6" customWidth="1"/>
    <col min="781" max="781" width="2.453125" style="6" customWidth="1"/>
    <col min="782" max="782" width="8.90625" style="6" customWidth="1"/>
    <col min="783" max="783" width="6" style="6" customWidth="1"/>
    <col min="784" max="789" width="9.36328125" style="6" customWidth="1"/>
    <col min="790" max="1024" width="9" style="6"/>
    <col min="1025" max="1025" width="5.90625" style="6" customWidth="1"/>
    <col min="1026" max="1026" width="25.453125" style="6" bestFit="1" customWidth="1"/>
    <col min="1027" max="1027" width="2.7265625" style="6" customWidth="1"/>
    <col min="1028" max="1028" width="9.08984375" style="6" customWidth="1"/>
    <col min="1029" max="1029" width="2.36328125" style="6" customWidth="1"/>
    <col min="1030" max="1030" width="8" style="6" customWidth="1"/>
    <col min="1031" max="1031" width="4.26953125" style="6" customWidth="1"/>
    <col min="1032" max="1032" width="2" style="6" customWidth="1"/>
    <col min="1033" max="1033" width="5" style="6" customWidth="1"/>
    <col min="1034" max="1034" width="11.7265625" style="6" customWidth="1"/>
    <col min="1035" max="1035" width="2.453125" style="6" customWidth="1"/>
    <col min="1036" max="1036" width="8.90625" style="6" customWidth="1"/>
    <col min="1037" max="1037" width="2.453125" style="6" customWidth="1"/>
    <col min="1038" max="1038" width="8.90625" style="6" customWidth="1"/>
    <col min="1039" max="1039" width="6" style="6" customWidth="1"/>
    <col min="1040" max="1045" width="9.36328125" style="6" customWidth="1"/>
    <col min="1046" max="1280" width="9" style="6"/>
    <col min="1281" max="1281" width="5.90625" style="6" customWidth="1"/>
    <col min="1282" max="1282" width="25.453125" style="6" bestFit="1" customWidth="1"/>
    <col min="1283" max="1283" width="2.7265625" style="6" customWidth="1"/>
    <col min="1284" max="1284" width="9.08984375" style="6" customWidth="1"/>
    <col min="1285" max="1285" width="2.36328125" style="6" customWidth="1"/>
    <col min="1286" max="1286" width="8" style="6" customWidth="1"/>
    <col min="1287" max="1287" width="4.26953125" style="6" customWidth="1"/>
    <col min="1288" max="1288" width="2" style="6" customWidth="1"/>
    <col min="1289" max="1289" width="5" style="6" customWidth="1"/>
    <col min="1290" max="1290" width="11.7265625" style="6" customWidth="1"/>
    <col min="1291" max="1291" width="2.453125" style="6" customWidth="1"/>
    <col min="1292" max="1292" width="8.90625" style="6" customWidth="1"/>
    <col min="1293" max="1293" width="2.453125" style="6" customWidth="1"/>
    <col min="1294" max="1294" width="8.90625" style="6" customWidth="1"/>
    <col min="1295" max="1295" width="6" style="6" customWidth="1"/>
    <col min="1296" max="1301" width="9.36328125" style="6" customWidth="1"/>
    <col min="1302" max="1536" width="9" style="6"/>
    <col min="1537" max="1537" width="5.90625" style="6" customWidth="1"/>
    <col min="1538" max="1538" width="25.453125" style="6" bestFit="1" customWidth="1"/>
    <col min="1539" max="1539" width="2.7265625" style="6" customWidth="1"/>
    <col min="1540" max="1540" width="9.08984375" style="6" customWidth="1"/>
    <col min="1541" max="1541" width="2.36328125" style="6" customWidth="1"/>
    <col min="1542" max="1542" width="8" style="6" customWidth="1"/>
    <col min="1543" max="1543" width="4.26953125" style="6" customWidth="1"/>
    <col min="1544" max="1544" width="2" style="6" customWidth="1"/>
    <col min="1545" max="1545" width="5" style="6" customWidth="1"/>
    <col min="1546" max="1546" width="11.7265625" style="6" customWidth="1"/>
    <col min="1547" max="1547" width="2.453125" style="6" customWidth="1"/>
    <col min="1548" max="1548" width="8.90625" style="6" customWidth="1"/>
    <col min="1549" max="1549" width="2.453125" style="6" customWidth="1"/>
    <col min="1550" max="1550" width="8.90625" style="6" customWidth="1"/>
    <col min="1551" max="1551" width="6" style="6" customWidth="1"/>
    <col min="1552" max="1557" width="9.36328125" style="6" customWidth="1"/>
    <col min="1558" max="1792" width="9" style="6"/>
    <col min="1793" max="1793" width="5.90625" style="6" customWidth="1"/>
    <col min="1794" max="1794" width="25.453125" style="6" bestFit="1" customWidth="1"/>
    <col min="1795" max="1795" width="2.7265625" style="6" customWidth="1"/>
    <col min="1796" max="1796" width="9.08984375" style="6" customWidth="1"/>
    <col min="1797" max="1797" width="2.36328125" style="6" customWidth="1"/>
    <col min="1798" max="1798" width="8" style="6" customWidth="1"/>
    <col min="1799" max="1799" width="4.26953125" style="6" customWidth="1"/>
    <col min="1800" max="1800" width="2" style="6" customWidth="1"/>
    <col min="1801" max="1801" width="5" style="6" customWidth="1"/>
    <col min="1802" max="1802" width="11.7265625" style="6" customWidth="1"/>
    <col min="1803" max="1803" width="2.453125" style="6" customWidth="1"/>
    <col min="1804" max="1804" width="8.90625" style="6" customWidth="1"/>
    <col min="1805" max="1805" width="2.453125" style="6" customWidth="1"/>
    <col min="1806" max="1806" width="8.90625" style="6" customWidth="1"/>
    <col min="1807" max="1807" width="6" style="6" customWidth="1"/>
    <col min="1808" max="1813" width="9.36328125" style="6" customWidth="1"/>
    <col min="1814" max="2048" width="9" style="6"/>
    <col min="2049" max="2049" width="5.90625" style="6" customWidth="1"/>
    <col min="2050" max="2050" width="25.453125" style="6" bestFit="1" customWidth="1"/>
    <col min="2051" max="2051" width="2.7265625" style="6" customWidth="1"/>
    <col min="2052" max="2052" width="9.08984375" style="6" customWidth="1"/>
    <col min="2053" max="2053" width="2.36328125" style="6" customWidth="1"/>
    <col min="2054" max="2054" width="8" style="6" customWidth="1"/>
    <col min="2055" max="2055" width="4.26953125" style="6" customWidth="1"/>
    <col min="2056" max="2056" width="2" style="6" customWidth="1"/>
    <col min="2057" max="2057" width="5" style="6" customWidth="1"/>
    <col min="2058" max="2058" width="11.7265625" style="6" customWidth="1"/>
    <col min="2059" max="2059" width="2.453125" style="6" customWidth="1"/>
    <col min="2060" max="2060" width="8.90625" style="6" customWidth="1"/>
    <col min="2061" max="2061" width="2.453125" style="6" customWidth="1"/>
    <col min="2062" max="2062" width="8.90625" style="6" customWidth="1"/>
    <col min="2063" max="2063" width="6" style="6" customWidth="1"/>
    <col min="2064" max="2069" width="9.36328125" style="6" customWidth="1"/>
    <col min="2070" max="2304" width="9" style="6"/>
    <col min="2305" max="2305" width="5.90625" style="6" customWidth="1"/>
    <col min="2306" max="2306" width="25.453125" style="6" bestFit="1" customWidth="1"/>
    <col min="2307" max="2307" width="2.7265625" style="6" customWidth="1"/>
    <col min="2308" max="2308" width="9.08984375" style="6" customWidth="1"/>
    <col min="2309" max="2309" width="2.36328125" style="6" customWidth="1"/>
    <col min="2310" max="2310" width="8" style="6" customWidth="1"/>
    <col min="2311" max="2311" width="4.26953125" style="6" customWidth="1"/>
    <col min="2312" max="2312" width="2" style="6" customWidth="1"/>
    <col min="2313" max="2313" width="5" style="6" customWidth="1"/>
    <col min="2314" max="2314" width="11.7265625" style="6" customWidth="1"/>
    <col min="2315" max="2315" width="2.453125" style="6" customWidth="1"/>
    <col min="2316" max="2316" width="8.90625" style="6" customWidth="1"/>
    <col min="2317" max="2317" width="2.453125" style="6" customWidth="1"/>
    <col min="2318" max="2318" width="8.90625" style="6" customWidth="1"/>
    <col min="2319" max="2319" width="6" style="6" customWidth="1"/>
    <col min="2320" max="2325" width="9.36328125" style="6" customWidth="1"/>
    <col min="2326" max="2560" width="9" style="6"/>
    <col min="2561" max="2561" width="5.90625" style="6" customWidth="1"/>
    <col min="2562" max="2562" width="25.453125" style="6" bestFit="1" customWidth="1"/>
    <col min="2563" max="2563" width="2.7265625" style="6" customWidth="1"/>
    <col min="2564" max="2564" width="9.08984375" style="6" customWidth="1"/>
    <col min="2565" max="2565" width="2.36328125" style="6" customWidth="1"/>
    <col min="2566" max="2566" width="8" style="6" customWidth="1"/>
    <col min="2567" max="2567" width="4.26953125" style="6" customWidth="1"/>
    <col min="2568" max="2568" width="2" style="6" customWidth="1"/>
    <col min="2569" max="2569" width="5" style="6" customWidth="1"/>
    <col min="2570" max="2570" width="11.7265625" style="6" customWidth="1"/>
    <col min="2571" max="2571" width="2.453125" style="6" customWidth="1"/>
    <col min="2572" max="2572" width="8.90625" style="6" customWidth="1"/>
    <col min="2573" max="2573" width="2.453125" style="6" customWidth="1"/>
    <col min="2574" max="2574" width="8.90625" style="6" customWidth="1"/>
    <col min="2575" max="2575" width="6" style="6" customWidth="1"/>
    <col min="2576" max="2581" width="9.36328125" style="6" customWidth="1"/>
    <col min="2582" max="2816" width="9" style="6"/>
    <col min="2817" max="2817" width="5.90625" style="6" customWidth="1"/>
    <col min="2818" max="2818" width="25.453125" style="6" bestFit="1" customWidth="1"/>
    <col min="2819" max="2819" width="2.7265625" style="6" customWidth="1"/>
    <col min="2820" max="2820" width="9.08984375" style="6" customWidth="1"/>
    <col min="2821" max="2821" width="2.36328125" style="6" customWidth="1"/>
    <col min="2822" max="2822" width="8" style="6" customWidth="1"/>
    <col min="2823" max="2823" width="4.26953125" style="6" customWidth="1"/>
    <col min="2824" max="2824" width="2" style="6" customWidth="1"/>
    <col min="2825" max="2825" width="5" style="6" customWidth="1"/>
    <col min="2826" max="2826" width="11.7265625" style="6" customWidth="1"/>
    <col min="2827" max="2827" width="2.453125" style="6" customWidth="1"/>
    <col min="2828" max="2828" width="8.90625" style="6" customWidth="1"/>
    <col min="2829" max="2829" width="2.453125" style="6" customWidth="1"/>
    <col min="2830" max="2830" width="8.90625" style="6" customWidth="1"/>
    <col min="2831" max="2831" width="6" style="6" customWidth="1"/>
    <col min="2832" max="2837" width="9.36328125" style="6" customWidth="1"/>
    <col min="2838" max="3072" width="9" style="6"/>
    <col min="3073" max="3073" width="5.90625" style="6" customWidth="1"/>
    <col min="3074" max="3074" width="25.453125" style="6" bestFit="1" customWidth="1"/>
    <col min="3075" max="3075" width="2.7265625" style="6" customWidth="1"/>
    <col min="3076" max="3076" width="9.08984375" style="6" customWidth="1"/>
    <col min="3077" max="3077" width="2.36328125" style="6" customWidth="1"/>
    <col min="3078" max="3078" width="8" style="6" customWidth="1"/>
    <col min="3079" max="3079" width="4.26953125" style="6" customWidth="1"/>
    <col min="3080" max="3080" width="2" style="6" customWidth="1"/>
    <col min="3081" max="3081" width="5" style="6" customWidth="1"/>
    <col min="3082" max="3082" width="11.7265625" style="6" customWidth="1"/>
    <col min="3083" max="3083" width="2.453125" style="6" customWidth="1"/>
    <col min="3084" max="3084" width="8.90625" style="6" customWidth="1"/>
    <col min="3085" max="3085" width="2.453125" style="6" customWidth="1"/>
    <col min="3086" max="3086" width="8.90625" style="6" customWidth="1"/>
    <col min="3087" max="3087" width="6" style="6" customWidth="1"/>
    <col min="3088" max="3093" width="9.36328125" style="6" customWidth="1"/>
    <col min="3094" max="3328" width="9" style="6"/>
    <col min="3329" max="3329" width="5.90625" style="6" customWidth="1"/>
    <col min="3330" max="3330" width="25.453125" style="6" bestFit="1" customWidth="1"/>
    <col min="3331" max="3331" width="2.7265625" style="6" customWidth="1"/>
    <col min="3332" max="3332" width="9.08984375" style="6" customWidth="1"/>
    <col min="3333" max="3333" width="2.36328125" style="6" customWidth="1"/>
    <col min="3334" max="3334" width="8" style="6" customWidth="1"/>
    <col min="3335" max="3335" width="4.26953125" style="6" customWidth="1"/>
    <col min="3336" max="3336" width="2" style="6" customWidth="1"/>
    <col min="3337" max="3337" width="5" style="6" customWidth="1"/>
    <col min="3338" max="3338" width="11.7265625" style="6" customWidth="1"/>
    <col min="3339" max="3339" width="2.453125" style="6" customWidth="1"/>
    <col min="3340" max="3340" width="8.90625" style="6" customWidth="1"/>
    <col min="3341" max="3341" width="2.453125" style="6" customWidth="1"/>
    <col min="3342" max="3342" width="8.90625" style="6" customWidth="1"/>
    <col min="3343" max="3343" width="6" style="6" customWidth="1"/>
    <col min="3344" max="3349" width="9.36328125" style="6" customWidth="1"/>
    <col min="3350" max="3584" width="9" style="6"/>
    <col min="3585" max="3585" width="5.90625" style="6" customWidth="1"/>
    <col min="3586" max="3586" width="25.453125" style="6" bestFit="1" customWidth="1"/>
    <col min="3587" max="3587" width="2.7265625" style="6" customWidth="1"/>
    <col min="3588" max="3588" width="9.08984375" style="6" customWidth="1"/>
    <col min="3589" max="3589" width="2.36328125" style="6" customWidth="1"/>
    <col min="3590" max="3590" width="8" style="6" customWidth="1"/>
    <col min="3591" max="3591" width="4.26953125" style="6" customWidth="1"/>
    <col min="3592" max="3592" width="2" style="6" customWidth="1"/>
    <col min="3593" max="3593" width="5" style="6" customWidth="1"/>
    <col min="3594" max="3594" width="11.7265625" style="6" customWidth="1"/>
    <col min="3595" max="3595" width="2.453125" style="6" customWidth="1"/>
    <col min="3596" max="3596" width="8.90625" style="6" customWidth="1"/>
    <col min="3597" max="3597" width="2.453125" style="6" customWidth="1"/>
    <col min="3598" max="3598" width="8.90625" style="6" customWidth="1"/>
    <col min="3599" max="3599" width="6" style="6" customWidth="1"/>
    <col min="3600" max="3605" width="9.36328125" style="6" customWidth="1"/>
    <col min="3606" max="3840" width="9" style="6"/>
    <col min="3841" max="3841" width="5.90625" style="6" customWidth="1"/>
    <col min="3842" max="3842" width="25.453125" style="6" bestFit="1" customWidth="1"/>
    <col min="3843" max="3843" width="2.7265625" style="6" customWidth="1"/>
    <col min="3844" max="3844" width="9.08984375" style="6" customWidth="1"/>
    <col min="3845" max="3845" width="2.36328125" style="6" customWidth="1"/>
    <col min="3846" max="3846" width="8" style="6" customWidth="1"/>
    <col min="3847" max="3847" width="4.26953125" style="6" customWidth="1"/>
    <col min="3848" max="3848" width="2" style="6" customWidth="1"/>
    <col min="3849" max="3849" width="5" style="6" customWidth="1"/>
    <col min="3850" max="3850" width="11.7265625" style="6" customWidth="1"/>
    <col min="3851" max="3851" width="2.453125" style="6" customWidth="1"/>
    <col min="3852" max="3852" width="8.90625" style="6" customWidth="1"/>
    <col min="3853" max="3853" width="2.453125" style="6" customWidth="1"/>
    <col min="3854" max="3854" width="8.90625" style="6" customWidth="1"/>
    <col min="3855" max="3855" width="6" style="6" customWidth="1"/>
    <col min="3856" max="3861" width="9.36328125" style="6" customWidth="1"/>
    <col min="3862" max="4096" width="9" style="6"/>
    <col min="4097" max="4097" width="5.90625" style="6" customWidth="1"/>
    <col min="4098" max="4098" width="25.453125" style="6" bestFit="1" customWidth="1"/>
    <col min="4099" max="4099" width="2.7265625" style="6" customWidth="1"/>
    <col min="4100" max="4100" width="9.08984375" style="6" customWidth="1"/>
    <col min="4101" max="4101" width="2.36328125" style="6" customWidth="1"/>
    <col min="4102" max="4102" width="8" style="6" customWidth="1"/>
    <col min="4103" max="4103" width="4.26953125" style="6" customWidth="1"/>
    <col min="4104" max="4104" width="2" style="6" customWidth="1"/>
    <col min="4105" max="4105" width="5" style="6" customWidth="1"/>
    <col min="4106" max="4106" width="11.7265625" style="6" customWidth="1"/>
    <col min="4107" max="4107" width="2.453125" style="6" customWidth="1"/>
    <col min="4108" max="4108" width="8.90625" style="6" customWidth="1"/>
    <col min="4109" max="4109" width="2.453125" style="6" customWidth="1"/>
    <col min="4110" max="4110" width="8.90625" style="6" customWidth="1"/>
    <col min="4111" max="4111" width="6" style="6" customWidth="1"/>
    <col min="4112" max="4117" width="9.36328125" style="6" customWidth="1"/>
    <col min="4118" max="4352" width="9" style="6"/>
    <col min="4353" max="4353" width="5.90625" style="6" customWidth="1"/>
    <col min="4354" max="4354" width="25.453125" style="6" bestFit="1" customWidth="1"/>
    <col min="4355" max="4355" width="2.7265625" style="6" customWidth="1"/>
    <col min="4356" max="4356" width="9.08984375" style="6" customWidth="1"/>
    <col min="4357" max="4357" width="2.36328125" style="6" customWidth="1"/>
    <col min="4358" max="4358" width="8" style="6" customWidth="1"/>
    <col min="4359" max="4359" width="4.26953125" style="6" customWidth="1"/>
    <col min="4360" max="4360" width="2" style="6" customWidth="1"/>
    <col min="4361" max="4361" width="5" style="6" customWidth="1"/>
    <col min="4362" max="4362" width="11.7265625" style="6" customWidth="1"/>
    <col min="4363" max="4363" width="2.453125" style="6" customWidth="1"/>
    <col min="4364" max="4364" width="8.90625" style="6" customWidth="1"/>
    <col min="4365" max="4365" width="2.453125" style="6" customWidth="1"/>
    <col min="4366" max="4366" width="8.90625" style="6" customWidth="1"/>
    <col min="4367" max="4367" width="6" style="6" customWidth="1"/>
    <col min="4368" max="4373" width="9.36328125" style="6" customWidth="1"/>
    <col min="4374" max="4608" width="9" style="6"/>
    <col min="4609" max="4609" width="5.90625" style="6" customWidth="1"/>
    <col min="4610" max="4610" width="25.453125" style="6" bestFit="1" customWidth="1"/>
    <col min="4611" max="4611" width="2.7265625" style="6" customWidth="1"/>
    <col min="4612" max="4612" width="9.08984375" style="6" customWidth="1"/>
    <col min="4613" max="4613" width="2.36328125" style="6" customWidth="1"/>
    <col min="4614" max="4614" width="8" style="6" customWidth="1"/>
    <col min="4615" max="4615" width="4.26953125" style="6" customWidth="1"/>
    <col min="4616" max="4616" width="2" style="6" customWidth="1"/>
    <col min="4617" max="4617" width="5" style="6" customWidth="1"/>
    <col min="4618" max="4618" width="11.7265625" style="6" customWidth="1"/>
    <col min="4619" max="4619" width="2.453125" style="6" customWidth="1"/>
    <col min="4620" max="4620" width="8.90625" style="6" customWidth="1"/>
    <col min="4621" max="4621" width="2.453125" style="6" customWidth="1"/>
    <col min="4622" max="4622" width="8.90625" style="6" customWidth="1"/>
    <col min="4623" max="4623" width="6" style="6" customWidth="1"/>
    <col min="4624" max="4629" width="9.36328125" style="6" customWidth="1"/>
    <col min="4630" max="4864" width="9" style="6"/>
    <col min="4865" max="4865" width="5.90625" style="6" customWidth="1"/>
    <col min="4866" max="4866" width="25.453125" style="6" bestFit="1" customWidth="1"/>
    <col min="4867" max="4867" width="2.7265625" style="6" customWidth="1"/>
    <col min="4868" max="4868" width="9.08984375" style="6" customWidth="1"/>
    <col min="4869" max="4869" width="2.36328125" style="6" customWidth="1"/>
    <col min="4870" max="4870" width="8" style="6" customWidth="1"/>
    <col min="4871" max="4871" width="4.26953125" style="6" customWidth="1"/>
    <col min="4872" max="4872" width="2" style="6" customWidth="1"/>
    <col min="4873" max="4873" width="5" style="6" customWidth="1"/>
    <col min="4874" max="4874" width="11.7265625" style="6" customWidth="1"/>
    <col min="4875" max="4875" width="2.453125" style="6" customWidth="1"/>
    <col min="4876" max="4876" width="8.90625" style="6" customWidth="1"/>
    <col min="4877" max="4877" width="2.453125" style="6" customWidth="1"/>
    <col min="4878" max="4878" width="8.90625" style="6" customWidth="1"/>
    <col min="4879" max="4879" width="6" style="6" customWidth="1"/>
    <col min="4880" max="4885" width="9.36328125" style="6" customWidth="1"/>
    <col min="4886" max="5120" width="9" style="6"/>
    <col min="5121" max="5121" width="5.90625" style="6" customWidth="1"/>
    <col min="5122" max="5122" width="25.453125" style="6" bestFit="1" customWidth="1"/>
    <col min="5123" max="5123" width="2.7265625" style="6" customWidth="1"/>
    <col min="5124" max="5124" width="9.08984375" style="6" customWidth="1"/>
    <col min="5125" max="5125" width="2.36328125" style="6" customWidth="1"/>
    <col min="5126" max="5126" width="8" style="6" customWidth="1"/>
    <col min="5127" max="5127" width="4.26953125" style="6" customWidth="1"/>
    <col min="5128" max="5128" width="2" style="6" customWidth="1"/>
    <col min="5129" max="5129" width="5" style="6" customWidth="1"/>
    <col min="5130" max="5130" width="11.7265625" style="6" customWidth="1"/>
    <col min="5131" max="5131" width="2.453125" style="6" customWidth="1"/>
    <col min="5132" max="5132" width="8.90625" style="6" customWidth="1"/>
    <col min="5133" max="5133" width="2.453125" style="6" customWidth="1"/>
    <col min="5134" max="5134" width="8.90625" style="6" customWidth="1"/>
    <col min="5135" max="5135" width="6" style="6" customWidth="1"/>
    <col min="5136" max="5141" width="9.36328125" style="6" customWidth="1"/>
    <col min="5142" max="5376" width="9" style="6"/>
    <col min="5377" max="5377" width="5.90625" style="6" customWidth="1"/>
    <col min="5378" max="5378" width="25.453125" style="6" bestFit="1" customWidth="1"/>
    <col min="5379" max="5379" width="2.7265625" style="6" customWidth="1"/>
    <col min="5380" max="5380" width="9.08984375" style="6" customWidth="1"/>
    <col min="5381" max="5381" width="2.36328125" style="6" customWidth="1"/>
    <col min="5382" max="5382" width="8" style="6" customWidth="1"/>
    <col min="5383" max="5383" width="4.26953125" style="6" customWidth="1"/>
    <col min="5384" max="5384" width="2" style="6" customWidth="1"/>
    <col min="5385" max="5385" width="5" style="6" customWidth="1"/>
    <col min="5386" max="5386" width="11.7265625" style="6" customWidth="1"/>
    <col min="5387" max="5387" width="2.453125" style="6" customWidth="1"/>
    <col min="5388" max="5388" width="8.90625" style="6" customWidth="1"/>
    <col min="5389" max="5389" width="2.453125" style="6" customWidth="1"/>
    <col min="5390" max="5390" width="8.90625" style="6" customWidth="1"/>
    <col min="5391" max="5391" width="6" style="6" customWidth="1"/>
    <col min="5392" max="5397" width="9.36328125" style="6" customWidth="1"/>
    <col min="5398" max="5632" width="9" style="6"/>
    <col min="5633" max="5633" width="5.90625" style="6" customWidth="1"/>
    <col min="5634" max="5634" width="25.453125" style="6" bestFit="1" customWidth="1"/>
    <col min="5635" max="5635" width="2.7265625" style="6" customWidth="1"/>
    <col min="5636" max="5636" width="9.08984375" style="6" customWidth="1"/>
    <col min="5637" max="5637" width="2.36328125" style="6" customWidth="1"/>
    <col min="5638" max="5638" width="8" style="6" customWidth="1"/>
    <col min="5639" max="5639" width="4.26953125" style="6" customWidth="1"/>
    <col min="5640" max="5640" width="2" style="6" customWidth="1"/>
    <col min="5641" max="5641" width="5" style="6" customWidth="1"/>
    <col min="5642" max="5642" width="11.7265625" style="6" customWidth="1"/>
    <col min="5643" max="5643" width="2.453125" style="6" customWidth="1"/>
    <col min="5644" max="5644" width="8.90625" style="6" customWidth="1"/>
    <col min="5645" max="5645" width="2.453125" style="6" customWidth="1"/>
    <col min="5646" max="5646" width="8.90625" style="6" customWidth="1"/>
    <col min="5647" max="5647" width="6" style="6" customWidth="1"/>
    <col min="5648" max="5653" width="9.36328125" style="6" customWidth="1"/>
    <col min="5654" max="5888" width="9" style="6"/>
    <col min="5889" max="5889" width="5.90625" style="6" customWidth="1"/>
    <col min="5890" max="5890" width="25.453125" style="6" bestFit="1" customWidth="1"/>
    <col min="5891" max="5891" width="2.7265625" style="6" customWidth="1"/>
    <col min="5892" max="5892" width="9.08984375" style="6" customWidth="1"/>
    <col min="5893" max="5893" width="2.36328125" style="6" customWidth="1"/>
    <col min="5894" max="5894" width="8" style="6" customWidth="1"/>
    <col min="5895" max="5895" width="4.26953125" style="6" customWidth="1"/>
    <col min="5896" max="5896" width="2" style="6" customWidth="1"/>
    <col min="5897" max="5897" width="5" style="6" customWidth="1"/>
    <col min="5898" max="5898" width="11.7265625" style="6" customWidth="1"/>
    <col min="5899" max="5899" width="2.453125" style="6" customWidth="1"/>
    <col min="5900" max="5900" width="8.90625" style="6" customWidth="1"/>
    <col min="5901" max="5901" width="2.453125" style="6" customWidth="1"/>
    <col min="5902" max="5902" width="8.90625" style="6" customWidth="1"/>
    <col min="5903" max="5903" width="6" style="6" customWidth="1"/>
    <col min="5904" max="5909" width="9.36328125" style="6" customWidth="1"/>
    <col min="5910" max="6144" width="9" style="6"/>
    <col min="6145" max="6145" width="5.90625" style="6" customWidth="1"/>
    <col min="6146" max="6146" width="25.453125" style="6" bestFit="1" customWidth="1"/>
    <col min="6147" max="6147" width="2.7265625" style="6" customWidth="1"/>
    <col min="6148" max="6148" width="9.08984375" style="6" customWidth="1"/>
    <col min="6149" max="6149" width="2.36328125" style="6" customWidth="1"/>
    <col min="6150" max="6150" width="8" style="6" customWidth="1"/>
    <col min="6151" max="6151" width="4.26953125" style="6" customWidth="1"/>
    <col min="6152" max="6152" width="2" style="6" customWidth="1"/>
    <col min="6153" max="6153" width="5" style="6" customWidth="1"/>
    <col min="6154" max="6154" width="11.7265625" style="6" customWidth="1"/>
    <col min="6155" max="6155" width="2.453125" style="6" customWidth="1"/>
    <col min="6156" max="6156" width="8.90625" style="6" customWidth="1"/>
    <col min="6157" max="6157" width="2.453125" style="6" customWidth="1"/>
    <col min="6158" max="6158" width="8.90625" style="6" customWidth="1"/>
    <col min="6159" max="6159" width="6" style="6" customWidth="1"/>
    <col min="6160" max="6165" width="9.36328125" style="6" customWidth="1"/>
    <col min="6166" max="6400" width="9" style="6"/>
    <col min="6401" max="6401" width="5.90625" style="6" customWidth="1"/>
    <col min="6402" max="6402" width="25.453125" style="6" bestFit="1" customWidth="1"/>
    <col min="6403" max="6403" width="2.7265625" style="6" customWidth="1"/>
    <col min="6404" max="6404" width="9.08984375" style="6" customWidth="1"/>
    <col min="6405" max="6405" width="2.36328125" style="6" customWidth="1"/>
    <col min="6406" max="6406" width="8" style="6" customWidth="1"/>
    <col min="6407" max="6407" width="4.26953125" style="6" customWidth="1"/>
    <col min="6408" max="6408" width="2" style="6" customWidth="1"/>
    <col min="6409" max="6409" width="5" style="6" customWidth="1"/>
    <col min="6410" max="6410" width="11.7265625" style="6" customWidth="1"/>
    <col min="6411" max="6411" width="2.453125" style="6" customWidth="1"/>
    <col min="6412" max="6412" width="8.90625" style="6" customWidth="1"/>
    <col min="6413" max="6413" width="2.453125" style="6" customWidth="1"/>
    <col min="6414" max="6414" width="8.90625" style="6" customWidth="1"/>
    <col min="6415" max="6415" width="6" style="6" customWidth="1"/>
    <col min="6416" max="6421" width="9.36328125" style="6" customWidth="1"/>
    <col min="6422" max="6656" width="9" style="6"/>
    <col min="6657" max="6657" width="5.90625" style="6" customWidth="1"/>
    <col min="6658" max="6658" width="25.453125" style="6" bestFit="1" customWidth="1"/>
    <col min="6659" max="6659" width="2.7265625" style="6" customWidth="1"/>
    <col min="6660" max="6660" width="9.08984375" style="6" customWidth="1"/>
    <col min="6661" max="6661" width="2.36328125" style="6" customWidth="1"/>
    <col min="6662" max="6662" width="8" style="6" customWidth="1"/>
    <col min="6663" max="6663" width="4.26953125" style="6" customWidth="1"/>
    <col min="6664" max="6664" width="2" style="6" customWidth="1"/>
    <col min="6665" max="6665" width="5" style="6" customWidth="1"/>
    <col min="6666" max="6666" width="11.7265625" style="6" customWidth="1"/>
    <col min="6667" max="6667" width="2.453125" style="6" customWidth="1"/>
    <col min="6668" max="6668" width="8.90625" style="6" customWidth="1"/>
    <col min="6669" max="6669" width="2.453125" style="6" customWidth="1"/>
    <col min="6670" max="6670" width="8.90625" style="6" customWidth="1"/>
    <col min="6671" max="6671" width="6" style="6" customWidth="1"/>
    <col min="6672" max="6677" width="9.36328125" style="6" customWidth="1"/>
    <col min="6678" max="6912" width="9" style="6"/>
    <col min="6913" max="6913" width="5.90625" style="6" customWidth="1"/>
    <col min="6914" max="6914" width="25.453125" style="6" bestFit="1" customWidth="1"/>
    <col min="6915" max="6915" width="2.7265625" style="6" customWidth="1"/>
    <col min="6916" max="6916" width="9.08984375" style="6" customWidth="1"/>
    <col min="6917" max="6917" width="2.36328125" style="6" customWidth="1"/>
    <col min="6918" max="6918" width="8" style="6" customWidth="1"/>
    <col min="6919" max="6919" width="4.26953125" style="6" customWidth="1"/>
    <col min="6920" max="6920" width="2" style="6" customWidth="1"/>
    <col min="6921" max="6921" width="5" style="6" customWidth="1"/>
    <col min="6922" max="6922" width="11.7265625" style="6" customWidth="1"/>
    <col min="6923" max="6923" width="2.453125" style="6" customWidth="1"/>
    <col min="6924" max="6924" width="8.90625" style="6" customWidth="1"/>
    <col min="6925" max="6925" width="2.453125" style="6" customWidth="1"/>
    <col min="6926" max="6926" width="8.90625" style="6" customWidth="1"/>
    <col min="6927" max="6927" width="6" style="6" customWidth="1"/>
    <col min="6928" max="6933" width="9.36328125" style="6" customWidth="1"/>
    <col min="6934" max="7168" width="9" style="6"/>
    <col min="7169" max="7169" width="5.90625" style="6" customWidth="1"/>
    <col min="7170" max="7170" width="25.453125" style="6" bestFit="1" customWidth="1"/>
    <col min="7171" max="7171" width="2.7265625" style="6" customWidth="1"/>
    <col min="7172" max="7172" width="9.08984375" style="6" customWidth="1"/>
    <col min="7173" max="7173" width="2.36328125" style="6" customWidth="1"/>
    <col min="7174" max="7174" width="8" style="6" customWidth="1"/>
    <col min="7175" max="7175" width="4.26953125" style="6" customWidth="1"/>
    <col min="7176" max="7176" width="2" style="6" customWidth="1"/>
    <col min="7177" max="7177" width="5" style="6" customWidth="1"/>
    <col min="7178" max="7178" width="11.7265625" style="6" customWidth="1"/>
    <col min="7179" max="7179" width="2.453125" style="6" customWidth="1"/>
    <col min="7180" max="7180" width="8.90625" style="6" customWidth="1"/>
    <col min="7181" max="7181" width="2.453125" style="6" customWidth="1"/>
    <col min="7182" max="7182" width="8.90625" style="6" customWidth="1"/>
    <col min="7183" max="7183" width="6" style="6" customWidth="1"/>
    <col min="7184" max="7189" width="9.36328125" style="6" customWidth="1"/>
    <col min="7190" max="7424" width="9" style="6"/>
    <col min="7425" max="7425" width="5.90625" style="6" customWidth="1"/>
    <col min="7426" max="7426" width="25.453125" style="6" bestFit="1" customWidth="1"/>
    <col min="7427" max="7427" width="2.7265625" style="6" customWidth="1"/>
    <col min="7428" max="7428" width="9.08984375" style="6" customWidth="1"/>
    <col min="7429" max="7429" width="2.36328125" style="6" customWidth="1"/>
    <col min="7430" max="7430" width="8" style="6" customWidth="1"/>
    <col min="7431" max="7431" width="4.26953125" style="6" customWidth="1"/>
    <col min="7432" max="7432" width="2" style="6" customWidth="1"/>
    <col min="7433" max="7433" width="5" style="6" customWidth="1"/>
    <col min="7434" max="7434" width="11.7265625" style="6" customWidth="1"/>
    <col min="7435" max="7435" width="2.453125" style="6" customWidth="1"/>
    <col min="7436" max="7436" width="8.90625" style="6" customWidth="1"/>
    <col min="7437" max="7437" width="2.453125" style="6" customWidth="1"/>
    <col min="7438" max="7438" width="8.90625" style="6" customWidth="1"/>
    <col min="7439" max="7439" width="6" style="6" customWidth="1"/>
    <col min="7440" max="7445" width="9.36328125" style="6" customWidth="1"/>
    <col min="7446" max="7680" width="9" style="6"/>
    <col min="7681" max="7681" width="5.90625" style="6" customWidth="1"/>
    <col min="7682" max="7682" width="25.453125" style="6" bestFit="1" customWidth="1"/>
    <col min="7683" max="7683" width="2.7265625" style="6" customWidth="1"/>
    <col min="7684" max="7684" width="9.08984375" style="6" customWidth="1"/>
    <col min="7685" max="7685" width="2.36328125" style="6" customWidth="1"/>
    <col min="7686" max="7686" width="8" style="6" customWidth="1"/>
    <col min="7687" max="7687" width="4.26953125" style="6" customWidth="1"/>
    <col min="7688" max="7688" width="2" style="6" customWidth="1"/>
    <col min="7689" max="7689" width="5" style="6" customWidth="1"/>
    <col min="7690" max="7690" width="11.7265625" style="6" customWidth="1"/>
    <col min="7691" max="7691" width="2.453125" style="6" customWidth="1"/>
    <col min="7692" max="7692" width="8.90625" style="6" customWidth="1"/>
    <col min="7693" max="7693" width="2.453125" style="6" customWidth="1"/>
    <col min="7694" max="7694" width="8.90625" style="6" customWidth="1"/>
    <col min="7695" max="7695" width="6" style="6" customWidth="1"/>
    <col min="7696" max="7701" width="9.36328125" style="6" customWidth="1"/>
    <col min="7702" max="7936" width="9" style="6"/>
    <col min="7937" max="7937" width="5.90625" style="6" customWidth="1"/>
    <col min="7938" max="7938" width="25.453125" style="6" bestFit="1" customWidth="1"/>
    <col min="7939" max="7939" width="2.7265625" style="6" customWidth="1"/>
    <col min="7940" max="7940" width="9.08984375" style="6" customWidth="1"/>
    <col min="7941" max="7941" width="2.36328125" style="6" customWidth="1"/>
    <col min="7942" max="7942" width="8" style="6" customWidth="1"/>
    <col min="7943" max="7943" width="4.26953125" style="6" customWidth="1"/>
    <col min="7944" max="7944" width="2" style="6" customWidth="1"/>
    <col min="7945" max="7945" width="5" style="6" customWidth="1"/>
    <col min="7946" max="7946" width="11.7265625" style="6" customWidth="1"/>
    <col min="7947" max="7947" width="2.453125" style="6" customWidth="1"/>
    <col min="7948" max="7948" width="8.90625" style="6" customWidth="1"/>
    <col min="7949" max="7949" width="2.453125" style="6" customWidth="1"/>
    <col min="7950" max="7950" width="8.90625" style="6" customWidth="1"/>
    <col min="7951" max="7951" width="6" style="6" customWidth="1"/>
    <col min="7952" max="7957" width="9.36328125" style="6" customWidth="1"/>
    <col min="7958" max="8192" width="9" style="6"/>
    <col min="8193" max="8193" width="5.90625" style="6" customWidth="1"/>
    <col min="8194" max="8194" width="25.453125" style="6" bestFit="1" customWidth="1"/>
    <col min="8195" max="8195" width="2.7265625" style="6" customWidth="1"/>
    <col min="8196" max="8196" width="9.08984375" style="6" customWidth="1"/>
    <col min="8197" max="8197" width="2.36328125" style="6" customWidth="1"/>
    <col min="8198" max="8198" width="8" style="6" customWidth="1"/>
    <col min="8199" max="8199" width="4.26953125" style="6" customWidth="1"/>
    <col min="8200" max="8200" width="2" style="6" customWidth="1"/>
    <col min="8201" max="8201" width="5" style="6" customWidth="1"/>
    <col min="8202" max="8202" width="11.7265625" style="6" customWidth="1"/>
    <col min="8203" max="8203" width="2.453125" style="6" customWidth="1"/>
    <col min="8204" max="8204" width="8.90625" style="6" customWidth="1"/>
    <col min="8205" max="8205" width="2.453125" style="6" customWidth="1"/>
    <col min="8206" max="8206" width="8.90625" style="6" customWidth="1"/>
    <col min="8207" max="8207" width="6" style="6" customWidth="1"/>
    <col min="8208" max="8213" width="9.36328125" style="6" customWidth="1"/>
    <col min="8214" max="8448" width="9" style="6"/>
    <col min="8449" max="8449" width="5.90625" style="6" customWidth="1"/>
    <col min="8450" max="8450" width="25.453125" style="6" bestFit="1" customWidth="1"/>
    <col min="8451" max="8451" width="2.7265625" style="6" customWidth="1"/>
    <col min="8452" max="8452" width="9.08984375" style="6" customWidth="1"/>
    <col min="8453" max="8453" width="2.36328125" style="6" customWidth="1"/>
    <col min="8454" max="8454" width="8" style="6" customWidth="1"/>
    <col min="8455" max="8455" width="4.26953125" style="6" customWidth="1"/>
    <col min="8456" max="8456" width="2" style="6" customWidth="1"/>
    <col min="8457" max="8457" width="5" style="6" customWidth="1"/>
    <col min="8458" max="8458" width="11.7265625" style="6" customWidth="1"/>
    <col min="8459" max="8459" width="2.453125" style="6" customWidth="1"/>
    <col min="8460" max="8460" width="8.90625" style="6" customWidth="1"/>
    <col min="8461" max="8461" width="2.453125" style="6" customWidth="1"/>
    <col min="8462" max="8462" width="8.90625" style="6" customWidth="1"/>
    <col min="8463" max="8463" width="6" style="6" customWidth="1"/>
    <col min="8464" max="8469" width="9.36328125" style="6" customWidth="1"/>
    <col min="8470" max="8704" width="9" style="6"/>
    <col min="8705" max="8705" width="5.90625" style="6" customWidth="1"/>
    <col min="8706" max="8706" width="25.453125" style="6" bestFit="1" customWidth="1"/>
    <col min="8707" max="8707" width="2.7265625" style="6" customWidth="1"/>
    <col min="8708" max="8708" width="9.08984375" style="6" customWidth="1"/>
    <col min="8709" max="8709" width="2.36328125" style="6" customWidth="1"/>
    <col min="8710" max="8710" width="8" style="6" customWidth="1"/>
    <col min="8711" max="8711" width="4.26953125" style="6" customWidth="1"/>
    <col min="8712" max="8712" width="2" style="6" customWidth="1"/>
    <col min="8713" max="8713" width="5" style="6" customWidth="1"/>
    <col min="8714" max="8714" width="11.7265625" style="6" customWidth="1"/>
    <col min="8715" max="8715" width="2.453125" style="6" customWidth="1"/>
    <col min="8716" max="8716" width="8.90625" style="6" customWidth="1"/>
    <col min="8717" max="8717" width="2.453125" style="6" customWidth="1"/>
    <col min="8718" max="8718" width="8.90625" style="6" customWidth="1"/>
    <col min="8719" max="8719" width="6" style="6" customWidth="1"/>
    <col min="8720" max="8725" width="9.36328125" style="6" customWidth="1"/>
    <col min="8726" max="8960" width="9" style="6"/>
    <col min="8961" max="8961" width="5.90625" style="6" customWidth="1"/>
    <col min="8962" max="8962" width="25.453125" style="6" bestFit="1" customWidth="1"/>
    <col min="8963" max="8963" width="2.7265625" style="6" customWidth="1"/>
    <col min="8964" max="8964" width="9.08984375" style="6" customWidth="1"/>
    <col min="8965" max="8965" width="2.36328125" style="6" customWidth="1"/>
    <col min="8966" max="8966" width="8" style="6" customWidth="1"/>
    <col min="8967" max="8967" width="4.26953125" style="6" customWidth="1"/>
    <col min="8968" max="8968" width="2" style="6" customWidth="1"/>
    <col min="8969" max="8969" width="5" style="6" customWidth="1"/>
    <col min="8970" max="8970" width="11.7265625" style="6" customWidth="1"/>
    <col min="8971" max="8971" width="2.453125" style="6" customWidth="1"/>
    <col min="8972" max="8972" width="8.90625" style="6" customWidth="1"/>
    <col min="8973" max="8973" width="2.453125" style="6" customWidth="1"/>
    <col min="8974" max="8974" width="8.90625" style="6" customWidth="1"/>
    <col min="8975" max="8975" width="6" style="6" customWidth="1"/>
    <col min="8976" max="8981" width="9.36328125" style="6" customWidth="1"/>
    <col min="8982" max="9216" width="9" style="6"/>
    <col min="9217" max="9217" width="5.90625" style="6" customWidth="1"/>
    <col min="9218" max="9218" width="25.453125" style="6" bestFit="1" customWidth="1"/>
    <col min="9219" max="9219" width="2.7265625" style="6" customWidth="1"/>
    <col min="9220" max="9220" width="9.08984375" style="6" customWidth="1"/>
    <col min="9221" max="9221" width="2.36328125" style="6" customWidth="1"/>
    <col min="9222" max="9222" width="8" style="6" customWidth="1"/>
    <col min="9223" max="9223" width="4.26953125" style="6" customWidth="1"/>
    <col min="9224" max="9224" width="2" style="6" customWidth="1"/>
    <col min="9225" max="9225" width="5" style="6" customWidth="1"/>
    <col min="9226" max="9226" width="11.7265625" style="6" customWidth="1"/>
    <col min="9227" max="9227" width="2.453125" style="6" customWidth="1"/>
    <col min="9228" max="9228" width="8.90625" style="6" customWidth="1"/>
    <col min="9229" max="9229" width="2.453125" style="6" customWidth="1"/>
    <col min="9230" max="9230" width="8.90625" style="6" customWidth="1"/>
    <col min="9231" max="9231" width="6" style="6" customWidth="1"/>
    <col min="9232" max="9237" width="9.36328125" style="6" customWidth="1"/>
    <col min="9238" max="9472" width="9" style="6"/>
    <col min="9473" max="9473" width="5.90625" style="6" customWidth="1"/>
    <col min="9474" max="9474" width="25.453125" style="6" bestFit="1" customWidth="1"/>
    <col min="9475" max="9475" width="2.7265625" style="6" customWidth="1"/>
    <col min="9476" max="9476" width="9.08984375" style="6" customWidth="1"/>
    <col min="9477" max="9477" width="2.36328125" style="6" customWidth="1"/>
    <col min="9478" max="9478" width="8" style="6" customWidth="1"/>
    <col min="9479" max="9479" width="4.26953125" style="6" customWidth="1"/>
    <col min="9480" max="9480" width="2" style="6" customWidth="1"/>
    <col min="9481" max="9481" width="5" style="6" customWidth="1"/>
    <col min="9482" max="9482" width="11.7265625" style="6" customWidth="1"/>
    <col min="9483" max="9483" width="2.453125" style="6" customWidth="1"/>
    <col min="9484" max="9484" width="8.90625" style="6" customWidth="1"/>
    <col min="9485" max="9485" width="2.453125" style="6" customWidth="1"/>
    <col min="9486" max="9486" width="8.90625" style="6" customWidth="1"/>
    <col min="9487" max="9487" width="6" style="6" customWidth="1"/>
    <col min="9488" max="9493" width="9.36328125" style="6" customWidth="1"/>
    <col min="9494" max="9728" width="9" style="6"/>
    <col min="9729" max="9729" width="5.90625" style="6" customWidth="1"/>
    <col min="9730" max="9730" width="25.453125" style="6" bestFit="1" customWidth="1"/>
    <col min="9731" max="9731" width="2.7265625" style="6" customWidth="1"/>
    <col min="9732" max="9732" width="9.08984375" style="6" customWidth="1"/>
    <col min="9733" max="9733" width="2.36328125" style="6" customWidth="1"/>
    <col min="9734" max="9734" width="8" style="6" customWidth="1"/>
    <col min="9735" max="9735" width="4.26953125" style="6" customWidth="1"/>
    <col min="9736" max="9736" width="2" style="6" customWidth="1"/>
    <col min="9737" max="9737" width="5" style="6" customWidth="1"/>
    <col min="9738" max="9738" width="11.7265625" style="6" customWidth="1"/>
    <col min="9739" max="9739" width="2.453125" style="6" customWidth="1"/>
    <col min="9740" max="9740" width="8.90625" style="6" customWidth="1"/>
    <col min="9741" max="9741" width="2.453125" style="6" customWidth="1"/>
    <col min="9742" max="9742" width="8.90625" style="6" customWidth="1"/>
    <col min="9743" max="9743" width="6" style="6" customWidth="1"/>
    <col min="9744" max="9749" width="9.36328125" style="6" customWidth="1"/>
    <col min="9750" max="9984" width="9" style="6"/>
    <col min="9985" max="9985" width="5.90625" style="6" customWidth="1"/>
    <col min="9986" max="9986" width="25.453125" style="6" bestFit="1" customWidth="1"/>
    <col min="9987" max="9987" width="2.7265625" style="6" customWidth="1"/>
    <col min="9988" max="9988" width="9.08984375" style="6" customWidth="1"/>
    <col min="9989" max="9989" width="2.36328125" style="6" customWidth="1"/>
    <col min="9990" max="9990" width="8" style="6" customWidth="1"/>
    <col min="9991" max="9991" width="4.26953125" style="6" customWidth="1"/>
    <col min="9992" max="9992" width="2" style="6" customWidth="1"/>
    <col min="9993" max="9993" width="5" style="6" customWidth="1"/>
    <col min="9994" max="9994" width="11.7265625" style="6" customWidth="1"/>
    <col min="9995" max="9995" width="2.453125" style="6" customWidth="1"/>
    <col min="9996" max="9996" width="8.90625" style="6" customWidth="1"/>
    <col min="9997" max="9997" width="2.453125" style="6" customWidth="1"/>
    <col min="9998" max="9998" width="8.90625" style="6" customWidth="1"/>
    <col min="9999" max="9999" width="6" style="6" customWidth="1"/>
    <col min="10000" max="10005" width="9.36328125" style="6" customWidth="1"/>
    <col min="10006" max="10240" width="9" style="6"/>
    <col min="10241" max="10241" width="5.90625" style="6" customWidth="1"/>
    <col min="10242" max="10242" width="25.453125" style="6" bestFit="1" customWidth="1"/>
    <col min="10243" max="10243" width="2.7265625" style="6" customWidth="1"/>
    <col min="10244" max="10244" width="9.08984375" style="6" customWidth="1"/>
    <col min="10245" max="10245" width="2.36328125" style="6" customWidth="1"/>
    <col min="10246" max="10246" width="8" style="6" customWidth="1"/>
    <col min="10247" max="10247" width="4.26953125" style="6" customWidth="1"/>
    <col min="10248" max="10248" width="2" style="6" customWidth="1"/>
    <col min="10249" max="10249" width="5" style="6" customWidth="1"/>
    <col min="10250" max="10250" width="11.7265625" style="6" customWidth="1"/>
    <col min="10251" max="10251" width="2.453125" style="6" customWidth="1"/>
    <col min="10252" max="10252" width="8.90625" style="6" customWidth="1"/>
    <col min="10253" max="10253" width="2.453125" style="6" customWidth="1"/>
    <col min="10254" max="10254" width="8.90625" style="6" customWidth="1"/>
    <col min="10255" max="10255" width="6" style="6" customWidth="1"/>
    <col min="10256" max="10261" width="9.36328125" style="6" customWidth="1"/>
    <col min="10262" max="10496" width="9" style="6"/>
    <col min="10497" max="10497" width="5.90625" style="6" customWidth="1"/>
    <col min="10498" max="10498" width="25.453125" style="6" bestFit="1" customWidth="1"/>
    <col min="10499" max="10499" width="2.7265625" style="6" customWidth="1"/>
    <col min="10500" max="10500" width="9.08984375" style="6" customWidth="1"/>
    <col min="10501" max="10501" width="2.36328125" style="6" customWidth="1"/>
    <col min="10502" max="10502" width="8" style="6" customWidth="1"/>
    <col min="10503" max="10503" width="4.26953125" style="6" customWidth="1"/>
    <col min="10504" max="10504" width="2" style="6" customWidth="1"/>
    <col min="10505" max="10505" width="5" style="6" customWidth="1"/>
    <col min="10506" max="10506" width="11.7265625" style="6" customWidth="1"/>
    <col min="10507" max="10507" width="2.453125" style="6" customWidth="1"/>
    <col min="10508" max="10508" width="8.90625" style="6" customWidth="1"/>
    <col min="10509" max="10509" width="2.453125" style="6" customWidth="1"/>
    <col min="10510" max="10510" width="8.90625" style="6" customWidth="1"/>
    <col min="10511" max="10511" width="6" style="6" customWidth="1"/>
    <col min="10512" max="10517" width="9.36328125" style="6" customWidth="1"/>
    <col min="10518" max="10752" width="9" style="6"/>
    <col min="10753" max="10753" width="5.90625" style="6" customWidth="1"/>
    <col min="10754" max="10754" width="25.453125" style="6" bestFit="1" customWidth="1"/>
    <col min="10755" max="10755" width="2.7265625" style="6" customWidth="1"/>
    <col min="10756" max="10756" width="9.08984375" style="6" customWidth="1"/>
    <col min="10757" max="10757" width="2.36328125" style="6" customWidth="1"/>
    <col min="10758" max="10758" width="8" style="6" customWidth="1"/>
    <col min="10759" max="10759" width="4.26953125" style="6" customWidth="1"/>
    <col min="10760" max="10760" width="2" style="6" customWidth="1"/>
    <col min="10761" max="10761" width="5" style="6" customWidth="1"/>
    <col min="10762" max="10762" width="11.7265625" style="6" customWidth="1"/>
    <col min="10763" max="10763" width="2.453125" style="6" customWidth="1"/>
    <col min="10764" max="10764" width="8.90625" style="6" customWidth="1"/>
    <col min="10765" max="10765" width="2.453125" style="6" customWidth="1"/>
    <col min="10766" max="10766" width="8.90625" style="6" customWidth="1"/>
    <col min="10767" max="10767" width="6" style="6" customWidth="1"/>
    <col min="10768" max="10773" width="9.36328125" style="6" customWidth="1"/>
    <col min="10774" max="11008" width="9" style="6"/>
    <col min="11009" max="11009" width="5.90625" style="6" customWidth="1"/>
    <col min="11010" max="11010" width="25.453125" style="6" bestFit="1" customWidth="1"/>
    <col min="11011" max="11011" width="2.7265625" style="6" customWidth="1"/>
    <col min="11012" max="11012" width="9.08984375" style="6" customWidth="1"/>
    <col min="11013" max="11013" width="2.36328125" style="6" customWidth="1"/>
    <col min="11014" max="11014" width="8" style="6" customWidth="1"/>
    <col min="11015" max="11015" width="4.26953125" style="6" customWidth="1"/>
    <col min="11016" max="11016" width="2" style="6" customWidth="1"/>
    <col min="11017" max="11017" width="5" style="6" customWidth="1"/>
    <col min="11018" max="11018" width="11.7265625" style="6" customWidth="1"/>
    <col min="11019" max="11019" width="2.453125" style="6" customWidth="1"/>
    <col min="11020" max="11020" width="8.90625" style="6" customWidth="1"/>
    <col min="11021" max="11021" width="2.453125" style="6" customWidth="1"/>
    <col min="11022" max="11022" width="8.90625" style="6" customWidth="1"/>
    <col min="11023" max="11023" width="6" style="6" customWidth="1"/>
    <col min="11024" max="11029" width="9.36328125" style="6" customWidth="1"/>
    <col min="11030" max="11264" width="9" style="6"/>
    <col min="11265" max="11265" width="5.90625" style="6" customWidth="1"/>
    <col min="11266" max="11266" width="25.453125" style="6" bestFit="1" customWidth="1"/>
    <col min="11267" max="11267" width="2.7265625" style="6" customWidth="1"/>
    <col min="11268" max="11268" width="9.08984375" style="6" customWidth="1"/>
    <col min="11269" max="11269" width="2.36328125" style="6" customWidth="1"/>
    <col min="11270" max="11270" width="8" style="6" customWidth="1"/>
    <col min="11271" max="11271" width="4.26953125" style="6" customWidth="1"/>
    <col min="11272" max="11272" width="2" style="6" customWidth="1"/>
    <col min="11273" max="11273" width="5" style="6" customWidth="1"/>
    <col min="11274" max="11274" width="11.7265625" style="6" customWidth="1"/>
    <col min="11275" max="11275" width="2.453125" style="6" customWidth="1"/>
    <col min="11276" max="11276" width="8.90625" style="6" customWidth="1"/>
    <col min="11277" max="11277" width="2.453125" style="6" customWidth="1"/>
    <col min="11278" max="11278" width="8.90625" style="6" customWidth="1"/>
    <col min="11279" max="11279" width="6" style="6" customWidth="1"/>
    <col min="11280" max="11285" width="9.36328125" style="6" customWidth="1"/>
    <col min="11286" max="11520" width="9" style="6"/>
    <col min="11521" max="11521" width="5.90625" style="6" customWidth="1"/>
    <col min="11522" max="11522" width="25.453125" style="6" bestFit="1" customWidth="1"/>
    <col min="11523" max="11523" width="2.7265625" style="6" customWidth="1"/>
    <col min="11524" max="11524" width="9.08984375" style="6" customWidth="1"/>
    <col min="11525" max="11525" width="2.36328125" style="6" customWidth="1"/>
    <col min="11526" max="11526" width="8" style="6" customWidth="1"/>
    <col min="11527" max="11527" width="4.26953125" style="6" customWidth="1"/>
    <col min="11528" max="11528" width="2" style="6" customWidth="1"/>
    <col min="11529" max="11529" width="5" style="6" customWidth="1"/>
    <col min="11530" max="11530" width="11.7265625" style="6" customWidth="1"/>
    <col min="11531" max="11531" width="2.453125" style="6" customWidth="1"/>
    <col min="11532" max="11532" width="8.90625" style="6" customWidth="1"/>
    <col min="11533" max="11533" width="2.453125" style="6" customWidth="1"/>
    <col min="11534" max="11534" width="8.90625" style="6" customWidth="1"/>
    <col min="11535" max="11535" width="6" style="6" customWidth="1"/>
    <col min="11536" max="11541" width="9.36328125" style="6" customWidth="1"/>
    <col min="11542" max="11776" width="9" style="6"/>
    <col min="11777" max="11777" width="5.90625" style="6" customWidth="1"/>
    <col min="11778" max="11778" width="25.453125" style="6" bestFit="1" customWidth="1"/>
    <col min="11779" max="11779" width="2.7265625" style="6" customWidth="1"/>
    <col min="11780" max="11780" width="9.08984375" style="6" customWidth="1"/>
    <col min="11781" max="11781" width="2.36328125" style="6" customWidth="1"/>
    <col min="11782" max="11782" width="8" style="6" customWidth="1"/>
    <col min="11783" max="11783" width="4.26953125" style="6" customWidth="1"/>
    <col min="11784" max="11784" width="2" style="6" customWidth="1"/>
    <col min="11785" max="11785" width="5" style="6" customWidth="1"/>
    <col min="11786" max="11786" width="11.7265625" style="6" customWidth="1"/>
    <col min="11787" max="11787" width="2.453125" style="6" customWidth="1"/>
    <col min="11788" max="11788" width="8.90625" style="6" customWidth="1"/>
    <col min="11789" max="11789" width="2.453125" style="6" customWidth="1"/>
    <col min="11790" max="11790" width="8.90625" style="6" customWidth="1"/>
    <col min="11791" max="11791" width="6" style="6" customWidth="1"/>
    <col min="11792" max="11797" width="9.36328125" style="6" customWidth="1"/>
    <col min="11798" max="12032" width="9" style="6"/>
    <col min="12033" max="12033" width="5.90625" style="6" customWidth="1"/>
    <col min="12034" max="12034" width="25.453125" style="6" bestFit="1" customWidth="1"/>
    <col min="12035" max="12035" width="2.7265625" style="6" customWidth="1"/>
    <col min="12036" max="12036" width="9.08984375" style="6" customWidth="1"/>
    <col min="12037" max="12037" width="2.36328125" style="6" customWidth="1"/>
    <col min="12038" max="12038" width="8" style="6" customWidth="1"/>
    <col min="12039" max="12039" width="4.26953125" style="6" customWidth="1"/>
    <col min="12040" max="12040" width="2" style="6" customWidth="1"/>
    <col min="12041" max="12041" width="5" style="6" customWidth="1"/>
    <col min="12042" max="12042" width="11.7265625" style="6" customWidth="1"/>
    <col min="12043" max="12043" width="2.453125" style="6" customWidth="1"/>
    <col min="12044" max="12044" width="8.90625" style="6" customWidth="1"/>
    <col min="12045" max="12045" width="2.453125" style="6" customWidth="1"/>
    <col min="12046" max="12046" width="8.90625" style="6" customWidth="1"/>
    <col min="12047" max="12047" width="6" style="6" customWidth="1"/>
    <col min="12048" max="12053" width="9.36328125" style="6" customWidth="1"/>
    <col min="12054" max="12288" width="9" style="6"/>
    <col min="12289" max="12289" width="5.90625" style="6" customWidth="1"/>
    <col min="12290" max="12290" width="25.453125" style="6" bestFit="1" customWidth="1"/>
    <col min="12291" max="12291" width="2.7265625" style="6" customWidth="1"/>
    <col min="12292" max="12292" width="9.08984375" style="6" customWidth="1"/>
    <col min="12293" max="12293" width="2.36328125" style="6" customWidth="1"/>
    <col min="12294" max="12294" width="8" style="6" customWidth="1"/>
    <col min="12295" max="12295" width="4.26953125" style="6" customWidth="1"/>
    <col min="12296" max="12296" width="2" style="6" customWidth="1"/>
    <col min="12297" max="12297" width="5" style="6" customWidth="1"/>
    <col min="12298" max="12298" width="11.7265625" style="6" customWidth="1"/>
    <col min="12299" max="12299" width="2.453125" style="6" customWidth="1"/>
    <col min="12300" max="12300" width="8.90625" style="6" customWidth="1"/>
    <col min="12301" max="12301" width="2.453125" style="6" customWidth="1"/>
    <col min="12302" max="12302" width="8.90625" style="6" customWidth="1"/>
    <col min="12303" max="12303" width="6" style="6" customWidth="1"/>
    <col min="12304" max="12309" width="9.36328125" style="6" customWidth="1"/>
    <col min="12310" max="12544" width="9" style="6"/>
    <col min="12545" max="12545" width="5.90625" style="6" customWidth="1"/>
    <col min="12546" max="12546" width="25.453125" style="6" bestFit="1" customWidth="1"/>
    <col min="12547" max="12547" width="2.7265625" style="6" customWidth="1"/>
    <col min="12548" max="12548" width="9.08984375" style="6" customWidth="1"/>
    <col min="12549" max="12549" width="2.36328125" style="6" customWidth="1"/>
    <col min="12550" max="12550" width="8" style="6" customWidth="1"/>
    <col min="12551" max="12551" width="4.26953125" style="6" customWidth="1"/>
    <col min="12552" max="12552" width="2" style="6" customWidth="1"/>
    <col min="12553" max="12553" width="5" style="6" customWidth="1"/>
    <col min="12554" max="12554" width="11.7265625" style="6" customWidth="1"/>
    <col min="12555" max="12555" width="2.453125" style="6" customWidth="1"/>
    <col min="12556" max="12556" width="8.90625" style="6" customWidth="1"/>
    <col min="12557" max="12557" width="2.453125" style="6" customWidth="1"/>
    <col min="12558" max="12558" width="8.90625" style="6" customWidth="1"/>
    <col min="12559" max="12559" width="6" style="6" customWidth="1"/>
    <col min="12560" max="12565" width="9.36328125" style="6" customWidth="1"/>
    <col min="12566" max="12800" width="9" style="6"/>
    <col min="12801" max="12801" width="5.90625" style="6" customWidth="1"/>
    <col min="12802" max="12802" width="25.453125" style="6" bestFit="1" customWidth="1"/>
    <col min="12803" max="12803" width="2.7265625" style="6" customWidth="1"/>
    <col min="12804" max="12804" width="9.08984375" style="6" customWidth="1"/>
    <col min="12805" max="12805" width="2.36328125" style="6" customWidth="1"/>
    <col min="12806" max="12806" width="8" style="6" customWidth="1"/>
    <col min="12807" max="12807" width="4.26953125" style="6" customWidth="1"/>
    <col min="12808" max="12808" width="2" style="6" customWidth="1"/>
    <col min="12809" max="12809" width="5" style="6" customWidth="1"/>
    <col min="12810" max="12810" width="11.7265625" style="6" customWidth="1"/>
    <col min="12811" max="12811" width="2.453125" style="6" customWidth="1"/>
    <col min="12812" max="12812" width="8.90625" style="6" customWidth="1"/>
    <col min="12813" max="12813" width="2.453125" style="6" customWidth="1"/>
    <col min="12814" max="12814" width="8.90625" style="6" customWidth="1"/>
    <col min="12815" max="12815" width="6" style="6" customWidth="1"/>
    <col min="12816" max="12821" width="9.36328125" style="6" customWidth="1"/>
    <col min="12822" max="13056" width="9" style="6"/>
    <col min="13057" max="13057" width="5.90625" style="6" customWidth="1"/>
    <col min="13058" max="13058" width="25.453125" style="6" bestFit="1" customWidth="1"/>
    <col min="13059" max="13059" width="2.7265625" style="6" customWidth="1"/>
    <col min="13060" max="13060" width="9.08984375" style="6" customWidth="1"/>
    <col min="13061" max="13061" width="2.36328125" style="6" customWidth="1"/>
    <col min="13062" max="13062" width="8" style="6" customWidth="1"/>
    <col min="13063" max="13063" width="4.26953125" style="6" customWidth="1"/>
    <col min="13064" max="13064" width="2" style="6" customWidth="1"/>
    <col min="13065" max="13065" width="5" style="6" customWidth="1"/>
    <col min="13066" max="13066" width="11.7265625" style="6" customWidth="1"/>
    <col min="13067" max="13067" width="2.453125" style="6" customWidth="1"/>
    <col min="13068" max="13068" width="8.90625" style="6" customWidth="1"/>
    <col min="13069" max="13069" width="2.453125" style="6" customWidth="1"/>
    <col min="13070" max="13070" width="8.90625" style="6" customWidth="1"/>
    <col min="13071" max="13071" width="6" style="6" customWidth="1"/>
    <col min="13072" max="13077" width="9.36328125" style="6" customWidth="1"/>
    <col min="13078" max="13312" width="9" style="6"/>
    <col min="13313" max="13313" width="5.90625" style="6" customWidth="1"/>
    <col min="13314" max="13314" width="25.453125" style="6" bestFit="1" customWidth="1"/>
    <col min="13315" max="13315" width="2.7265625" style="6" customWidth="1"/>
    <col min="13316" max="13316" width="9.08984375" style="6" customWidth="1"/>
    <col min="13317" max="13317" width="2.36328125" style="6" customWidth="1"/>
    <col min="13318" max="13318" width="8" style="6" customWidth="1"/>
    <col min="13319" max="13319" width="4.26953125" style="6" customWidth="1"/>
    <col min="13320" max="13320" width="2" style="6" customWidth="1"/>
    <col min="13321" max="13321" width="5" style="6" customWidth="1"/>
    <col min="13322" max="13322" width="11.7265625" style="6" customWidth="1"/>
    <col min="13323" max="13323" width="2.453125" style="6" customWidth="1"/>
    <col min="13324" max="13324" width="8.90625" style="6" customWidth="1"/>
    <col min="13325" max="13325" width="2.453125" style="6" customWidth="1"/>
    <col min="13326" max="13326" width="8.90625" style="6" customWidth="1"/>
    <col min="13327" max="13327" width="6" style="6" customWidth="1"/>
    <col min="13328" max="13333" width="9.36328125" style="6" customWidth="1"/>
    <col min="13334" max="13568" width="9" style="6"/>
    <col min="13569" max="13569" width="5.90625" style="6" customWidth="1"/>
    <col min="13570" max="13570" width="25.453125" style="6" bestFit="1" customWidth="1"/>
    <col min="13571" max="13571" width="2.7265625" style="6" customWidth="1"/>
    <col min="13572" max="13572" width="9.08984375" style="6" customWidth="1"/>
    <col min="13573" max="13573" width="2.36328125" style="6" customWidth="1"/>
    <col min="13574" max="13574" width="8" style="6" customWidth="1"/>
    <col min="13575" max="13575" width="4.26953125" style="6" customWidth="1"/>
    <col min="13576" max="13576" width="2" style="6" customWidth="1"/>
    <col min="13577" max="13577" width="5" style="6" customWidth="1"/>
    <col min="13578" max="13578" width="11.7265625" style="6" customWidth="1"/>
    <col min="13579" max="13579" width="2.453125" style="6" customWidth="1"/>
    <col min="13580" max="13580" width="8.90625" style="6" customWidth="1"/>
    <col min="13581" max="13581" width="2.453125" style="6" customWidth="1"/>
    <col min="13582" max="13582" width="8.90625" style="6" customWidth="1"/>
    <col min="13583" max="13583" width="6" style="6" customWidth="1"/>
    <col min="13584" max="13589" width="9.36328125" style="6" customWidth="1"/>
    <col min="13590" max="13824" width="9" style="6"/>
    <col min="13825" max="13825" width="5.90625" style="6" customWidth="1"/>
    <col min="13826" max="13826" width="25.453125" style="6" bestFit="1" customWidth="1"/>
    <col min="13827" max="13827" width="2.7265625" style="6" customWidth="1"/>
    <col min="13828" max="13828" width="9.08984375" style="6" customWidth="1"/>
    <col min="13829" max="13829" width="2.36328125" style="6" customWidth="1"/>
    <col min="13830" max="13830" width="8" style="6" customWidth="1"/>
    <col min="13831" max="13831" width="4.26953125" style="6" customWidth="1"/>
    <col min="13832" max="13832" width="2" style="6" customWidth="1"/>
    <col min="13833" max="13833" width="5" style="6" customWidth="1"/>
    <col min="13834" max="13834" width="11.7265625" style="6" customWidth="1"/>
    <col min="13835" max="13835" width="2.453125" style="6" customWidth="1"/>
    <col min="13836" max="13836" width="8.90625" style="6" customWidth="1"/>
    <col min="13837" max="13837" width="2.453125" style="6" customWidth="1"/>
    <col min="13838" max="13838" width="8.90625" style="6" customWidth="1"/>
    <col min="13839" max="13839" width="6" style="6" customWidth="1"/>
    <col min="13840" max="13845" width="9.36328125" style="6" customWidth="1"/>
    <col min="13846" max="14080" width="9" style="6"/>
    <col min="14081" max="14081" width="5.90625" style="6" customWidth="1"/>
    <col min="14082" max="14082" width="25.453125" style="6" bestFit="1" customWidth="1"/>
    <col min="14083" max="14083" width="2.7265625" style="6" customWidth="1"/>
    <col min="14084" max="14084" width="9.08984375" style="6" customWidth="1"/>
    <col min="14085" max="14085" width="2.36328125" style="6" customWidth="1"/>
    <col min="14086" max="14086" width="8" style="6" customWidth="1"/>
    <col min="14087" max="14087" width="4.26953125" style="6" customWidth="1"/>
    <col min="14088" max="14088" width="2" style="6" customWidth="1"/>
    <col min="14089" max="14089" width="5" style="6" customWidth="1"/>
    <col min="14090" max="14090" width="11.7265625" style="6" customWidth="1"/>
    <col min="14091" max="14091" width="2.453125" style="6" customWidth="1"/>
    <col min="14092" max="14092" width="8.90625" style="6" customWidth="1"/>
    <col min="14093" max="14093" width="2.453125" style="6" customWidth="1"/>
    <col min="14094" max="14094" width="8.90625" style="6" customWidth="1"/>
    <col min="14095" max="14095" width="6" style="6" customWidth="1"/>
    <col min="14096" max="14101" width="9.36328125" style="6" customWidth="1"/>
    <col min="14102" max="14336" width="9" style="6"/>
    <col min="14337" max="14337" width="5.90625" style="6" customWidth="1"/>
    <col min="14338" max="14338" width="25.453125" style="6" bestFit="1" customWidth="1"/>
    <col min="14339" max="14339" width="2.7265625" style="6" customWidth="1"/>
    <col min="14340" max="14340" width="9.08984375" style="6" customWidth="1"/>
    <col min="14341" max="14341" width="2.36328125" style="6" customWidth="1"/>
    <col min="14342" max="14342" width="8" style="6" customWidth="1"/>
    <col min="14343" max="14343" width="4.26953125" style="6" customWidth="1"/>
    <col min="14344" max="14344" width="2" style="6" customWidth="1"/>
    <col min="14345" max="14345" width="5" style="6" customWidth="1"/>
    <col min="14346" max="14346" width="11.7265625" style="6" customWidth="1"/>
    <col min="14347" max="14347" width="2.453125" style="6" customWidth="1"/>
    <col min="14348" max="14348" width="8.90625" style="6" customWidth="1"/>
    <col min="14349" max="14349" width="2.453125" style="6" customWidth="1"/>
    <col min="14350" max="14350" width="8.90625" style="6" customWidth="1"/>
    <col min="14351" max="14351" width="6" style="6" customWidth="1"/>
    <col min="14352" max="14357" width="9.36328125" style="6" customWidth="1"/>
    <col min="14358" max="14592" width="9" style="6"/>
    <col min="14593" max="14593" width="5.90625" style="6" customWidth="1"/>
    <col min="14594" max="14594" width="25.453125" style="6" bestFit="1" customWidth="1"/>
    <col min="14595" max="14595" width="2.7265625" style="6" customWidth="1"/>
    <col min="14596" max="14596" width="9.08984375" style="6" customWidth="1"/>
    <col min="14597" max="14597" width="2.36328125" style="6" customWidth="1"/>
    <col min="14598" max="14598" width="8" style="6" customWidth="1"/>
    <col min="14599" max="14599" width="4.26953125" style="6" customWidth="1"/>
    <col min="14600" max="14600" width="2" style="6" customWidth="1"/>
    <col min="14601" max="14601" width="5" style="6" customWidth="1"/>
    <col min="14602" max="14602" width="11.7265625" style="6" customWidth="1"/>
    <col min="14603" max="14603" width="2.453125" style="6" customWidth="1"/>
    <col min="14604" max="14604" width="8.90625" style="6" customWidth="1"/>
    <col min="14605" max="14605" width="2.453125" style="6" customWidth="1"/>
    <col min="14606" max="14606" width="8.90625" style="6" customWidth="1"/>
    <col min="14607" max="14607" width="6" style="6" customWidth="1"/>
    <col min="14608" max="14613" width="9.36328125" style="6" customWidth="1"/>
    <col min="14614" max="14848" width="9" style="6"/>
    <col min="14849" max="14849" width="5.90625" style="6" customWidth="1"/>
    <col min="14850" max="14850" width="25.453125" style="6" bestFit="1" customWidth="1"/>
    <col min="14851" max="14851" width="2.7265625" style="6" customWidth="1"/>
    <col min="14852" max="14852" width="9.08984375" style="6" customWidth="1"/>
    <col min="14853" max="14853" width="2.36328125" style="6" customWidth="1"/>
    <col min="14854" max="14854" width="8" style="6" customWidth="1"/>
    <col min="14855" max="14855" width="4.26953125" style="6" customWidth="1"/>
    <col min="14856" max="14856" width="2" style="6" customWidth="1"/>
    <col min="14857" max="14857" width="5" style="6" customWidth="1"/>
    <col min="14858" max="14858" width="11.7265625" style="6" customWidth="1"/>
    <col min="14859" max="14859" width="2.453125" style="6" customWidth="1"/>
    <col min="14860" max="14860" width="8.90625" style="6" customWidth="1"/>
    <col min="14861" max="14861" width="2.453125" style="6" customWidth="1"/>
    <col min="14862" max="14862" width="8.90625" style="6" customWidth="1"/>
    <col min="14863" max="14863" width="6" style="6" customWidth="1"/>
    <col min="14864" max="14869" width="9.36328125" style="6" customWidth="1"/>
    <col min="14870" max="15104" width="9" style="6"/>
    <col min="15105" max="15105" width="5.90625" style="6" customWidth="1"/>
    <col min="15106" max="15106" width="25.453125" style="6" bestFit="1" customWidth="1"/>
    <col min="15107" max="15107" width="2.7265625" style="6" customWidth="1"/>
    <col min="15108" max="15108" width="9.08984375" style="6" customWidth="1"/>
    <col min="15109" max="15109" width="2.36328125" style="6" customWidth="1"/>
    <col min="15110" max="15110" width="8" style="6" customWidth="1"/>
    <col min="15111" max="15111" width="4.26953125" style="6" customWidth="1"/>
    <col min="15112" max="15112" width="2" style="6" customWidth="1"/>
    <col min="15113" max="15113" width="5" style="6" customWidth="1"/>
    <col min="15114" max="15114" width="11.7265625" style="6" customWidth="1"/>
    <col min="15115" max="15115" width="2.453125" style="6" customWidth="1"/>
    <col min="15116" max="15116" width="8.90625" style="6" customWidth="1"/>
    <col min="15117" max="15117" width="2.453125" style="6" customWidth="1"/>
    <col min="15118" max="15118" width="8.90625" style="6" customWidth="1"/>
    <col min="15119" max="15119" width="6" style="6" customWidth="1"/>
    <col min="15120" max="15125" width="9.36328125" style="6" customWidth="1"/>
    <col min="15126" max="15360" width="9" style="6"/>
    <col min="15361" max="15361" width="5.90625" style="6" customWidth="1"/>
    <col min="15362" max="15362" width="25.453125" style="6" bestFit="1" customWidth="1"/>
    <col min="15363" max="15363" width="2.7265625" style="6" customWidth="1"/>
    <col min="15364" max="15364" width="9.08984375" style="6" customWidth="1"/>
    <col min="15365" max="15365" width="2.36328125" style="6" customWidth="1"/>
    <col min="15366" max="15366" width="8" style="6" customWidth="1"/>
    <col min="15367" max="15367" width="4.26953125" style="6" customWidth="1"/>
    <col min="15368" max="15368" width="2" style="6" customWidth="1"/>
    <col min="15369" max="15369" width="5" style="6" customWidth="1"/>
    <col min="15370" max="15370" width="11.7265625" style="6" customWidth="1"/>
    <col min="15371" max="15371" width="2.453125" style="6" customWidth="1"/>
    <col min="15372" max="15372" width="8.90625" style="6" customWidth="1"/>
    <col min="15373" max="15373" width="2.453125" style="6" customWidth="1"/>
    <col min="15374" max="15374" width="8.90625" style="6" customWidth="1"/>
    <col min="15375" max="15375" width="6" style="6" customWidth="1"/>
    <col min="15376" max="15381" width="9.36328125" style="6" customWidth="1"/>
    <col min="15382" max="15616" width="9" style="6"/>
    <col min="15617" max="15617" width="5.90625" style="6" customWidth="1"/>
    <col min="15618" max="15618" width="25.453125" style="6" bestFit="1" customWidth="1"/>
    <col min="15619" max="15619" width="2.7265625" style="6" customWidth="1"/>
    <col min="15620" max="15620" width="9.08984375" style="6" customWidth="1"/>
    <col min="15621" max="15621" width="2.36328125" style="6" customWidth="1"/>
    <col min="15622" max="15622" width="8" style="6" customWidth="1"/>
    <col min="15623" max="15623" width="4.26953125" style="6" customWidth="1"/>
    <col min="15624" max="15624" width="2" style="6" customWidth="1"/>
    <col min="15625" max="15625" width="5" style="6" customWidth="1"/>
    <col min="15626" max="15626" width="11.7265625" style="6" customWidth="1"/>
    <col min="15627" max="15627" width="2.453125" style="6" customWidth="1"/>
    <col min="15628" max="15628" width="8.90625" style="6" customWidth="1"/>
    <col min="15629" max="15629" width="2.453125" style="6" customWidth="1"/>
    <col min="15630" max="15630" width="8.90625" style="6" customWidth="1"/>
    <col min="15631" max="15631" width="6" style="6" customWidth="1"/>
    <col min="15632" max="15637" width="9.36328125" style="6" customWidth="1"/>
    <col min="15638" max="15872" width="9" style="6"/>
    <col min="15873" max="15873" width="5.90625" style="6" customWidth="1"/>
    <col min="15874" max="15874" width="25.453125" style="6" bestFit="1" customWidth="1"/>
    <col min="15875" max="15875" width="2.7265625" style="6" customWidth="1"/>
    <col min="15876" max="15876" width="9.08984375" style="6" customWidth="1"/>
    <col min="15877" max="15877" width="2.36328125" style="6" customWidth="1"/>
    <col min="15878" max="15878" width="8" style="6" customWidth="1"/>
    <col min="15879" max="15879" width="4.26953125" style="6" customWidth="1"/>
    <col min="15880" max="15880" width="2" style="6" customWidth="1"/>
    <col min="15881" max="15881" width="5" style="6" customWidth="1"/>
    <col min="15882" max="15882" width="11.7265625" style="6" customWidth="1"/>
    <col min="15883" max="15883" width="2.453125" style="6" customWidth="1"/>
    <col min="15884" max="15884" width="8.90625" style="6" customWidth="1"/>
    <col min="15885" max="15885" width="2.453125" style="6" customWidth="1"/>
    <col min="15886" max="15886" width="8.90625" style="6" customWidth="1"/>
    <col min="15887" max="15887" width="6" style="6" customWidth="1"/>
    <col min="15888" max="15893" width="9.36328125" style="6" customWidth="1"/>
    <col min="15894" max="16128" width="9" style="6"/>
    <col min="16129" max="16129" width="5.90625" style="6" customWidth="1"/>
    <col min="16130" max="16130" width="25.453125" style="6" bestFit="1" customWidth="1"/>
    <col min="16131" max="16131" width="2.7265625" style="6" customWidth="1"/>
    <col min="16132" max="16132" width="9.08984375" style="6" customWidth="1"/>
    <col min="16133" max="16133" width="2.36328125" style="6" customWidth="1"/>
    <col min="16134" max="16134" width="8" style="6" customWidth="1"/>
    <col min="16135" max="16135" width="4.26953125" style="6" customWidth="1"/>
    <col min="16136" max="16136" width="2" style="6" customWidth="1"/>
    <col min="16137" max="16137" width="5" style="6" customWidth="1"/>
    <col min="16138" max="16138" width="11.7265625" style="6" customWidth="1"/>
    <col min="16139" max="16139" width="2.453125" style="6" customWidth="1"/>
    <col min="16140" max="16140" width="8.90625" style="6" customWidth="1"/>
    <col min="16141" max="16141" width="2.453125" style="6" customWidth="1"/>
    <col min="16142" max="16142" width="8.90625" style="6" customWidth="1"/>
    <col min="16143" max="16143" width="6" style="6" customWidth="1"/>
    <col min="16144" max="16149" width="9.36328125" style="6" customWidth="1"/>
    <col min="16150" max="16384" width="9" style="6"/>
  </cols>
  <sheetData>
    <row r="1" spans="1:18" ht="20.25" customHeight="1" x14ac:dyDescent="0.2">
      <c r="A1" s="93" t="s">
        <v>78</v>
      </c>
      <c r="B1" s="94"/>
      <c r="C1" s="95"/>
      <c r="D1" s="96"/>
      <c r="E1" s="96"/>
      <c r="F1" s="97"/>
      <c r="G1" s="98"/>
      <c r="H1" s="94"/>
    </row>
    <row r="2" spans="1:18" ht="48.75" customHeight="1" x14ac:dyDescent="0.2">
      <c r="A2" s="540" t="s">
        <v>9</v>
      </c>
      <c r="B2" s="540"/>
      <c r="C2" s="540"/>
      <c r="D2" s="540"/>
      <c r="E2" s="540"/>
      <c r="F2" s="540"/>
      <c r="G2" s="540"/>
      <c r="H2" s="540"/>
      <c r="I2" s="540"/>
      <c r="J2" s="540"/>
      <c r="K2" s="540"/>
      <c r="L2" s="540"/>
      <c r="M2" s="540"/>
      <c r="N2" s="540"/>
      <c r="O2" s="540"/>
      <c r="P2" s="92"/>
      <c r="Q2" s="92"/>
      <c r="R2" s="92"/>
    </row>
    <row r="3" spans="1:18" ht="20.25" customHeight="1" x14ac:dyDescent="0.2">
      <c r="A3" s="15"/>
      <c r="B3" s="541" t="s">
        <v>23</v>
      </c>
      <c r="C3" s="542"/>
      <c r="D3" s="543"/>
      <c r="E3" s="15"/>
      <c r="F3" s="38"/>
      <c r="G3" s="15"/>
      <c r="H3" s="15"/>
      <c r="I3" s="15"/>
      <c r="J3" s="15"/>
      <c r="K3" s="15"/>
      <c r="L3" s="15"/>
      <c r="M3" s="15"/>
      <c r="N3" s="15"/>
      <c r="O3" s="15"/>
      <c r="P3" s="92"/>
      <c r="Q3" s="92"/>
      <c r="R3" s="92"/>
    </row>
    <row r="4" spans="1:18" ht="27" customHeight="1" x14ac:dyDescent="0.15">
      <c r="A4" s="544" t="s">
        <v>55</v>
      </c>
      <c r="B4" s="544"/>
      <c r="C4" s="544"/>
      <c r="D4" s="544"/>
      <c r="E4" s="544"/>
      <c r="F4" s="544"/>
      <c r="G4" s="544"/>
      <c r="H4" s="49"/>
      <c r="J4" s="54"/>
      <c r="K4" s="54"/>
      <c r="L4" s="70"/>
      <c r="M4" s="54"/>
      <c r="N4" s="70"/>
      <c r="O4" s="5"/>
      <c r="P4" s="5"/>
      <c r="Q4" s="5"/>
    </row>
    <row r="5" spans="1:18" ht="16.5" customHeight="1" x14ac:dyDescent="0.2">
      <c r="A5" s="16"/>
      <c r="B5" s="18" t="s">
        <v>6</v>
      </c>
      <c r="C5" s="28"/>
      <c r="D5" s="32" t="s">
        <v>3</v>
      </c>
      <c r="E5" s="16"/>
      <c r="F5" s="39"/>
      <c r="G5" s="44" t="s">
        <v>16</v>
      </c>
      <c r="H5" s="49"/>
      <c r="J5" s="54"/>
      <c r="K5" s="54"/>
      <c r="L5" s="70"/>
      <c r="M5" s="54"/>
      <c r="N5" s="70"/>
      <c r="O5" s="5"/>
      <c r="P5" s="5"/>
      <c r="Q5" s="5"/>
    </row>
    <row r="6" spans="1:18" ht="34.5" customHeight="1" x14ac:dyDescent="0.15">
      <c r="A6" s="545" t="s">
        <v>56</v>
      </c>
      <c r="B6" s="545"/>
      <c r="C6" s="545"/>
      <c r="D6" s="545"/>
      <c r="E6" s="545"/>
      <c r="F6" s="545"/>
      <c r="G6" s="545"/>
      <c r="I6" s="544" t="s">
        <v>81</v>
      </c>
      <c r="J6" s="544"/>
      <c r="K6" s="544"/>
      <c r="L6" s="544"/>
      <c r="M6" s="544"/>
      <c r="N6" s="544"/>
      <c r="R6" s="13"/>
    </row>
    <row r="7" spans="1:18" ht="16.5" customHeight="1" x14ac:dyDescent="0.2">
      <c r="A7" s="550" t="s">
        <v>32</v>
      </c>
      <c r="B7" s="23" t="s">
        <v>89</v>
      </c>
      <c r="C7" s="29" t="s">
        <v>20</v>
      </c>
      <c r="D7" s="33" t="s">
        <v>59</v>
      </c>
      <c r="E7" s="33"/>
      <c r="F7" s="40"/>
      <c r="G7" s="45" t="s">
        <v>16</v>
      </c>
      <c r="I7" s="7"/>
      <c r="J7" s="553"/>
      <c r="K7" s="100"/>
      <c r="L7" s="547" t="s">
        <v>27</v>
      </c>
      <c r="M7" s="548"/>
      <c r="N7" s="549"/>
    </row>
    <row r="8" spans="1:18" ht="16.5" customHeight="1" x14ac:dyDescent="0.2">
      <c r="A8" s="551"/>
      <c r="B8" s="20" t="s">
        <v>44</v>
      </c>
      <c r="D8" s="34" t="s">
        <v>4</v>
      </c>
      <c r="E8" s="34" t="s">
        <v>2</v>
      </c>
      <c r="F8" s="41">
        <f>IFERROR(ROUNDDOWN(F7/F5,1),)</f>
        <v>0</v>
      </c>
      <c r="G8" s="46" t="s">
        <v>10</v>
      </c>
      <c r="I8" s="50"/>
      <c r="J8" s="554"/>
      <c r="K8" s="83"/>
      <c r="L8" s="101" t="s">
        <v>82</v>
      </c>
      <c r="M8" s="83"/>
      <c r="N8" s="105" t="s">
        <v>49</v>
      </c>
    </row>
    <row r="9" spans="1:18" ht="16.5" customHeight="1" x14ac:dyDescent="0.2">
      <c r="A9" s="551"/>
      <c r="B9" s="21" t="s">
        <v>91</v>
      </c>
      <c r="C9" s="7" t="s">
        <v>20</v>
      </c>
      <c r="D9" s="34" t="s">
        <v>61</v>
      </c>
      <c r="E9" s="34"/>
      <c r="F9" s="40"/>
      <c r="G9" s="47" t="s">
        <v>16</v>
      </c>
      <c r="J9" s="55" t="s">
        <v>32</v>
      </c>
      <c r="K9" s="67" t="s">
        <v>2</v>
      </c>
      <c r="L9" s="72">
        <f>F8</f>
        <v>0</v>
      </c>
      <c r="M9" s="67" t="s">
        <v>62</v>
      </c>
      <c r="N9" s="72">
        <f>F10</f>
        <v>0</v>
      </c>
    </row>
    <row r="10" spans="1:18" ht="16.5" customHeight="1" x14ac:dyDescent="0.2">
      <c r="A10" s="552"/>
      <c r="B10" s="22" t="s">
        <v>44</v>
      </c>
      <c r="C10" s="30"/>
      <c r="D10" s="35" t="s">
        <v>54</v>
      </c>
      <c r="E10" s="34" t="s">
        <v>62</v>
      </c>
      <c r="F10" s="41">
        <f>IFERROR(ROUNDDOWN(F9/F5,1),)</f>
        <v>0</v>
      </c>
      <c r="G10" s="48" t="s">
        <v>10</v>
      </c>
      <c r="J10" s="55" t="s">
        <v>13</v>
      </c>
      <c r="K10" s="67" t="s">
        <v>29</v>
      </c>
      <c r="L10" s="72">
        <f>F12</f>
        <v>0</v>
      </c>
      <c r="M10" s="67" t="s">
        <v>22</v>
      </c>
      <c r="N10" s="72">
        <f>F14</f>
        <v>0</v>
      </c>
    </row>
    <row r="11" spans="1:18" ht="16.5" customHeight="1" x14ac:dyDescent="0.2">
      <c r="A11" s="550" t="s">
        <v>13</v>
      </c>
      <c r="B11" s="23" t="s">
        <v>79</v>
      </c>
      <c r="C11" s="29" t="s">
        <v>20</v>
      </c>
      <c r="D11" s="33" t="s">
        <v>47</v>
      </c>
      <c r="E11" s="33"/>
      <c r="F11" s="40"/>
      <c r="G11" s="45" t="s">
        <v>16</v>
      </c>
      <c r="I11" s="51"/>
      <c r="J11" s="55" t="s">
        <v>28</v>
      </c>
      <c r="K11" s="67" t="s">
        <v>18</v>
      </c>
      <c r="L11" s="72">
        <f>F16</f>
        <v>0</v>
      </c>
      <c r="M11" s="67" t="s">
        <v>50</v>
      </c>
      <c r="N11" s="72">
        <f>F18</f>
        <v>0</v>
      </c>
      <c r="O11" s="51"/>
      <c r="P11" s="51"/>
      <c r="Q11" s="51"/>
      <c r="R11" s="51"/>
    </row>
    <row r="12" spans="1:18" ht="16.5" customHeight="1" x14ac:dyDescent="0.2">
      <c r="A12" s="551"/>
      <c r="B12" s="24" t="s">
        <v>44</v>
      </c>
      <c r="D12" s="34" t="s">
        <v>45</v>
      </c>
      <c r="E12" s="34" t="s">
        <v>29</v>
      </c>
      <c r="F12" s="41">
        <f>IFERROR(ROUNDDOWN(F11/F5,1),)</f>
        <v>0</v>
      </c>
      <c r="G12" s="46" t="s">
        <v>10</v>
      </c>
      <c r="I12" s="51"/>
      <c r="J12" s="55" t="s">
        <v>25</v>
      </c>
      <c r="K12" s="67" t="s">
        <v>63</v>
      </c>
      <c r="L12" s="72">
        <f>F20</f>
        <v>0</v>
      </c>
      <c r="M12" s="67" t="s">
        <v>1</v>
      </c>
      <c r="N12" s="72">
        <f>F22</f>
        <v>0</v>
      </c>
      <c r="O12" s="51"/>
      <c r="P12" s="51"/>
      <c r="Q12" s="51"/>
      <c r="R12" s="51"/>
    </row>
    <row r="13" spans="1:18" ht="16.5" customHeight="1" x14ac:dyDescent="0.2">
      <c r="A13" s="551"/>
      <c r="B13" s="25" t="s">
        <v>52</v>
      </c>
      <c r="C13" s="7" t="s">
        <v>20</v>
      </c>
      <c r="D13" s="34" t="s">
        <v>61</v>
      </c>
      <c r="E13" s="34"/>
      <c r="F13" s="40"/>
      <c r="G13" s="47" t="s">
        <v>16</v>
      </c>
      <c r="I13" s="51"/>
      <c r="J13" s="55" t="s">
        <v>5</v>
      </c>
      <c r="K13" s="67" t="s">
        <v>33</v>
      </c>
      <c r="L13" s="72">
        <f>F24</f>
        <v>0</v>
      </c>
      <c r="M13" s="67" t="s">
        <v>34</v>
      </c>
      <c r="N13" s="72">
        <f>F26</f>
        <v>0</v>
      </c>
      <c r="O13" s="51"/>
      <c r="P13" s="51"/>
      <c r="Q13" s="51"/>
      <c r="R13" s="51"/>
    </row>
    <row r="14" spans="1:18" ht="16.5" customHeight="1" x14ac:dyDescent="0.2">
      <c r="A14" s="552"/>
      <c r="B14" s="26" t="s">
        <v>44</v>
      </c>
      <c r="C14" s="30"/>
      <c r="D14" s="35" t="s">
        <v>54</v>
      </c>
      <c r="E14" s="34" t="s">
        <v>22</v>
      </c>
      <c r="F14" s="41">
        <f>IFERROR(ROUNDDOWN(F13/F5,1),)</f>
        <v>0</v>
      </c>
      <c r="G14" s="48" t="s">
        <v>10</v>
      </c>
      <c r="I14" s="51"/>
      <c r="J14" s="55" t="s">
        <v>26</v>
      </c>
      <c r="K14" s="67" t="s">
        <v>64</v>
      </c>
      <c r="L14" s="72">
        <f>F28</f>
        <v>0</v>
      </c>
      <c r="M14" s="67" t="s">
        <v>65</v>
      </c>
      <c r="N14" s="72">
        <f>F30</f>
        <v>0</v>
      </c>
      <c r="O14" s="51"/>
      <c r="P14" s="51"/>
      <c r="Q14" s="51"/>
      <c r="R14" s="51"/>
    </row>
    <row r="15" spans="1:18" ht="16.5" customHeight="1" x14ac:dyDescent="0.2">
      <c r="A15" s="550" t="s">
        <v>28</v>
      </c>
      <c r="B15" s="23" t="s">
        <v>79</v>
      </c>
      <c r="C15" s="29" t="s">
        <v>20</v>
      </c>
      <c r="D15" s="33" t="s">
        <v>47</v>
      </c>
      <c r="E15" s="33"/>
      <c r="F15" s="40"/>
      <c r="G15" s="45" t="s">
        <v>16</v>
      </c>
      <c r="I15" s="51"/>
      <c r="J15" s="55" t="s">
        <v>35</v>
      </c>
      <c r="K15" s="67" t="s">
        <v>36</v>
      </c>
      <c r="L15" s="72">
        <f>F32</f>
        <v>0</v>
      </c>
      <c r="M15" s="67" t="s">
        <v>21</v>
      </c>
      <c r="N15" s="72">
        <f>F34</f>
        <v>0</v>
      </c>
      <c r="O15" s="51"/>
      <c r="P15" s="51"/>
      <c r="Q15" s="51"/>
      <c r="R15" s="51"/>
    </row>
    <row r="16" spans="1:18" ht="16.5" customHeight="1" x14ac:dyDescent="0.2">
      <c r="A16" s="551"/>
      <c r="B16" s="24" t="s">
        <v>44</v>
      </c>
      <c r="D16" s="34" t="s">
        <v>45</v>
      </c>
      <c r="E16" s="34" t="s">
        <v>18</v>
      </c>
      <c r="F16" s="41">
        <f>IFERROR(ROUNDDOWN(F15/F5,1),)</f>
        <v>0</v>
      </c>
      <c r="G16" s="46" t="s">
        <v>10</v>
      </c>
      <c r="I16" s="51"/>
      <c r="J16" s="55" t="s">
        <v>31</v>
      </c>
      <c r="K16" s="67" t="s">
        <v>66</v>
      </c>
      <c r="L16" s="72">
        <f>F36</f>
        <v>0</v>
      </c>
      <c r="M16" s="67" t="s">
        <v>67</v>
      </c>
      <c r="N16" s="72">
        <f>F38</f>
        <v>0</v>
      </c>
      <c r="O16" s="51"/>
      <c r="P16" s="51"/>
      <c r="Q16" s="51"/>
      <c r="R16" s="51"/>
    </row>
    <row r="17" spans="1:18" ht="16.5" customHeight="1" x14ac:dyDescent="0.2">
      <c r="A17" s="551"/>
      <c r="B17" s="25" t="s">
        <v>52</v>
      </c>
      <c r="C17" s="7" t="s">
        <v>20</v>
      </c>
      <c r="D17" s="34" t="s">
        <v>61</v>
      </c>
      <c r="E17" s="34"/>
      <c r="F17" s="40"/>
      <c r="G17" s="47" t="s">
        <v>16</v>
      </c>
      <c r="I17" s="51"/>
      <c r="J17" s="55" t="s">
        <v>37</v>
      </c>
      <c r="K17" s="67" t="s">
        <v>68</v>
      </c>
      <c r="L17" s="72">
        <f>F40</f>
        <v>0</v>
      </c>
      <c r="M17" s="67" t="s">
        <v>69</v>
      </c>
      <c r="N17" s="72">
        <f>F42</f>
        <v>0</v>
      </c>
      <c r="O17" s="51"/>
      <c r="P17" s="51"/>
      <c r="Q17" s="51"/>
      <c r="R17" s="51"/>
    </row>
    <row r="18" spans="1:18" ht="16.5" customHeight="1" x14ac:dyDescent="0.2">
      <c r="A18" s="552"/>
      <c r="B18" s="26" t="s">
        <v>44</v>
      </c>
      <c r="C18" s="30"/>
      <c r="D18" s="35" t="s">
        <v>54</v>
      </c>
      <c r="E18" s="34" t="s">
        <v>50</v>
      </c>
      <c r="F18" s="41">
        <f>IFERROR(ROUNDDOWN(F17/F5,1),)</f>
        <v>0</v>
      </c>
      <c r="G18" s="48" t="s">
        <v>10</v>
      </c>
      <c r="I18" s="51"/>
      <c r="J18" s="55" t="s">
        <v>24</v>
      </c>
      <c r="K18" s="67" t="s">
        <v>71</v>
      </c>
      <c r="L18" s="72">
        <f>F44</f>
        <v>0</v>
      </c>
      <c r="M18" s="67" t="s">
        <v>72</v>
      </c>
      <c r="N18" s="72">
        <f>F46</f>
        <v>0</v>
      </c>
      <c r="O18" s="51"/>
      <c r="P18" s="51"/>
      <c r="Q18" s="51"/>
      <c r="R18" s="51"/>
    </row>
    <row r="19" spans="1:18" ht="16.5" customHeight="1" x14ac:dyDescent="0.2">
      <c r="A19" s="550" t="s">
        <v>25</v>
      </c>
      <c r="B19" s="23" t="s">
        <v>79</v>
      </c>
      <c r="C19" s="29" t="s">
        <v>20</v>
      </c>
      <c r="D19" s="33" t="s">
        <v>47</v>
      </c>
      <c r="E19" s="33"/>
      <c r="F19" s="40"/>
      <c r="G19" s="45" t="s">
        <v>16</v>
      </c>
      <c r="I19" s="51"/>
      <c r="J19" s="56" t="s">
        <v>19</v>
      </c>
      <c r="K19" s="68" t="s">
        <v>38</v>
      </c>
      <c r="L19" s="73">
        <f>F48</f>
        <v>0</v>
      </c>
      <c r="M19" s="68" t="s">
        <v>70</v>
      </c>
      <c r="N19" s="73">
        <f>F50</f>
        <v>0</v>
      </c>
      <c r="O19" s="51"/>
      <c r="P19" s="51"/>
      <c r="Q19" s="51"/>
      <c r="R19" s="51"/>
    </row>
    <row r="20" spans="1:18" ht="16.5" customHeight="1" x14ac:dyDescent="0.2">
      <c r="A20" s="551"/>
      <c r="B20" s="24" t="s">
        <v>44</v>
      </c>
      <c r="D20" s="34" t="s">
        <v>45</v>
      </c>
      <c r="E20" s="34" t="s">
        <v>63</v>
      </c>
      <c r="F20" s="41">
        <f>IFERROR(ROUNDDOWN(F19/F5,1),)</f>
        <v>0</v>
      </c>
      <c r="G20" s="46" t="s">
        <v>10</v>
      </c>
      <c r="I20" s="51"/>
      <c r="J20" s="57" t="s">
        <v>15</v>
      </c>
      <c r="K20" s="57"/>
      <c r="L20" s="74">
        <f>SUM(L9:L19)</f>
        <v>0</v>
      </c>
      <c r="M20" s="57"/>
      <c r="N20" s="74">
        <f>SUM(N9:N19)</f>
        <v>0</v>
      </c>
      <c r="O20" s="51"/>
      <c r="P20" s="51"/>
      <c r="Q20" s="51"/>
      <c r="R20" s="51"/>
    </row>
    <row r="21" spans="1:18" ht="16.5" customHeight="1" x14ac:dyDescent="0.2">
      <c r="A21" s="551"/>
      <c r="B21" s="25" t="s">
        <v>52</v>
      </c>
      <c r="C21" s="7" t="s">
        <v>20</v>
      </c>
      <c r="D21" s="34" t="s">
        <v>61</v>
      </c>
      <c r="E21" s="34"/>
      <c r="F21" s="40"/>
      <c r="G21" s="47" t="s">
        <v>16</v>
      </c>
      <c r="I21" s="51"/>
      <c r="J21" s="58"/>
      <c r="K21" s="58"/>
      <c r="L21" s="75"/>
      <c r="M21" s="58"/>
      <c r="N21" s="75"/>
      <c r="O21" s="51"/>
      <c r="P21" s="51"/>
      <c r="Q21" s="51"/>
      <c r="R21" s="51"/>
    </row>
    <row r="22" spans="1:18" ht="16.5" customHeight="1" x14ac:dyDescent="0.2">
      <c r="A22" s="552"/>
      <c r="B22" s="26" t="s">
        <v>44</v>
      </c>
      <c r="C22" s="30"/>
      <c r="D22" s="35" t="s">
        <v>54</v>
      </c>
      <c r="E22" s="34" t="s">
        <v>1</v>
      </c>
      <c r="F22" s="41">
        <f>IFERROR(ROUNDDOWN(F21/F5,1),)</f>
        <v>0</v>
      </c>
      <c r="G22" s="48" t="s">
        <v>10</v>
      </c>
      <c r="I22" s="51"/>
      <c r="J22" s="6"/>
      <c r="K22" s="6"/>
      <c r="L22" s="102"/>
      <c r="M22" s="6"/>
      <c r="N22" s="102"/>
      <c r="O22" s="6"/>
      <c r="P22" s="6"/>
      <c r="Q22" s="6"/>
      <c r="R22" s="51"/>
    </row>
    <row r="23" spans="1:18" ht="16.5" customHeight="1" x14ac:dyDescent="0.2">
      <c r="A23" s="550" t="s">
        <v>5</v>
      </c>
      <c r="B23" s="23" t="s">
        <v>79</v>
      </c>
      <c r="C23" s="29" t="s">
        <v>20</v>
      </c>
      <c r="D23" s="33" t="s">
        <v>47</v>
      </c>
      <c r="E23" s="33"/>
      <c r="F23" s="42"/>
      <c r="G23" s="45" t="s">
        <v>16</v>
      </c>
      <c r="I23" s="51"/>
      <c r="J23" s="6"/>
      <c r="K23" s="6"/>
      <c r="M23" s="6"/>
      <c r="O23" s="6"/>
      <c r="P23" s="6"/>
      <c r="Q23" s="6"/>
      <c r="R23" s="51"/>
    </row>
    <row r="24" spans="1:18" ht="16.5" customHeight="1" x14ac:dyDescent="0.2">
      <c r="A24" s="551"/>
      <c r="B24" s="24" t="s">
        <v>44</v>
      </c>
      <c r="D24" s="34" t="s">
        <v>45</v>
      </c>
      <c r="E24" s="34" t="s">
        <v>33</v>
      </c>
      <c r="F24" s="41">
        <f>IFERROR(ROUNDDOWN(F23/F5,1),)</f>
        <v>0</v>
      </c>
      <c r="G24" s="46" t="s">
        <v>10</v>
      </c>
      <c r="J24" s="59" t="s">
        <v>39</v>
      </c>
      <c r="K24" s="58"/>
      <c r="L24" s="77"/>
      <c r="M24" s="58"/>
      <c r="N24" s="77"/>
      <c r="O24" s="6"/>
      <c r="P24" s="51"/>
      <c r="Q24" s="51"/>
      <c r="R24" s="51"/>
    </row>
    <row r="25" spans="1:18" ht="16.5" customHeight="1" x14ac:dyDescent="0.2">
      <c r="A25" s="551"/>
      <c r="B25" s="25" t="s">
        <v>52</v>
      </c>
      <c r="C25" s="7" t="s">
        <v>20</v>
      </c>
      <c r="D25" s="34" t="s">
        <v>61</v>
      </c>
      <c r="E25" s="34"/>
      <c r="F25" s="40"/>
      <c r="G25" s="47" t="s">
        <v>16</v>
      </c>
      <c r="J25" s="7"/>
      <c r="K25" s="7"/>
      <c r="M25" s="7"/>
      <c r="O25" s="6"/>
      <c r="R25" s="51"/>
    </row>
    <row r="26" spans="1:18" ht="16.5" customHeight="1" x14ac:dyDescent="0.2">
      <c r="A26" s="552"/>
      <c r="B26" s="26" t="s">
        <v>44</v>
      </c>
      <c r="C26" s="30"/>
      <c r="D26" s="35" t="s">
        <v>54</v>
      </c>
      <c r="E26" s="34" t="s">
        <v>34</v>
      </c>
      <c r="F26" s="41">
        <f>IFERROR(ROUNDDOWN(F25/F5,1),)</f>
        <v>0</v>
      </c>
      <c r="G26" s="48" t="s">
        <v>10</v>
      </c>
      <c r="J26" s="58"/>
      <c r="K26" s="58"/>
      <c r="L26" s="75"/>
      <c r="M26" s="58"/>
      <c r="N26" s="75"/>
      <c r="O26" s="51"/>
      <c r="R26" s="51"/>
    </row>
    <row r="27" spans="1:18" ht="16.5" customHeight="1" x14ac:dyDescent="0.2">
      <c r="A27" s="550" t="s">
        <v>26</v>
      </c>
      <c r="B27" s="23" t="s">
        <v>79</v>
      </c>
      <c r="C27" s="29" t="s">
        <v>20</v>
      </c>
      <c r="D27" s="33" t="s">
        <v>47</v>
      </c>
      <c r="E27" s="33"/>
      <c r="F27" s="40"/>
      <c r="G27" s="45" t="s">
        <v>16</v>
      </c>
      <c r="I27" s="52" t="s">
        <v>40</v>
      </c>
      <c r="J27" s="41">
        <f>ROUNDDOWN(N24,1)</f>
        <v>0</v>
      </c>
      <c r="K27" s="12"/>
      <c r="L27" s="9" t="s">
        <v>10</v>
      </c>
      <c r="M27" s="12"/>
      <c r="O27" s="13"/>
      <c r="R27" s="51"/>
    </row>
    <row r="28" spans="1:18" ht="16.5" customHeight="1" x14ac:dyDescent="0.2">
      <c r="A28" s="551"/>
      <c r="B28" s="24" t="s">
        <v>44</v>
      </c>
      <c r="D28" s="34" t="s">
        <v>45</v>
      </c>
      <c r="E28" s="34" t="s">
        <v>64</v>
      </c>
      <c r="F28" s="41">
        <f>IFERROR(ROUNDDOWN(F27/F5,1),)</f>
        <v>0</v>
      </c>
      <c r="G28" s="46" t="s">
        <v>10</v>
      </c>
      <c r="I28" s="52"/>
      <c r="J28" s="61"/>
      <c r="K28" s="61"/>
      <c r="L28" s="78" t="s">
        <v>17</v>
      </c>
      <c r="M28" s="61"/>
      <c r="N28" s="86">
        <f>IFERROR(J27/J29*100,)</f>
        <v>0</v>
      </c>
      <c r="O28" s="88" t="s">
        <v>77</v>
      </c>
      <c r="Q28" s="51"/>
      <c r="R28" s="51"/>
    </row>
    <row r="29" spans="1:18" ht="16.5" customHeight="1" x14ac:dyDescent="0.2">
      <c r="A29" s="551"/>
      <c r="B29" s="25" t="s">
        <v>52</v>
      </c>
      <c r="C29" s="7" t="s">
        <v>20</v>
      </c>
      <c r="D29" s="34" t="s">
        <v>61</v>
      </c>
      <c r="E29" s="34"/>
      <c r="F29" s="40"/>
      <c r="G29" s="47" t="s">
        <v>16</v>
      </c>
      <c r="I29" s="53" t="s">
        <v>73</v>
      </c>
      <c r="J29" s="41">
        <f>ROUNDDOWN(L24,1)</f>
        <v>0</v>
      </c>
      <c r="K29" s="69"/>
      <c r="L29" s="79" t="s">
        <v>10</v>
      </c>
      <c r="M29" s="69"/>
      <c r="N29" s="79"/>
      <c r="O29" s="89"/>
      <c r="P29" s="51"/>
      <c r="Q29" s="51"/>
      <c r="R29" s="51"/>
    </row>
    <row r="30" spans="1:18" ht="16.5" customHeight="1" x14ac:dyDescent="0.2">
      <c r="A30" s="552"/>
      <c r="B30" s="26" t="s">
        <v>44</v>
      </c>
      <c r="C30" s="30"/>
      <c r="D30" s="35" t="s">
        <v>54</v>
      </c>
      <c r="E30" s="34" t="s">
        <v>65</v>
      </c>
      <c r="F30" s="41">
        <f>IFERROR(ROUNDDOWN(F29/F5,1),)</f>
        <v>0</v>
      </c>
      <c r="G30" s="48" t="s">
        <v>10</v>
      </c>
      <c r="I30" s="51"/>
      <c r="J30" s="51"/>
      <c r="K30" s="51"/>
      <c r="L30" s="75"/>
      <c r="M30" s="51"/>
      <c r="N30" s="75"/>
      <c r="O30" s="51"/>
      <c r="P30" s="51"/>
      <c r="Q30" s="51"/>
      <c r="R30" s="51"/>
    </row>
    <row r="31" spans="1:18" ht="16.5" customHeight="1" x14ac:dyDescent="0.2">
      <c r="A31" s="550" t="s">
        <v>35</v>
      </c>
      <c r="B31" s="23" t="s">
        <v>79</v>
      </c>
      <c r="C31" s="29" t="s">
        <v>20</v>
      </c>
      <c r="D31" s="33" t="s">
        <v>47</v>
      </c>
      <c r="E31" s="33"/>
      <c r="F31" s="40"/>
      <c r="G31" s="45" t="s">
        <v>16</v>
      </c>
      <c r="J31" s="546" t="s">
        <v>74</v>
      </c>
      <c r="K31" s="546"/>
      <c r="L31" s="546"/>
      <c r="M31" s="546"/>
      <c r="N31" s="546"/>
      <c r="O31" s="546"/>
      <c r="P31" s="51"/>
      <c r="Q31" s="51"/>
      <c r="R31" s="51"/>
    </row>
    <row r="32" spans="1:18" ht="16.5" customHeight="1" x14ac:dyDescent="0.2">
      <c r="A32" s="551"/>
      <c r="B32" s="24" t="s">
        <v>44</v>
      </c>
      <c r="D32" s="34" t="s">
        <v>45</v>
      </c>
      <c r="E32" s="34" t="s">
        <v>36</v>
      </c>
      <c r="F32" s="41">
        <f>IFERROR(ROUNDDOWN(F31/F5,1),)</f>
        <v>0</v>
      </c>
      <c r="G32" s="46" t="s">
        <v>10</v>
      </c>
      <c r="I32" s="51"/>
      <c r="J32" s="546"/>
      <c r="K32" s="546"/>
      <c r="L32" s="546"/>
      <c r="M32" s="546"/>
      <c r="N32" s="546"/>
      <c r="O32" s="546"/>
      <c r="P32" s="51"/>
      <c r="Q32" s="51"/>
      <c r="R32" s="51"/>
    </row>
    <row r="33" spans="1:18" ht="16.5" customHeight="1" x14ac:dyDescent="0.2">
      <c r="A33" s="551"/>
      <c r="B33" s="25" t="s">
        <v>52</v>
      </c>
      <c r="C33" s="7" t="s">
        <v>20</v>
      </c>
      <c r="D33" s="34" t="s">
        <v>61</v>
      </c>
      <c r="E33" s="34"/>
      <c r="F33" s="40"/>
      <c r="G33" s="47" t="s">
        <v>16</v>
      </c>
      <c r="I33" s="51"/>
      <c r="J33" s="99"/>
      <c r="K33" s="99"/>
      <c r="L33" s="103"/>
      <c r="M33" s="84"/>
      <c r="N33" s="87"/>
      <c r="O33" s="106"/>
      <c r="P33" s="51"/>
      <c r="Q33" s="51"/>
      <c r="R33" s="51"/>
    </row>
    <row r="34" spans="1:18" ht="16.5" customHeight="1" x14ac:dyDescent="0.2">
      <c r="A34" s="552"/>
      <c r="B34" s="26" t="s">
        <v>44</v>
      </c>
      <c r="C34" s="30"/>
      <c r="D34" s="35" t="s">
        <v>54</v>
      </c>
      <c r="E34" s="34" t="s">
        <v>21</v>
      </c>
      <c r="F34" s="41">
        <f>IFERROR(ROUNDDOWN(F33/F5,1),)</f>
        <v>0</v>
      </c>
      <c r="G34" s="48" t="s">
        <v>10</v>
      </c>
      <c r="I34" s="51"/>
      <c r="J34" s="99"/>
      <c r="K34" s="99"/>
      <c r="L34" s="103"/>
      <c r="M34" s="84"/>
      <c r="N34" s="87"/>
      <c r="O34" s="106"/>
      <c r="P34" s="51"/>
      <c r="Q34" s="51"/>
      <c r="R34" s="51"/>
    </row>
    <row r="35" spans="1:18" ht="16.5" customHeight="1" x14ac:dyDescent="0.2">
      <c r="A35" s="550" t="s">
        <v>31</v>
      </c>
      <c r="B35" s="23" t="s">
        <v>79</v>
      </c>
      <c r="C35" s="29" t="s">
        <v>20</v>
      </c>
      <c r="D35" s="33" t="s">
        <v>47</v>
      </c>
      <c r="E35" s="33"/>
      <c r="F35" s="40"/>
      <c r="G35" s="45" t="s">
        <v>16</v>
      </c>
      <c r="I35" s="51"/>
      <c r="J35" s="63"/>
      <c r="K35" s="63"/>
      <c r="L35" s="81"/>
      <c r="M35" s="63"/>
      <c r="N35" s="87"/>
      <c r="O35" s="91"/>
      <c r="P35" s="51"/>
      <c r="Q35" s="51"/>
      <c r="R35" s="51"/>
    </row>
    <row r="36" spans="1:18" ht="16.5" customHeight="1" x14ac:dyDescent="0.2">
      <c r="A36" s="551"/>
      <c r="B36" s="24" t="s">
        <v>44</v>
      </c>
      <c r="D36" s="34" t="s">
        <v>45</v>
      </c>
      <c r="E36" s="34" t="s">
        <v>66</v>
      </c>
      <c r="F36" s="41">
        <f>IFERROR(ROUNDDOWN(F35/F5,1),)</f>
        <v>0</v>
      </c>
      <c r="G36" s="46" t="s">
        <v>10</v>
      </c>
      <c r="I36" s="51"/>
      <c r="J36" s="63"/>
      <c r="K36" s="63"/>
      <c r="L36" s="81"/>
      <c r="M36" s="63"/>
      <c r="N36" s="87"/>
      <c r="O36" s="91"/>
      <c r="P36" s="51"/>
      <c r="Q36" s="51"/>
      <c r="R36" s="51"/>
    </row>
    <row r="37" spans="1:18" ht="16.5" customHeight="1" x14ac:dyDescent="0.2">
      <c r="A37" s="551"/>
      <c r="B37" s="25" t="s">
        <v>52</v>
      </c>
      <c r="C37" s="7" t="s">
        <v>20</v>
      </c>
      <c r="D37" s="34" t="s">
        <v>61</v>
      </c>
      <c r="E37" s="34"/>
      <c r="F37" s="40"/>
      <c r="G37" s="47" t="s">
        <v>16</v>
      </c>
      <c r="I37" s="51"/>
      <c r="J37" s="91"/>
      <c r="K37" s="91"/>
      <c r="L37" s="104"/>
      <c r="M37" s="91"/>
      <c r="N37" s="87"/>
      <c r="O37" s="106"/>
      <c r="P37" s="51"/>
      <c r="Q37" s="51"/>
      <c r="R37" s="51"/>
    </row>
    <row r="38" spans="1:18" ht="16.5" customHeight="1" x14ac:dyDescent="0.2">
      <c r="A38" s="552"/>
      <c r="B38" s="26" t="s">
        <v>44</v>
      </c>
      <c r="C38" s="30"/>
      <c r="D38" s="35" t="s">
        <v>54</v>
      </c>
      <c r="E38" s="34" t="s">
        <v>67</v>
      </c>
      <c r="F38" s="41">
        <f>IFERROR(ROUNDDOWN(F37/F5,1),)</f>
        <v>0</v>
      </c>
      <c r="G38" s="48" t="s">
        <v>10</v>
      </c>
      <c r="I38" s="51"/>
      <c r="J38" s="91"/>
      <c r="K38" s="91"/>
      <c r="L38" s="104"/>
      <c r="M38" s="91"/>
      <c r="N38" s="87"/>
      <c r="O38" s="106"/>
      <c r="P38" s="51"/>
      <c r="Q38" s="51"/>
      <c r="R38" s="51"/>
    </row>
    <row r="39" spans="1:18" ht="16.5" customHeight="1" x14ac:dyDescent="0.2">
      <c r="A39" s="550" t="s">
        <v>37</v>
      </c>
      <c r="B39" s="23" t="s">
        <v>79</v>
      </c>
      <c r="C39" s="29" t="s">
        <v>20</v>
      </c>
      <c r="D39" s="33" t="s">
        <v>47</v>
      </c>
      <c r="E39" s="33"/>
      <c r="F39" s="40"/>
      <c r="G39" s="45" t="s">
        <v>16</v>
      </c>
      <c r="I39" s="51"/>
      <c r="J39" s="64"/>
      <c r="K39" s="64"/>
      <c r="L39" s="82"/>
      <c r="M39" s="64"/>
      <c r="N39" s="82"/>
      <c r="O39" s="90"/>
      <c r="P39" s="51"/>
      <c r="Q39" s="51"/>
      <c r="R39" s="51"/>
    </row>
    <row r="40" spans="1:18" ht="16.5" customHeight="1" x14ac:dyDescent="0.2">
      <c r="A40" s="551"/>
      <c r="B40" s="24" t="s">
        <v>44</v>
      </c>
      <c r="D40" s="34" t="s">
        <v>45</v>
      </c>
      <c r="E40" s="34" t="s">
        <v>68</v>
      </c>
      <c r="F40" s="41">
        <f>IFERROR(ROUNDDOWN(F39/F5,1),)</f>
        <v>0</v>
      </c>
      <c r="G40" s="46" t="s">
        <v>10</v>
      </c>
      <c r="I40" s="51"/>
      <c r="J40" s="58"/>
      <c r="K40" s="58"/>
      <c r="L40" s="75"/>
      <c r="M40" s="58"/>
      <c r="N40" s="75"/>
      <c r="O40" s="51"/>
      <c r="P40" s="51"/>
      <c r="Q40" s="51"/>
      <c r="R40" s="51"/>
    </row>
    <row r="41" spans="1:18" ht="16.5" customHeight="1" x14ac:dyDescent="0.2">
      <c r="A41" s="551"/>
      <c r="B41" s="25" t="s">
        <v>52</v>
      </c>
      <c r="C41" s="7" t="s">
        <v>20</v>
      </c>
      <c r="D41" s="34" t="s">
        <v>61</v>
      </c>
      <c r="E41" s="34"/>
      <c r="F41" s="40"/>
      <c r="G41" s="47" t="s">
        <v>16</v>
      </c>
      <c r="I41" s="51"/>
      <c r="J41" s="58"/>
      <c r="K41" s="58"/>
      <c r="L41" s="75"/>
      <c r="M41" s="58"/>
      <c r="N41" s="75"/>
      <c r="O41" s="51"/>
      <c r="P41" s="51"/>
      <c r="Q41" s="51"/>
      <c r="R41" s="51"/>
    </row>
    <row r="42" spans="1:18" ht="16.5" customHeight="1" x14ac:dyDescent="0.2">
      <c r="A42" s="552"/>
      <c r="B42" s="26" t="s">
        <v>44</v>
      </c>
      <c r="C42" s="30"/>
      <c r="D42" s="35" t="s">
        <v>54</v>
      </c>
      <c r="E42" s="34" t="s">
        <v>69</v>
      </c>
      <c r="F42" s="41">
        <f>IFERROR(ROUNDDOWN(F41/F5,1),)</f>
        <v>0</v>
      </c>
      <c r="G42" s="48" t="s">
        <v>10</v>
      </c>
      <c r="I42" s="51"/>
      <c r="J42" s="58"/>
      <c r="K42" s="58"/>
      <c r="L42" s="75"/>
      <c r="M42" s="58"/>
      <c r="N42" s="75"/>
      <c r="O42" s="51"/>
      <c r="P42" s="51"/>
      <c r="Q42" s="51"/>
      <c r="R42" s="51"/>
    </row>
    <row r="43" spans="1:18" ht="16.5" customHeight="1" x14ac:dyDescent="0.2">
      <c r="A43" s="550" t="s">
        <v>24</v>
      </c>
      <c r="B43" s="23" t="s">
        <v>79</v>
      </c>
      <c r="C43" s="29" t="s">
        <v>20</v>
      </c>
      <c r="D43" s="33" t="s">
        <v>47</v>
      </c>
      <c r="E43" s="33"/>
      <c r="F43" s="40"/>
      <c r="G43" s="45" t="s">
        <v>16</v>
      </c>
      <c r="I43" s="51"/>
      <c r="J43" s="58"/>
      <c r="K43" s="58"/>
      <c r="L43" s="75"/>
      <c r="M43" s="58"/>
      <c r="N43" s="75"/>
      <c r="O43" s="51"/>
      <c r="P43" s="51"/>
      <c r="Q43" s="51"/>
      <c r="R43" s="51"/>
    </row>
    <row r="44" spans="1:18" ht="16.5" customHeight="1" x14ac:dyDescent="0.2">
      <c r="A44" s="551"/>
      <c r="B44" s="24" t="s">
        <v>44</v>
      </c>
      <c r="D44" s="34" t="s">
        <v>45</v>
      </c>
      <c r="E44" s="34" t="s">
        <v>71</v>
      </c>
      <c r="F44" s="41">
        <f>IFERROR(ROUNDDOWN(F43/F5,1),)</f>
        <v>0</v>
      </c>
      <c r="G44" s="46" t="s">
        <v>10</v>
      </c>
      <c r="I44" s="51"/>
      <c r="J44" s="58"/>
      <c r="K44" s="58"/>
      <c r="L44" s="75"/>
      <c r="M44" s="58"/>
      <c r="N44" s="75"/>
      <c r="O44" s="51"/>
      <c r="P44" s="51"/>
      <c r="Q44" s="51"/>
      <c r="R44" s="51"/>
    </row>
    <row r="45" spans="1:18" ht="16.5" customHeight="1" x14ac:dyDescent="0.2">
      <c r="A45" s="551"/>
      <c r="B45" s="25" t="s">
        <v>52</v>
      </c>
      <c r="C45" s="7" t="s">
        <v>20</v>
      </c>
      <c r="D45" s="34" t="s">
        <v>61</v>
      </c>
      <c r="E45" s="34"/>
      <c r="F45" s="40"/>
      <c r="G45" s="47" t="s">
        <v>16</v>
      </c>
      <c r="I45" s="51"/>
      <c r="J45" s="58"/>
      <c r="K45" s="58"/>
      <c r="L45" s="75"/>
      <c r="M45" s="58"/>
      <c r="N45" s="75"/>
      <c r="O45" s="51"/>
      <c r="P45" s="51"/>
      <c r="Q45" s="51"/>
      <c r="R45" s="51"/>
    </row>
    <row r="46" spans="1:18" ht="16.5" customHeight="1" x14ac:dyDescent="0.2">
      <c r="A46" s="552"/>
      <c r="B46" s="26" t="s">
        <v>44</v>
      </c>
      <c r="C46" s="30"/>
      <c r="D46" s="35" t="s">
        <v>54</v>
      </c>
      <c r="E46" s="34" t="s">
        <v>72</v>
      </c>
      <c r="F46" s="41">
        <f>IFERROR(ROUNDDOWN(F45/F5,1),)</f>
        <v>0</v>
      </c>
      <c r="G46" s="48" t="s">
        <v>10</v>
      </c>
      <c r="I46" s="51"/>
      <c r="J46" s="58"/>
      <c r="K46" s="58"/>
      <c r="L46" s="75"/>
      <c r="M46" s="58"/>
      <c r="N46" s="75"/>
      <c r="O46" s="51"/>
      <c r="P46" s="51"/>
      <c r="Q46" s="51"/>
      <c r="R46" s="51"/>
    </row>
    <row r="47" spans="1:18" ht="16.5" customHeight="1" x14ac:dyDescent="0.2">
      <c r="A47" s="550" t="s">
        <v>19</v>
      </c>
      <c r="B47" s="23" t="s">
        <v>79</v>
      </c>
      <c r="C47" s="29" t="s">
        <v>20</v>
      </c>
      <c r="D47" s="33" t="s">
        <v>47</v>
      </c>
      <c r="E47" s="33"/>
      <c r="F47" s="40"/>
      <c r="G47" s="45" t="s">
        <v>16</v>
      </c>
      <c r="I47" s="51"/>
      <c r="J47" s="58"/>
      <c r="K47" s="58"/>
      <c r="L47" s="75"/>
      <c r="M47" s="58"/>
      <c r="N47" s="75"/>
      <c r="O47" s="51"/>
      <c r="P47" s="51"/>
      <c r="Q47" s="51"/>
      <c r="R47" s="51"/>
    </row>
    <row r="48" spans="1:18" ht="16.5" customHeight="1" x14ac:dyDescent="0.2">
      <c r="A48" s="551"/>
      <c r="B48" s="24" t="s">
        <v>44</v>
      </c>
      <c r="D48" s="34" t="s">
        <v>45</v>
      </c>
      <c r="E48" s="34" t="s">
        <v>38</v>
      </c>
      <c r="F48" s="41">
        <f>IFERROR(ROUNDDOWN(F47/F5,1),)</f>
        <v>0</v>
      </c>
      <c r="G48" s="46" t="s">
        <v>10</v>
      </c>
      <c r="I48" s="51"/>
      <c r="J48" s="58"/>
      <c r="K48" s="58"/>
      <c r="L48" s="75"/>
      <c r="M48" s="58"/>
      <c r="N48" s="75"/>
      <c r="O48" s="51"/>
      <c r="P48" s="51"/>
      <c r="Q48" s="51"/>
      <c r="R48" s="51"/>
    </row>
    <row r="49" spans="1:18" ht="16.5" customHeight="1" x14ac:dyDescent="0.2">
      <c r="A49" s="551"/>
      <c r="B49" s="25" t="s">
        <v>52</v>
      </c>
      <c r="C49" s="7" t="s">
        <v>20</v>
      </c>
      <c r="D49" s="34" t="s">
        <v>61</v>
      </c>
      <c r="E49" s="34"/>
      <c r="F49" s="40"/>
      <c r="G49" s="47" t="s">
        <v>16</v>
      </c>
      <c r="I49" s="51"/>
      <c r="J49" s="58"/>
      <c r="K49" s="58"/>
      <c r="L49" s="75"/>
      <c r="M49" s="58"/>
      <c r="N49" s="75"/>
      <c r="O49" s="51"/>
      <c r="P49" s="51"/>
      <c r="Q49" s="51"/>
      <c r="R49" s="51"/>
    </row>
    <row r="50" spans="1:18" ht="16.5" customHeight="1" x14ac:dyDescent="0.2">
      <c r="A50" s="552"/>
      <c r="B50" s="26" t="s">
        <v>44</v>
      </c>
      <c r="C50" s="30"/>
      <c r="D50" s="35" t="s">
        <v>54</v>
      </c>
      <c r="E50" s="36" t="s">
        <v>70</v>
      </c>
      <c r="F50" s="41">
        <f>IFERROR(ROUNDDOWN(F49/F5,1),)</f>
        <v>0</v>
      </c>
      <c r="G50" s="48" t="s">
        <v>10</v>
      </c>
      <c r="I50" s="51"/>
      <c r="J50" s="58"/>
      <c r="K50" s="58"/>
      <c r="L50" s="75"/>
      <c r="M50" s="58"/>
      <c r="N50" s="75"/>
      <c r="O50" s="51"/>
      <c r="P50" s="51"/>
      <c r="Q50" s="51"/>
      <c r="R50" s="51"/>
    </row>
    <row r="51" spans="1:18" ht="6.75" customHeight="1" x14ac:dyDescent="0.2">
      <c r="G51" s="4"/>
      <c r="I51" s="51"/>
      <c r="J51" s="58"/>
      <c r="K51" s="58"/>
      <c r="L51" s="75"/>
      <c r="M51" s="58"/>
      <c r="N51" s="75"/>
      <c r="O51" s="51"/>
      <c r="P51" s="51"/>
      <c r="Q51" s="51"/>
      <c r="R51" s="51"/>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9"/>
  <printOptions horizontalCentered="1" verticalCentered="1"/>
  <pageMargins left="0.41" right="0.25" top="0.45" bottom="0.39" header="0.24" footer="0.3"/>
  <pageSetup paperSize="9" scale="93" orientation="portrait" r:id="rId1"/>
  <headerFooter alignWithMargins="0">
    <oddHeader>&amp;R&amp;A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5" customWidth="1"/>
    <col min="2" max="2" width="19.453125" style="6" customWidth="1"/>
    <col min="3" max="3" width="2.7265625" style="7" customWidth="1"/>
    <col min="4" max="4" width="9.08984375" style="8" customWidth="1"/>
    <col min="5" max="5" width="2.36328125" style="8" customWidth="1"/>
    <col min="6" max="6" width="8" style="9" customWidth="1"/>
    <col min="7" max="7" width="4.26953125" style="10" customWidth="1"/>
    <col min="8" max="8" width="2" style="6" customWidth="1"/>
    <col min="9" max="9" width="5" style="6" customWidth="1"/>
    <col min="10" max="10" width="11.7265625" style="11" customWidth="1"/>
    <col min="11" max="11" width="2.453125" style="11" customWidth="1"/>
    <col min="12" max="12" width="8.90625" style="9" customWidth="1"/>
    <col min="13" max="13" width="2.453125" style="11" customWidth="1"/>
    <col min="14" max="14" width="8.90625" style="9" customWidth="1"/>
    <col min="15" max="15" width="6" style="12" customWidth="1"/>
    <col min="16" max="17" width="9.36328125" style="13" customWidth="1"/>
    <col min="18" max="21" width="9.36328125" style="6" customWidth="1"/>
    <col min="22" max="256" width="9" style="6"/>
    <col min="257" max="257" width="5.90625" style="6" customWidth="1"/>
    <col min="258" max="258" width="19.453125" style="6" customWidth="1"/>
    <col min="259" max="259" width="2.7265625" style="6" customWidth="1"/>
    <col min="260" max="260" width="9.08984375" style="6" customWidth="1"/>
    <col min="261" max="261" width="2.36328125" style="6" customWidth="1"/>
    <col min="262" max="262" width="8" style="6" customWidth="1"/>
    <col min="263" max="263" width="4.26953125" style="6" customWidth="1"/>
    <col min="264" max="264" width="2" style="6" customWidth="1"/>
    <col min="265" max="265" width="5" style="6" customWidth="1"/>
    <col min="266" max="266" width="11.7265625" style="6" customWidth="1"/>
    <col min="267" max="267" width="2.453125" style="6" customWidth="1"/>
    <col min="268" max="268" width="8.90625" style="6" customWidth="1"/>
    <col min="269" max="269" width="2.453125" style="6" customWidth="1"/>
    <col min="270" max="270" width="8.90625" style="6" customWidth="1"/>
    <col min="271" max="271" width="6" style="6" customWidth="1"/>
    <col min="272" max="277" width="9.36328125" style="6" customWidth="1"/>
    <col min="278" max="512" width="9" style="6"/>
    <col min="513" max="513" width="5.90625" style="6" customWidth="1"/>
    <col min="514" max="514" width="19.453125" style="6" customWidth="1"/>
    <col min="515" max="515" width="2.7265625" style="6" customWidth="1"/>
    <col min="516" max="516" width="9.08984375" style="6" customWidth="1"/>
    <col min="517" max="517" width="2.36328125" style="6" customWidth="1"/>
    <col min="518" max="518" width="8" style="6" customWidth="1"/>
    <col min="519" max="519" width="4.26953125" style="6" customWidth="1"/>
    <col min="520" max="520" width="2" style="6" customWidth="1"/>
    <col min="521" max="521" width="5" style="6" customWidth="1"/>
    <col min="522" max="522" width="11.7265625" style="6" customWidth="1"/>
    <col min="523" max="523" width="2.453125" style="6" customWidth="1"/>
    <col min="524" max="524" width="8.90625" style="6" customWidth="1"/>
    <col min="525" max="525" width="2.453125" style="6" customWidth="1"/>
    <col min="526" max="526" width="8.90625" style="6" customWidth="1"/>
    <col min="527" max="527" width="6" style="6" customWidth="1"/>
    <col min="528" max="533" width="9.36328125" style="6" customWidth="1"/>
    <col min="534" max="768" width="9" style="6"/>
    <col min="769" max="769" width="5.90625" style="6" customWidth="1"/>
    <col min="770" max="770" width="19.453125" style="6" customWidth="1"/>
    <col min="771" max="771" width="2.7265625" style="6" customWidth="1"/>
    <col min="772" max="772" width="9.08984375" style="6" customWidth="1"/>
    <col min="773" max="773" width="2.36328125" style="6" customWidth="1"/>
    <col min="774" max="774" width="8" style="6" customWidth="1"/>
    <col min="775" max="775" width="4.26953125" style="6" customWidth="1"/>
    <col min="776" max="776" width="2" style="6" customWidth="1"/>
    <col min="777" max="777" width="5" style="6" customWidth="1"/>
    <col min="778" max="778" width="11.7265625" style="6" customWidth="1"/>
    <col min="779" max="779" width="2.453125" style="6" customWidth="1"/>
    <col min="780" max="780" width="8.90625" style="6" customWidth="1"/>
    <col min="781" max="781" width="2.453125" style="6" customWidth="1"/>
    <col min="782" max="782" width="8.90625" style="6" customWidth="1"/>
    <col min="783" max="783" width="6" style="6" customWidth="1"/>
    <col min="784" max="789" width="9.36328125" style="6" customWidth="1"/>
    <col min="790" max="1024" width="9" style="6"/>
    <col min="1025" max="1025" width="5.90625" style="6" customWidth="1"/>
    <col min="1026" max="1026" width="19.453125" style="6" customWidth="1"/>
    <col min="1027" max="1027" width="2.7265625" style="6" customWidth="1"/>
    <col min="1028" max="1028" width="9.08984375" style="6" customWidth="1"/>
    <col min="1029" max="1029" width="2.36328125" style="6" customWidth="1"/>
    <col min="1030" max="1030" width="8" style="6" customWidth="1"/>
    <col min="1031" max="1031" width="4.26953125" style="6" customWidth="1"/>
    <col min="1032" max="1032" width="2" style="6" customWidth="1"/>
    <col min="1033" max="1033" width="5" style="6" customWidth="1"/>
    <col min="1034" max="1034" width="11.7265625" style="6" customWidth="1"/>
    <col min="1035" max="1035" width="2.453125" style="6" customWidth="1"/>
    <col min="1036" max="1036" width="8.90625" style="6" customWidth="1"/>
    <col min="1037" max="1037" width="2.453125" style="6" customWidth="1"/>
    <col min="1038" max="1038" width="8.90625" style="6" customWidth="1"/>
    <col min="1039" max="1039" width="6" style="6" customWidth="1"/>
    <col min="1040" max="1045" width="9.36328125" style="6" customWidth="1"/>
    <col min="1046" max="1280" width="9" style="6"/>
    <col min="1281" max="1281" width="5.90625" style="6" customWidth="1"/>
    <col min="1282" max="1282" width="19.453125" style="6" customWidth="1"/>
    <col min="1283" max="1283" width="2.7265625" style="6" customWidth="1"/>
    <col min="1284" max="1284" width="9.08984375" style="6" customWidth="1"/>
    <col min="1285" max="1285" width="2.36328125" style="6" customWidth="1"/>
    <col min="1286" max="1286" width="8" style="6" customWidth="1"/>
    <col min="1287" max="1287" width="4.26953125" style="6" customWidth="1"/>
    <col min="1288" max="1288" width="2" style="6" customWidth="1"/>
    <col min="1289" max="1289" width="5" style="6" customWidth="1"/>
    <col min="1290" max="1290" width="11.7265625" style="6" customWidth="1"/>
    <col min="1291" max="1291" width="2.453125" style="6" customWidth="1"/>
    <col min="1292" max="1292" width="8.90625" style="6" customWidth="1"/>
    <col min="1293" max="1293" width="2.453125" style="6" customWidth="1"/>
    <col min="1294" max="1294" width="8.90625" style="6" customWidth="1"/>
    <col min="1295" max="1295" width="6" style="6" customWidth="1"/>
    <col min="1296" max="1301" width="9.36328125" style="6" customWidth="1"/>
    <col min="1302" max="1536" width="9" style="6"/>
    <col min="1537" max="1537" width="5.90625" style="6" customWidth="1"/>
    <col min="1538" max="1538" width="19.453125" style="6" customWidth="1"/>
    <col min="1539" max="1539" width="2.7265625" style="6" customWidth="1"/>
    <col min="1540" max="1540" width="9.08984375" style="6" customWidth="1"/>
    <col min="1541" max="1541" width="2.36328125" style="6" customWidth="1"/>
    <col min="1542" max="1542" width="8" style="6" customWidth="1"/>
    <col min="1543" max="1543" width="4.26953125" style="6" customWidth="1"/>
    <col min="1544" max="1544" width="2" style="6" customWidth="1"/>
    <col min="1545" max="1545" width="5" style="6" customWidth="1"/>
    <col min="1546" max="1546" width="11.7265625" style="6" customWidth="1"/>
    <col min="1547" max="1547" width="2.453125" style="6" customWidth="1"/>
    <col min="1548" max="1548" width="8.90625" style="6" customWidth="1"/>
    <col min="1549" max="1549" width="2.453125" style="6" customWidth="1"/>
    <col min="1550" max="1550" width="8.90625" style="6" customWidth="1"/>
    <col min="1551" max="1551" width="6" style="6" customWidth="1"/>
    <col min="1552" max="1557" width="9.36328125" style="6" customWidth="1"/>
    <col min="1558" max="1792" width="9" style="6"/>
    <col min="1793" max="1793" width="5.90625" style="6" customWidth="1"/>
    <col min="1794" max="1794" width="19.453125" style="6" customWidth="1"/>
    <col min="1795" max="1795" width="2.7265625" style="6" customWidth="1"/>
    <col min="1796" max="1796" width="9.08984375" style="6" customWidth="1"/>
    <col min="1797" max="1797" width="2.36328125" style="6" customWidth="1"/>
    <col min="1798" max="1798" width="8" style="6" customWidth="1"/>
    <col min="1799" max="1799" width="4.26953125" style="6" customWidth="1"/>
    <col min="1800" max="1800" width="2" style="6" customWidth="1"/>
    <col min="1801" max="1801" width="5" style="6" customWidth="1"/>
    <col min="1802" max="1802" width="11.7265625" style="6" customWidth="1"/>
    <col min="1803" max="1803" width="2.453125" style="6" customWidth="1"/>
    <col min="1804" max="1804" width="8.90625" style="6" customWidth="1"/>
    <col min="1805" max="1805" width="2.453125" style="6" customWidth="1"/>
    <col min="1806" max="1806" width="8.90625" style="6" customWidth="1"/>
    <col min="1807" max="1807" width="6" style="6" customWidth="1"/>
    <col min="1808" max="1813" width="9.36328125" style="6" customWidth="1"/>
    <col min="1814" max="2048" width="9" style="6"/>
    <col min="2049" max="2049" width="5.90625" style="6" customWidth="1"/>
    <col min="2050" max="2050" width="19.453125" style="6" customWidth="1"/>
    <col min="2051" max="2051" width="2.7265625" style="6" customWidth="1"/>
    <col min="2052" max="2052" width="9.08984375" style="6" customWidth="1"/>
    <col min="2053" max="2053" width="2.36328125" style="6" customWidth="1"/>
    <col min="2054" max="2054" width="8" style="6" customWidth="1"/>
    <col min="2055" max="2055" width="4.26953125" style="6" customWidth="1"/>
    <col min="2056" max="2056" width="2" style="6" customWidth="1"/>
    <col min="2057" max="2057" width="5" style="6" customWidth="1"/>
    <col min="2058" max="2058" width="11.7265625" style="6" customWidth="1"/>
    <col min="2059" max="2059" width="2.453125" style="6" customWidth="1"/>
    <col min="2060" max="2060" width="8.90625" style="6" customWidth="1"/>
    <col min="2061" max="2061" width="2.453125" style="6" customWidth="1"/>
    <col min="2062" max="2062" width="8.90625" style="6" customWidth="1"/>
    <col min="2063" max="2063" width="6" style="6" customWidth="1"/>
    <col min="2064" max="2069" width="9.36328125" style="6" customWidth="1"/>
    <col min="2070" max="2304" width="9" style="6"/>
    <col min="2305" max="2305" width="5.90625" style="6" customWidth="1"/>
    <col min="2306" max="2306" width="19.453125" style="6" customWidth="1"/>
    <col min="2307" max="2307" width="2.7265625" style="6" customWidth="1"/>
    <col min="2308" max="2308" width="9.08984375" style="6" customWidth="1"/>
    <col min="2309" max="2309" width="2.36328125" style="6" customWidth="1"/>
    <col min="2310" max="2310" width="8" style="6" customWidth="1"/>
    <col min="2311" max="2311" width="4.26953125" style="6" customWidth="1"/>
    <col min="2312" max="2312" width="2" style="6" customWidth="1"/>
    <col min="2313" max="2313" width="5" style="6" customWidth="1"/>
    <col min="2314" max="2314" width="11.7265625" style="6" customWidth="1"/>
    <col min="2315" max="2315" width="2.453125" style="6" customWidth="1"/>
    <col min="2316" max="2316" width="8.90625" style="6" customWidth="1"/>
    <col min="2317" max="2317" width="2.453125" style="6" customWidth="1"/>
    <col min="2318" max="2318" width="8.90625" style="6" customWidth="1"/>
    <col min="2319" max="2319" width="6" style="6" customWidth="1"/>
    <col min="2320" max="2325" width="9.36328125" style="6" customWidth="1"/>
    <col min="2326" max="2560" width="9" style="6"/>
    <col min="2561" max="2561" width="5.90625" style="6" customWidth="1"/>
    <col min="2562" max="2562" width="19.453125" style="6" customWidth="1"/>
    <col min="2563" max="2563" width="2.7265625" style="6" customWidth="1"/>
    <col min="2564" max="2564" width="9.08984375" style="6" customWidth="1"/>
    <col min="2565" max="2565" width="2.36328125" style="6" customWidth="1"/>
    <col min="2566" max="2566" width="8" style="6" customWidth="1"/>
    <col min="2567" max="2567" width="4.26953125" style="6" customWidth="1"/>
    <col min="2568" max="2568" width="2" style="6" customWidth="1"/>
    <col min="2569" max="2569" width="5" style="6" customWidth="1"/>
    <col min="2570" max="2570" width="11.7265625" style="6" customWidth="1"/>
    <col min="2571" max="2571" width="2.453125" style="6" customWidth="1"/>
    <col min="2572" max="2572" width="8.90625" style="6" customWidth="1"/>
    <col min="2573" max="2573" width="2.453125" style="6" customWidth="1"/>
    <col min="2574" max="2574" width="8.90625" style="6" customWidth="1"/>
    <col min="2575" max="2575" width="6" style="6" customWidth="1"/>
    <col min="2576" max="2581" width="9.36328125" style="6" customWidth="1"/>
    <col min="2582" max="2816" width="9" style="6"/>
    <col min="2817" max="2817" width="5.90625" style="6" customWidth="1"/>
    <col min="2818" max="2818" width="19.453125" style="6" customWidth="1"/>
    <col min="2819" max="2819" width="2.7265625" style="6" customWidth="1"/>
    <col min="2820" max="2820" width="9.08984375" style="6" customWidth="1"/>
    <col min="2821" max="2821" width="2.36328125" style="6" customWidth="1"/>
    <col min="2822" max="2822" width="8" style="6" customWidth="1"/>
    <col min="2823" max="2823" width="4.26953125" style="6" customWidth="1"/>
    <col min="2824" max="2824" width="2" style="6" customWidth="1"/>
    <col min="2825" max="2825" width="5" style="6" customWidth="1"/>
    <col min="2826" max="2826" width="11.7265625" style="6" customWidth="1"/>
    <col min="2827" max="2827" width="2.453125" style="6" customWidth="1"/>
    <col min="2828" max="2828" width="8.90625" style="6" customWidth="1"/>
    <col min="2829" max="2829" width="2.453125" style="6" customWidth="1"/>
    <col min="2830" max="2830" width="8.90625" style="6" customWidth="1"/>
    <col min="2831" max="2831" width="6" style="6" customWidth="1"/>
    <col min="2832" max="2837" width="9.36328125" style="6" customWidth="1"/>
    <col min="2838" max="3072" width="9" style="6"/>
    <col min="3073" max="3073" width="5.90625" style="6" customWidth="1"/>
    <col min="3074" max="3074" width="19.453125" style="6" customWidth="1"/>
    <col min="3075" max="3075" width="2.7265625" style="6" customWidth="1"/>
    <col min="3076" max="3076" width="9.08984375" style="6" customWidth="1"/>
    <col min="3077" max="3077" width="2.36328125" style="6" customWidth="1"/>
    <col min="3078" max="3078" width="8" style="6" customWidth="1"/>
    <col min="3079" max="3079" width="4.26953125" style="6" customWidth="1"/>
    <col min="3080" max="3080" width="2" style="6" customWidth="1"/>
    <col min="3081" max="3081" width="5" style="6" customWidth="1"/>
    <col min="3082" max="3082" width="11.7265625" style="6" customWidth="1"/>
    <col min="3083" max="3083" width="2.453125" style="6" customWidth="1"/>
    <col min="3084" max="3084" width="8.90625" style="6" customWidth="1"/>
    <col min="3085" max="3085" width="2.453125" style="6" customWidth="1"/>
    <col min="3086" max="3086" width="8.90625" style="6" customWidth="1"/>
    <col min="3087" max="3087" width="6" style="6" customWidth="1"/>
    <col min="3088" max="3093" width="9.36328125" style="6" customWidth="1"/>
    <col min="3094" max="3328" width="9" style="6"/>
    <col min="3329" max="3329" width="5.90625" style="6" customWidth="1"/>
    <col min="3330" max="3330" width="19.453125" style="6" customWidth="1"/>
    <col min="3331" max="3331" width="2.7265625" style="6" customWidth="1"/>
    <col min="3332" max="3332" width="9.08984375" style="6" customWidth="1"/>
    <col min="3333" max="3333" width="2.36328125" style="6" customWidth="1"/>
    <col min="3334" max="3334" width="8" style="6" customWidth="1"/>
    <col min="3335" max="3335" width="4.26953125" style="6" customWidth="1"/>
    <col min="3336" max="3336" width="2" style="6" customWidth="1"/>
    <col min="3337" max="3337" width="5" style="6" customWidth="1"/>
    <col min="3338" max="3338" width="11.7265625" style="6" customWidth="1"/>
    <col min="3339" max="3339" width="2.453125" style="6" customWidth="1"/>
    <col min="3340" max="3340" width="8.90625" style="6" customWidth="1"/>
    <col min="3341" max="3341" width="2.453125" style="6" customWidth="1"/>
    <col min="3342" max="3342" width="8.90625" style="6" customWidth="1"/>
    <col min="3343" max="3343" width="6" style="6" customWidth="1"/>
    <col min="3344" max="3349" width="9.36328125" style="6" customWidth="1"/>
    <col min="3350" max="3584" width="9" style="6"/>
    <col min="3585" max="3585" width="5.90625" style="6" customWidth="1"/>
    <col min="3586" max="3586" width="19.453125" style="6" customWidth="1"/>
    <col min="3587" max="3587" width="2.7265625" style="6" customWidth="1"/>
    <col min="3588" max="3588" width="9.08984375" style="6" customWidth="1"/>
    <col min="3589" max="3589" width="2.36328125" style="6" customWidth="1"/>
    <col min="3590" max="3590" width="8" style="6" customWidth="1"/>
    <col min="3591" max="3591" width="4.26953125" style="6" customWidth="1"/>
    <col min="3592" max="3592" width="2" style="6" customWidth="1"/>
    <col min="3593" max="3593" width="5" style="6" customWidth="1"/>
    <col min="3594" max="3594" width="11.7265625" style="6" customWidth="1"/>
    <col min="3595" max="3595" width="2.453125" style="6" customWidth="1"/>
    <col min="3596" max="3596" width="8.90625" style="6" customWidth="1"/>
    <col min="3597" max="3597" width="2.453125" style="6" customWidth="1"/>
    <col min="3598" max="3598" width="8.90625" style="6" customWidth="1"/>
    <col min="3599" max="3599" width="6" style="6" customWidth="1"/>
    <col min="3600" max="3605" width="9.36328125" style="6" customWidth="1"/>
    <col min="3606" max="3840" width="9" style="6"/>
    <col min="3841" max="3841" width="5.90625" style="6" customWidth="1"/>
    <col min="3842" max="3842" width="19.453125" style="6" customWidth="1"/>
    <col min="3843" max="3843" width="2.7265625" style="6" customWidth="1"/>
    <col min="3844" max="3844" width="9.08984375" style="6" customWidth="1"/>
    <col min="3845" max="3845" width="2.36328125" style="6" customWidth="1"/>
    <col min="3846" max="3846" width="8" style="6" customWidth="1"/>
    <col min="3847" max="3847" width="4.26953125" style="6" customWidth="1"/>
    <col min="3848" max="3848" width="2" style="6" customWidth="1"/>
    <col min="3849" max="3849" width="5" style="6" customWidth="1"/>
    <col min="3850" max="3850" width="11.7265625" style="6" customWidth="1"/>
    <col min="3851" max="3851" width="2.453125" style="6" customWidth="1"/>
    <col min="3852" max="3852" width="8.90625" style="6" customWidth="1"/>
    <col min="3853" max="3853" width="2.453125" style="6" customWidth="1"/>
    <col min="3854" max="3854" width="8.90625" style="6" customWidth="1"/>
    <col min="3855" max="3855" width="6" style="6" customWidth="1"/>
    <col min="3856" max="3861" width="9.36328125" style="6" customWidth="1"/>
    <col min="3862" max="4096" width="9" style="6"/>
    <col min="4097" max="4097" width="5.90625" style="6" customWidth="1"/>
    <col min="4098" max="4098" width="19.453125" style="6" customWidth="1"/>
    <col min="4099" max="4099" width="2.7265625" style="6" customWidth="1"/>
    <col min="4100" max="4100" width="9.08984375" style="6" customWidth="1"/>
    <col min="4101" max="4101" width="2.36328125" style="6" customWidth="1"/>
    <col min="4102" max="4102" width="8" style="6" customWidth="1"/>
    <col min="4103" max="4103" width="4.26953125" style="6" customWidth="1"/>
    <col min="4104" max="4104" width="2" style="6" customWidth="1"/>
    <col min="4105" max="4105" width="5" style="6" customWidth="1"/>
    <col min="4106" max="4106" width="11.7265625" style="6" customWidth="1"/>
    <col min="4107" max="4107" width="2.453125" style="6" customWidth="1"/>
    <col min="4108" max="4108" width="8.90625" style="6" customWidth="1"/>
    <col min="4109" max="4109" width="2.453125" style="6" customWidth="1"/>
    <col min="4110" max="4110" width="8.90625" style="6" customWidth="1"/>
    <col min="4111" max="4111" width="6" style="6" customWidth="1"/>
    <col min="4112" max="4117" width="9.36328125" style="6" customWidth="1"/>
    <col min="4118" max="4352" width="9" style="6"/>
    <col min="4353" max="4353" width="5.90625" style="6" customWidth="1"/>
    <col min="4354" max="4354" width="19.453125" style="6" customWidth="1"/>
    <col min="4355" max="4355" width="2.7265625" style="6" customWidth="1"/>
    <col min="4356" max="4356" width="9.08984375" style="6" customWidth="1"/>
    <col min="4357" max="4357" width="2.36328125" style="6" customWidth="1"/>
    <col min="4358" max="4358" width="8" style="6" customWidth="1"/>
    <col min="4359" max="4359" width="4.26953125" style="6" customWidth="1"/>
    <col min="4360" max="4360" width="2" style="6" customWidth="1"/>
    <col min="4361" max="4361" width="5" style="6" customWidth="1"/>
    <col min="4362" max="4362" width="11.7265625" style="6" customWidth="1"/>
    <col min="4363" max="4363" width="2.453125" style="6" customWidth="1"/>
    <col min="4364" max="4364" width="8.90625" style="6" customWidth="1"/>
    <col min="4365" max="4365" width="2.453125" style="6" customWidth="1"/>
    <col min="4366" max="4366" width="8.90625" style="6" customWidth="1"/>
    <col min="4367" max="4367" width="6" style="6" customWidth="1"/>
    <col min="4368" max="4373" width="9.36328125" style="6" customWidth="1"/>
    <col min="4374" max="4608" width="9" style="6"/>
    <col min="4609" max="4609" width="5.90625" style="6" customWidth="1"/>
    <col min="4610" max="4610" width="19.453125" style="6" customWidth="1"/>
    <col min="4611" max="4611" width="2.7265625" style="6" customWidth="1"/>
    <col min="4612" max="4612" width="9.08984375" style="6" customWidth="1"/>
    <col min="4613" max="4613" width="2.36328125" style="6" customWidth="1"/>
    <col min="4614" max="4614" width="8" style="6" customWidth="1"/>
    <col min="4615" max="4615" width="4.26953125" style="6" customWidth="1"/>
    <col min="4616" max="4616" width="2" style="6" customWidth="1"/>
    <col min="4617" max="4617" width="5" style="6" customWidth="1"/>
    <col min="4618" max="4618" width="11.7265625" style="6" customWidth="1"/>
    <col min="4619" max="4619" width="2.453125" style="6" customWidth="1"/>
    <col min="4620" max="4620" width="8.90625" style="6" customWidth="1"/>
    <col min="4621" max="4621" width="2.453125" style="6" customWidth="1"/>
    <col min="4622" max="4622" width="8.90625" style="6" customWidth="1"/>
    <col min="4623" max="4623" width="6" style="6" customWidth="1"/>
    <col min="4624" max="4629" width="9.36328125" style="6" customWidth="1"/>
    <col min="4630" max="4864" width="9" style="6"/>
    <col min="4865" max="4865" width="5.90625" style="6" customWidth="1"/>
    <col min="4866" max="4866" width="19.453125" style="6" customWidth="1"/>
    <col min="4867" max="4867" width="2.7265625" style="6" customWidth="1"/>
    <col min="4868" max="4868" width="9.08984375" style="6" customWidth="1"/>
    <col min="4869" max="4869" width="2.36328125" style="6" customWidth="1"/>
    <col min="4870" max="4870" width="8" style="6" customWidth="1"/>
    <col min="4871" max="4871" width="4.26953125" style="6" customWidth="1"/>
    <col min="4872" max="4872" width="2" style="6" customWidth="1"/>
    <col min="4873" max="4873" width="5" style="6" customWidth="1"/>
    <col min="4874" max="4874" width="11.7265625" style="6" customWidth="1"/>
    <col min="4875" max="4875" width="2.453125" style="6" customWidth="1"/>
    <col min="4876" max="4876" width="8.90625" style="6" customWidth="1"/>
    <col min="4877" max="4877" width="2.453125" style="6" customWidth="1"/>
    <col min="4878" max="4878" width="8.90625" style="6" customWidth="1"/>
    <col min="4879" max="4879" width="6" style="6" customWidth="1"/>
    <col min="4880" max="4885" width="9.36328125" style="6" customWidth="1"/>
    <col min="4886" max="5120" width="9" style="6"/>
    <col min="5121" max="5121" width="5.90625" style="6" customWidth="1"/>
    <col min="5122" max="5122" width="19.453125" style="6" customWidth="1"/>
    <col min="5123" max="5123" width="2.7265625" style="6" customWidth="1"/>
    <col min="5124" max="5124" width="9.08984375" style="6" customWidth="1"/>
    <col min="5125" max="5125" width="2.36328125" style="6" customWidth="1"/>
    <col min="5126" max="5126" width="8" style="6" customWidth="1"/>
    <col min="5127" max="5127" width="4.26953125" style="6" customWidth="1"/>
    <col min="5128" max="5128" width="2" style="6" customWidth="1"/>
    <col min="5129" max="5129" width="5" style="6" customWidth="1"/>
    <col min="5130" max="5130" width="11.7265625" style="6" customWidth="1"/>
    <col min="5131" max="5131" width="2.453125" style="6" customWidth="1"/>
    <col min="5132" max="5132" width="8.90625" style="6" customWidth="1"/>
    <col min="5133" max="5133" width="2.453125" style="6" customWidth="1"/>
    <col min="5134" max="5134" width="8.90625" style="6" customWidth="1"/>
    <col min="5135" max="5135" width="6" style="6" customWidth="1"/>
    <col min="5136" max="5141" width="9.36328125" style="6" customWidth="1"/>
    <col min="5142" max="5376" width="9" style="6"/>
    <col min="5377" max="5377" width="5.90625" style="6" customWidth="1"/>
    <col min="5378" max="5378" width="19.453125" style="6" customWidth="1"/>
    <col min="5379" max="5379" width="2.7265625" style="6" customWidth="1"/>
    <col min="5380" max="5380" width="9.08984375" style="6" customWidth="1"/>
    <col min="5381" max="5381" width="2.36328125" style="6" customWidth="1"/>
    <col min="5382" max="5382" width="8" style="6" customWidth="1"/>
    <col min="5383" max="5383" width="4.26953125" style="6" customWidth="1"/>
    <col min="5384" max="5384" width="2" style="6" customWidth="1"/>
    <col min="5385" max="5385" width="5" style="6" customWidth="1"/>
    <col min="5386" max="5386" width="11.7265625" style="6" customWidth="1"/>
    <col min="5387" max="5387" width="2.453125" style="6" customWidth="1"/>
    <col min="5388" max="5388" width="8.90625" style="6" customWidth="1"/>
    <col min="5389" max="5389" width="2.453125" style="6" customWidth="1"/>
    <col min="5390" max="5390" width="8.90625" style="6" customWidth="1"/>
    <col min="5391" max="5391" width="6" style="6" customWidth="1"/>
    <col min="5392" max="5397" width="9.36328125" style="6" customWidth="1"/>
    <col min="5398" max="5632" width="9" style="6"/>
    <col min="5633" max="5633" width="5.90625" style="6" customWidth="1"/>
    <col min="5634" max="5634" width="19.453125" style="6" customWidth="1"/>
    <col min="5635" max="5635" width="2.7265625" style="6" customWidth="1"/>
    <col min="5636" max="5636" width="9.08984375" style="6" customWidth="1"/>
    <col min="5637" max="5637" width="2.36328125" style="6" customWidth="1"/>
    <col min="5638" max="5638" width="8" style="6" customWidth="1"/>
    <col min="5639" max="5639" width="4.26953125" style="6" customWidth="1"/>
    <col min="5640" max="5640" width="2" style="6" customWidth="1"/>
    <col min="5641" max="5641" width="5" style="6" customWidth="1"/>
    <col min="5642" max="5642" width="11.7265625" style="6" customWidth="1"/>
    <col min="5643" max="5643" width="2.453125" style="6" customWidth="1"/>
    <col min="5644" max="5644" width="8.90625" style="6" customWidth="1"/>
    <col min="5645" max="5645" width="2.453125" style="6" customWidth="1"/>
    <col min="5646" max="5646" width="8.90625" style="6" customWidth="1"/>
    <col min="5647" max="5647" width="6" style="6" customWidth="1"/>
    <col min="5648" max="5653" width="9.36328125" style="6" customWidth="1"/>
    <col min="5654" max="5888" width="9" style="6"/>
    <col min="5889" max="5889" width="5.90625" style="6" customWidth="1"/>
    <col min="5890" max="5890" width="19.453125" style="6" customWidth="1"/>
    <col min="5891" max="5891" width="2.7265625" style="6" customWidth="1"/>
    <col min="5892" max="5892" width="9.08984375" style="6" customWidth="1"/>
    <col min="5893" max="5893" width="2.36328125" style="6" customWidth="1"/>
    <col min="5894" max="5894" width="8" style="6" customWidth="1"/>
    <col min="5895" max="5895" width="4.26953125" style="6" customWidth="1"/>
    <col min="5896" max="5896" width="2" style="6" customWidth="1"/>
    <col min="5897" max="5897" width="5" style="6" customWidth="1"/>
    <col min="5898" max="5898" width="11.7265625" style="6" customWidth="1"/>
    <col min="5899" max="5899" width="2.453125" style="6" customWidth="1"/>
    <col min="5900" max="5900" width="8.90625" style="6" customWidth="1"/>
    <col min="5901" max="5901" width="2.453125" style="6" customWidth="1"/>
    <col min="5902" max="5902" width="8.90625" style="6" customWidth="1"/>
    <col min="5903" max="5903" width="6" style="6" customWidth="1"/>
    <col min="5904" max="5909" width="9.36328125" style="6" customWidth="1"/>
    <col min="5910" max="6144" width="9" style="6"/>
    <col min="6145" max="6145" width="5.90625" style="6" customWidth="1"/>
    <col min="6146" max="6146" width="19.453125" style="6" customWidth="1"/>
    <col min="6147" max="6147" width="2.7265625" style="6" customWidth="1"/>
    <col min="6148" max="6148" width="9.08984375" style="6" customWidth="1"/>
    <col min="6149" max="6149" width="2.36328125" style="6" customWidth="1"/>
    <col min="6150" max="6150" width="8" style="6" customWidth="1"/>
    <col min="6151" max="6151" width="4.26953125" style="6" customWidth="1"/>
    <col min="6152" max="6152" width="2" style="6" customWidth="1"/>
    <col min="6153" max="6153" width="5" style="6" customWidth="1"/>
    <col min="6154" max="6154" width="11.7265625" style="6" customWidth="1"/>
    <col min="6155" max="6155" width="2.453125" style="6" customWidth="1"/>
    <col min="6156" max="6156" width="8.90625" style="6" customWidth="1"/>
    <col min="6157" max="6157" width="2.453125" style="6" customWidth="1"/>
    <col min="6158" max="6158" width="8.90625" style="6" customWidth="1"/>
    <col min="6159" max="6159" width="6" style="6" customWidth="1"/>
    <col min="6160" max="6165" width="9.36328125" style="6" customWidth="1"/>
    <col min="6166" max="6400" width="9" style="6"/>
    <col min="6401" max="6401" width="5.90625" style="6" customWidth="1"/>
    <col min="6402" max="6402" width="19.453125" style="6" customWidth="1"/>
    <col min="6403" max="6403" width="2.7265625" style="6" customWidth="1"/>
    <col min="6404" max="6404" width="9.08984375" style="6" customWidth="1"/>
    <col min="6405" max="6405" width="2.36328125" style="6" customWidth="1"/>
    <col min="6406" max="6406" width="8" style="6" customWidth="1"/>
    <col min="6407" max="6407" width="4.26953125" style="6" customWidth="1"/>
    <col min="6408" max="6408" width="2" style="6" customWidth="1"/>
    <col min="6409" max="6409" width="5" style="6" customWidth="1"/>
    <col min="6410" max="6410" width="11.7265625" style="6" customWidth="1"/>
    <col min="6411" max="6411" width="2.453125" style="6" customWidth="1"/>
    <col min="6412" max="6412" width="8.90625" style="6" customWidth="1"/>
    <col min="6413" max="6413" width="2.453125" style="6" customWidth="1"/>
    <col min="6414" max="6414" width="8.90625" style="6" customWidth="1"/>
    <col min="6415" max="6415" width="6" style="6" customWidth="1"/>
    <col min="6416" max="6421" width="9.36328125" style="6" customWidth="1"/>
    <col min="6422" max="6656" width="9" style="6"/>
    <col min="6657" max="6657" width="5.90625" style="6" customWidth="1"/>
    <col min="6658" max="6658" width="19.453125" style="6" customWidth="1"/>
    <col min="6659" max="6659" width="2.7265625" style="6" customWidth="1"/>
    <col min="6660" max="6660" width="9.08984375" style="6" customWidth="1"/>
    <col min="6661" max="6661" width="2.36328125" style="6" customWidth="1"/>
    <col min="6662" max="6662" width="8" style="6" customWidth="1"/>
    <col min="6663" max="6663" width="4.26953125" style="6" customWidth="1"/>
    <col min="6664" max="6664" width="2" style="6" customWidth="1"/>
    <col min="6665" max="6665" width="5" style="6" customWidth="1"/>
    <col min="6666" max="6666" width="11.7265625" style="6" customWidth="1"/>
    <col min="6667" max="6667" width="2.453125" style="6" customWidth="1"/>
    <col min="6668" max="6668" width="8.90625" style="6" customWidth="1"/>
    <col min="6669" max="6669" width="2.453125" style="6" customWidth="1"/>
    <col min="6670" max="6670" width="8.90625" style="6" customWidth="1"/>
    <col min="6671" max="6671" width="6" style="6" customWidth="1"/>
    <col min="6672" max="6677" width="9.36328125" style="6" customWidth="1"/>
    <col min="6678" max="6912" width="9" style="6"/>
    <col min="6913" max="6913" width="5.90625" style="6" customWidth="1"/>
    <col min="6914" max="6914" width="19.453125" style="6" customWidth="1"/>
    <col min="6915" max="6915" width="2.7265625" style="6" customWidth="1"/>
    <col min="6916" max="6916" width="9.08984375" style="6" customWidth="1"/>
    <col min="6917" max="6917" width="2.36328125" style="6" customWidth="1"/>
    <col min="6918" max="6918" width="8" style="6" customWidth="1"/>
    <col min="6919" max="6919" width="4.26953125" style="6" customWidth="1"/>
    <col min="6920" max="6920" width="2" style="6" customWidth="1"/>
    <col min="6921" max="6921" width="5" style="6" customWidth="1"/>
    <col min="6922" max="6922" width="11.7265625" style="6" customWidth="1"/>
    <col min="6923" max="6923" width="2.453125" style="6" customWidth="1"/>
    <col min="6924" max="6924" width="8.90625" style="6" customWidth="1"/>
    <col min="6925" max="6925" width="2.453125" style="6" customWidth="1"/>
    <col min="6926" max="6926" width="8.90625" style="6" customWidth="1"/>
    <col min="6927" max="6927" width="6" style="6" customWidth="1"/>
    <col min="6928" max="6933" width="9.36328125" style="6" customWidth="1"/>
    <col min="6934" max="7168" width="9" style="6"/>
    <col min="7169" max="7169" width="5.90625" style="6" customWidth="1"/>
    <col min="7170" max="7170" width="19.453125" style="6" customWidth="1"/>
    <col min="7171" max="7171" width="2.7265625" style="6" customWidth="1"/>
    <col min="7172" max="7172" width="9.08984375" style="6" customWidth="1"/>
    <col min="7173" max="7173" width="2.36328125" style="6" customWidth="1"/>
    <col min="7174" max="7174" width="8" style="6" customWidth="1"/>
    <col min="7175" max="7175" width="4.26953125" style="6" customWidth="1"/>
    <col min="7176" max="7176" width="2" style="6" customWidth="1"/>
    <col min="7177" max="7177" width="5" style="6" customWidth="1"/>
    <col min="7178" max="7178" width="11.7265625" style="6" customWidth="1"/>
    <col min="7179" max="7179" width="2.453125" style="6" customWidth="1"/>
    <col min="7180" max="7180" width="8.90625" style="6" customWidth="1"/>
    <col min="7181" max="7181" width="2.453125" style="6" customWidth="1"/>
    <col min="7182" max="7182" width="8.90625" style="6" customWidth="1"/>
    <col min="7183" max="7183" width="6" style="6" customWidth="1"/>
    <col min="7184" max="7189" width="9.36328125" style="6" customWidth="1"/>
    <col min="7190" max="7424" width="9" style="6"/>
    <col min="7425" max="7425" width="5.90625" style="6" customWidth="1"/>
    <col min="7426" max="7426" width="19.453125" style="6" customWidth="1"/>
    <col min="7427" max="7427" width="2.7265625" style="6" customWidth="1"/>
    <col min="7428" max="7428" width="9.08984375" style="6" customWidth="1"/>
    <col min="7429" max="7429" width="2.36328125" style="6" customWidth="1"/>
    <col min="7430" max="7430" width="8" style="6" customWidth="1"/>
    <col min="7431" max="7431" width="4.26953125" style="6" customWidth="1"/>
    <col min="7432" max="7432" width="2" style="6" customWidth="1"/>
    <col min="7433" max="7433" width="5" style="6" customWidth="1"/>
    <col min="7434" max="7434" width="11.7265625" style="6" customWidth="1"/>
    <col min="7435" max="7435" width="2.453125" style="6" customWidth="1"/>
    <col min="7436" max="7436" width="8.90625" style="6" customWidth="1"/>
    <col min="7437" max="7437" width="2.453125" style="6" customWidth="1"/>
    <col min="7438" max="7438" width="8.90625" style="6" customWidth="1"/>
    <col min="7439" max="7439" width="6" style="6" customWidth="1"/>
    <col min="7440" max="7445" width="9.36328125" style="6" customWidth="1"/>
    <col min="7446" max="7680" width="9" style="6"/>
    <col min="7681" max="7681" width="5.90625" style="6" customWidth="1"/>
    <col min="7682" max="7682" width="19.453125" style="6" customWidth="1"/>
    <col min="7683" max="7683" width="2.7265625" style="6" customWidth="1"/>
    <col min="7684" max="7684" width="9.08984375" style="6" customWidth="1"/>
    <col min="7685" max="7685" width="2.36328125" style="6" customWidth="1"/>
    <col min="7686" max="7686" width="8" style="6" customWidth="1"/>
    <col min="7687" max="7687" width="4.26953125" style="6" customWidth="1"/>
    <col min="7688" max="7688" width="2" style="6" customWidth="1"/>
    <col min="7689" max="7689" width="5" style="6" customWidth="1"/>
    <col min="7690" max="7690" width="11.7265625" style="6" customWidth="1"/>
    <col min="7691" max="7691" width="2.453125" style="6" customWidth="1"/>
    <col min="7692" max="7692" width="8.90625" style="6" customWidth="1"/>
    <col min="7693" max="7693" width="2.453125" style="6" customWidth="1"/>
    <col min="7694" max="7694" width="8.90625" style="6" customWidth="1"/>
    <col min="7695" max="7695" width="6" style="6" customWidth="1"/>
    <col min="7696" max="7701" width="9.36328125" style="6" customWidth="1"/>
    <col min="7702" max="7936" width="9" style="6"/>
    <col min="7937" max="7937" width="5.90625" style="6" customWidth="1"/>
    <col min="7938" max="7938" width="19.453125" style="6" customWidth="1"/>
    <col min="7939" max="7939" width="2.7265625" style="6" customWidth="1"/>
    <col min="7940" max="7940" width="9.08984375" style="6" customWidth="1"/>
    <col min="7941" max="7941" width="2.36328125" style="6" customWidth="1"/>
    <col min="7942" max="7942" width="8" style="6" customWidth="1"/>
    <col min="7943" max="7943" width="4.26953125" style="6" customWidth="1"/>
    <col min="7944" max="7944" width="2" style="6" customWidth="1"/>
    <col min="7945" max="7945" width="5" style="6" customWidth="1"/>
    <col min="7946" max="7946" width="11.7265625" style="6" customWidth="1"/>
    <col min="7947" max="7947" width="2.453125" style="6" customWidth="1"/>
    <col min="7948" max="7948" width="8.90625" style="6" customWidth="1"/>
    <col min="7949" max="7949" width="2.453125" style="6" customWidth="1"/>
    <col min="7950" max="7950" width="8.90625" style="6" customWidth="1"/>
    <col min="7951" max="7951" width="6" style="6" customWidth="1"/>
    <col min="7952" max="7957" width="9.36328125" style="6" customWidth="1"/>
    <col min="7958" max="8192" width="9" style="6"/>
    <col min="8193" max="8193" width="5.90625" style="6" customWidth="1"/>
    <col min="8194" max="8194" width="19.453125" style="6" customWidth="1"/>
    <col min="8195" max="8195" width="2.7265625" style="6" customWidth="1"/>
    <col min="8196" max="8196" width="9.08984375" style="6" customWidth="1"/>
    <col min="8197" max="8197" width="2.36328125" style="6" customWidth="1"/>
    <col min="8198" max="8198" width="8" style="6" customWidth="1"/>
    <col min="8199" max="8199" width="4.26953125" style="6" customWidth="1"/>
    <col min="8200" max="8200" width="2" style="6" customWidth="1"/>
    <col min="8201" max="8201" width="5" style="6" customWidth="1"/>
    <col min="8202" max="8202" width="11.7265625" style="6" customWidth="1"/>
    <col min="8203" max="8203" width="2.453125" style="6" customWidth="1"/>
    <col min="8204" max="8204" width="8.90625" style="6" customWidth="1"/>
    <col min="8205" max="8205" width="2.453125" style="6" customWidth="1"/>
    <col min="8206" max="8206" width="8.90625" style="6" customWidth="1"/>
    <col min="8207" max="8207" width="6" style="6" customWidth="1"/>
    <col min="8208" max="8213" width="9.36328125" style="6" customWidth="1"/>
    <col min="8214" max="8448" width="9" style="6"/>
    <col min="8449" max="8449" width="5.90625" style="6" customWidth="1"/>
    <col min="8450" max="8450" width="19.453125" style="6" customWidth="1"/>
    <col min="8451" max="8451" width="2.7265625" style="6" customWidth="1"/>
    <col min="8452" max="8452" width="9.08984375" style="6" customWidth="1"/>
    <col min="8453" max="8453" width="2.36328125" style="6" customWidth="1"/>
    <col min="8454" max="8454" width="8" style="6" customWidth="1"/>
    <col min="8455" max="8455" width="4.26953125" style="6" customWidth="1"/>
    <col min="8456" max="8456" width="2" style="6" customWidth="1"/>
    <col min="8457" max="8457" width="5" style="6" customWidth="1"/>
    <col min="8458" max="8458" width="11.7265625" style="6" customWidth="1"/>
    <col min="8459" max="8459" width="2.453125" style="6" customWidth="1"/>
    <col min="8460" max="8460" width="8.90625" style="6" customWidth="1"/>
    <col min="8461" max="8461" width="2.453125" style="6" customWidth="1"/>
    <col min="8462" max="8462" width="8.90625" style="6" customWidth="1"/>
    <col min="8463" max="8463" width="6" style="6" customWidth="1"/>
    <col min="8464" max="8469" width="9.36328125" style="6" customWidth="1"/>
    <col min="8470" max="8704" width="9" style="6"/>
    <col min="8705" max="8705" width="5.90625" style="6" customWidth="1"/>
    <col min="8706" max="8706" width="19.453125" style="6" customWidth="1"/>
    <col min="8707" max="8707" width="2.7265625" style="6" customWidth="1"/>
    <col min="8708" max="8708" width="9.08984375" style="6" customWidth="1"/>
    <col min="8709" max="8709" width="2.36328125" style="6" customWidth="1"/>
    <col min="8710" max="8710" width="8" style="6" customWidth="1"/>
    <col min="8711" max="8711" width="4.26953125" style="6" customWidth="1"/>
    <col min="8712" max="8712" width="2" style="6" customWidth="1"/>
    <col min="8713" max="8713" width="5" style="6" customWidth="1"/>
    <col min="8714" max="8714" width="11.7265625" style="6" customWidth="1"/>
    <col min="8715" max="8715" width="2.453125" style="6" customWidth="1"/>
    <col min="8716" max="8716" width="8.90625" style="6" customWidth="1"/>
    <col min="8717" max="8717" width="2.453125" style="6" customWidth="1"/>
    <col min="8718" max="8718" width="8.90625" style="6" customWidth="1"/>
    <col min="8719" max="8719" width="6" style="6" customWidth="1"/>
    <col min="8720" max="8725" width="9.36328125" style="6" customWidth="1"/>
    <col min="8726" max="8960" width="9" style="6"/>
    <col min="8961" max="8961" width="5.90625" style="6" customWidth="1"/>
    <col min="8962" max="8962" width="19.453125" style="6" customWidth="1"/>
    <col min="8963" max="8963" width="2.7265625" style="6" customWidth="1"/>
    <col min="8964" max="8964" width="9.08984375" style="6" customWidth="1"/>
    <col min="8965" max="8965" width="2.36328125" style="6" customWidth="1"/>
    <col min="8966" max="8966" width="8" style="6" customWidth="1"/>
    <col min="8967" max="8967" width="4.26953125" style="6" customWidth="1"/>
    <col min="8968" max="8968" width="2" style="6" customWidth="1"/>
    <col min="8969" max="8969" width="5" style="6" customWidth="1"/>
    <col min="8970" max="8970" width="11.7265625" style="6" customWidth="1"/>
    <col min="8971" max="8971" width="2.453125" style="6" customWidth="1"/>
    <col min="8972" max="8972" width="8.90625" style="6" customWidth="1"/>
    <col min="8973" max="8973" width="2.453125" style="6" customWidth="1"/>
    <col min="8974" max="8974" width="8.90625" style="6" customWidth="1"/>
    <col min="8975" max="8975" width="6" style="6" customWidth="1"/>
    <col min="8976" max="8981" width="9.36328125" style="6" customWidth="1"/>
    <col min="8982" max="9216" width="9" style="6"/>
    <col min="9217" max="9217" width="5.90625" style="6" customWidth="1"/>
    <col min="9218" max="9218" width="19.453125" style="6" customWidth="1"/>
    <col min="9219" max="9219" width="2.7265625" style="6" customWidth="1"/>
    <col min="9220" max="9220" width="9.08984375" style="6" customWidth="1"/>
    <col min="9221" max="9221" width="2.36328125" style="6" customWidth="1"/>
    <col min="9222" max="9222" width="8" style="6" customWidth="1"/>
    <col min="9223" max="9223" width="4.26953125" style="6" customWidth="1"/>
    <col min="9224" max="9224" width="2" style="6" customWidth="1"/>
    <col min="9225" max="9225" width="5" style="6" customWidth="1"/>
    <col min="9226" max="9226" width="11.7265625" style="6" customWidth="1"/>
    <col min="9227" max="9227" width="2.453125" style="6" customWidth="1"/>
    <col min="9228" max="9228" width="8.90625" style="6" customWidth="1"/>
    <col min="9229" max="9229" width="2.453125" style="6" customWidth="1"/>
    <col min="9230" max="9230" width="8.90625" style="6" customWidth="1"/>
    <col min="9231" max="9231" width="6" style="6" customWidth="1"/>
    <col min="9232" max="9237" width="9.36328125" style="6" customWidth="1"/>
    <col min="9238" max="9472" width="9" style="6"/>
    <col min="9473" max="9473" width="5.90625" style="6" customWidth="1"/>
    <col min="9474" max="9474" width="19.453125" style="6" customWidth="1"/>
    <col min="9475" max="9475" width="2.7265625" style="6" customWidth="1"/>
    <col min="9476" max="9476" width="9.08984375" style="6" customWidth="1"/>
    <col min="9477" max="9477" width="2.36328125" style="6" customWidth="1"/>
    <col min="9478" max="9478" width="8" style="6" customWidth="1"/>
    <col min="9479" max="9479" width="4.26953125" style="6" customWidth="1"/>
    <col min="9480" max="9480" width="2" style="6" customWidth="1"/>
    <col min="9481" max="9481" width="5" style="6" customWidth="1"/>
    <col min="9482" max="9482" width="11.7265625" style="6" customWidth="1"/>
    <col min="9483" max="9483" width="2.453125" style="6" customWidth="1"/>
    <col min="9484" max="9484" width="8.90625" style="6" customWidth="1"/>
    <col min="9485" max="9485" width="2.453125" style="6" customWidth="1"/>
    <col min="9486" max="9486" width="8.90625" style="6" customWidth="1"/>
    <col min="9487" max="9487" width="6" style="6" customWidth="1"/>
    <col min="9488" max="9493" width="9.36328125" style="6" customWidth="1"/>
    <col min="9494" max="9728" width="9" style="6"/>
    <col min="9729" max="9729" width="5.90625" style="6" customWidth="1"/>
    <col min="9730" max="9730" width="19.453125" style="6" customWidth="1"/>
    <col min="9731" max="9731" width="2.7265625" style="6" customWidth="1"/>
    <col min="9732" max="9732" width="9.08984375" style="6" customWidth="1"/>
    <col min="9733" max="9733" width="2.36328125" style="6" customWidth="1"/>
    <col min="9734" max="9734" width="8" style="6" customWidth="1"/>
    <col min="9735" max="9735" width="4.26953125" style="6" customWidth="1"/>
    <col min="9736" max="9736" width="2" style="6" customWidth="1"/>
    <col min="9737" max="9737" width="5" style="6" customWidth="1"/>
    <col min="9738" max="9738" width="11.7265625" style="6" customWidth="1"/>
    <col min="9739" max="9739" width="2.453125" style="6" customWidth="1"/>
    <col min="9740" max="9740" width="8.90625" style="6" customWidth="1"/>
    <col min="9741" max="9741" width="2.453125" style="6" customWidth="1"/>
    <col min="9742" max="9742" width="8.90625" style="6" customWidth="1"/>
    <col min="9743" max="9743" width="6" style="6" customWidth="1"/>
    <col min="9744" max="9749" width="9.36328125" style="6" customWidth="1"/>
    <col min="9750" max="9984" width="9" style="6"/>
    <col min="9985" max="9985" width="5.90625" style="6" customWidth="1"/>
    <col min="9986" max="9986" width="19.453125" style="6" customWidth="1"/>
    <col min="9987" max="9987" width="2.7265625" style="6" customWidth="1"/>
    <col min="9988" max="9988" width="9.08984375" style="6" customWidth="1"/>
    <col min="9989" max="9989" width="2.36328125" style="6" customWidth="1"/>
    <col min="9990" max="9990" width="8" style="6" customWidth="1"/>
    <col min="9991" max="9991" width="4.26953125" style="6" customWidth="1"/>
    <col min="9992" max="9992" width="2" style="6" customWidth="1"/>
    <col min="9993" max="9993" width="5" style="6" customWidth="1"/>
    <col min="9994" max="9994" width="11.7265625" style="6" customWidth="1"/>
    <col min="9995" max="9995" width="2.453125" style="6" customWidth="1"/>
    <col min="9996" max="9996" width="8.90625" style="6" customWidth="1"/>
    <col min="9997" max="9997" width="2.453125" style="6" customWidth="1"/>
    <col min="9998" max="9998" width="8.90625" style="6" customWidth="1"/>
    <col min="9999" max="9999" width="6" style="6" customWidth="1"/>
    <col min="10000" max="10005" width="9.36328125" style="6" customWidth="1"/>
    <col min="10006" max="10240" width="9" style="6"/>
    <col min="10241" max="10241" width="5.90625" style="6" customWidth="1"/>
    <col min="10242" max="10242" width="19.453125" style="6" customWidth="1"/>
    <col min="10243" max="10243" width="2.7265625" style="6" customWidth="1"/>
    <col min="10244" max="10244" width="9.08984375" style="6" customWidth="1"/>
    <col min="10245" max="10245" width="2.36328125" style="6" customWidth="1"/>
    <col min="10246" max="10246" width="8" style="6" customWidth="1"/>
    <col min="10247" max="10247" width="4.26953125" style="6" customWidth="1"/>
    <col min="10248" max="10248" width="2" style="6" customWidth="1"/>
    <col min="10249" max="10249" width="5" style="6" customWidth="1"/>
    <col min="10250" max="10250" width="11.7265625" style="6" customWidth="1"/>
    <col min="10251" max="10251" width="2.453125" style="6" customWidth="1"/>
    <col min="10252" max="10252" width="8.90625" style="6" customWidth="1"/>
    <col min="10253" max="10253" width="2.453125" style="6" customWidth="1"/>
    <col min="10254" max="10254" width="8.90625" style="6" customWidth="1"/>
    <col min="10255" max="10255" width="6" style="6" customWidth="1"/>
    <col min="10256" max="10261" width="9.36328125" style="6" customWidth="1"/>
    <col min="10262" max="10496" width="9" style="6"/>
    <col min="10497" max="10497" width="5.90625" style="6" customWidth="1"/>
    <col min="10498" max="10498" width="19.453125" style="6" customWidth="1"/>
    <col min="10499" max="10499" width="2.7265625" style="6" customWidth="1"/>
    <col min="10500" max="10500" width="9.08984375" style="6" customWidth="1"/>
    <col min="10501" max="10501" width="2.36328125" style="6" customWidth="1"/>
    <col min="10502" max="10502" width="8" style="6" customWidth="1"/>
    <col min="10503" max="10503" width="4.26953125" style="6" customWidth="1"/>
    <col min="10504" max="10504" width="2" style="6" customWidth="1"/>
    <col min="10505" max="10505" width="5" style="6" customWidth="1"/>
    <col min="10506" max="10506" width="11.7265625" style="6" customWidth="1"/>
    <col min="10507" max="10507" width="2.453125" style="6" customWidth="1"/>
    <col min="10508" max="10508" width="8.90625" style="6" customWidth="1"/>
    <col min="10509" max="10509" width="2.453125" style="6" customWidth="1"/>
    <col min="10510" max="10510" width="8.90625" style="6" customWidth="1"/>
    <col min="10511" max="10511" width="6" style="6" customWidth="1"/>
    <col min="10512" max="10517" width="9.36328125" style="6" customWidth="1"/>
    <col min="10518" max="10752" width="9" style="6"/>
    <col min="10753" max="10753" width="5.90625" style="6" customWidth="1"/>
    <col min="10754" max="10754" width="19.453125" style="6" customWidth="1"/>
    <col min="10755" max="10755" width="2.7265625" style="6" customWidth="1"/>
    <col min="10756" max="10756" width="9.08984375" style="6" customWidth="1"/>
    <col min="10757" max="10757" width="2.36328125" style="6" customWidth="1"/>
    <col min="10758" max="10758" width="8" style="6" customWidth="1"/>
    <col min="10759" max="10759" width="4.26953125" style="6" customWidth="1"/>
    <col min="10760" max="10760" width="2" style="6" customWidth="1"/>
    <col min="10761" max="10761" width="5" style="6" customWidth="1"/>
    <col min="10762" max="10762" width="11.7265625" style="6" customWidth="1"/>
    <col min="10763" max="10763" width="2.453125" style="6" customWidth="1"/>
    <col min="10764" max="10764" width="8.90625" style="6" customWidth="1"/>
    <col min="10765" max="10765" width="2.453125" style="6" customWidth="1"/>
    <col min="10766" max="10766" width="8.90625" style="6" customWidth="1"/>
    <col min="10767" max="10767" width="6" style="6" customWidth="1"/>
    <col min="10768" max="10773" width="9.36328125" style="6" customWidth="1"/>
    <col min="10774" max="11008" width="9" style="6"/>
    <col min="11009" max="11009" width="5.90625" style="6" customWidth="1"/>
    <col min="11010" max="11010" width="19.453125" style="6" customWidth="1"/>
    <col min="11011" max="11011" width="2.7265625" style="6" customWidth="1"/>
    <col min="11012" max="11012" width="9.08984375" style="6" customWidth="1"/>
    <col min="11013" max="11013" width="2.36328125" style="6" customWidth="1"/>
    <col min="11014" max="11014" width="8" style="6" customWidth="1"/>
    <col min="11015" max="11015" width="4.26953125" style="6" customWidth="1"/>
    <col min="11016" max="11016" width="2" style="6" customWidth="1"/>
    <col min="11017" max="11017" width="5" style="6" customWidth="1"/>
    <col min="11018" max="11018" width="11.7265625" style="6" customWidth="1"/>
    <col min="11019" max="11019" width="2.453125" style="6" customWidth="1"/>
    <col min="11020" max="11020" width="8.90625" style="6" customWidth="1"/>
    <col min="11021" max="11021" width="2.453125" style="6" customWidth="1"/>
    <col min="11022" max="11022" width="8.90625" style="6" customWidth="1"/>
    <col min="11023" max="11023" width="6" style="6" customWidth="1"/>
    <col min="11024" max="11029" width="9.36328125" style="6" customWidth="1"/>
    <col min="11030" max="11264" width="9" style="6"/>
    <col min="11265" max="11265" width="5.90625" style="6" customWidth="1"/>
    <col min="11266" max="11266" width="19.453125" style="6" customWidth="1"/>
    <col min="11267" max="11267" width="2.7265625" style="6" customWidth="1"/>
    <col min="11268" max="11268" width="9.08984375" style="6" customWidth="1"/>
    <col min="11269" max="11269" width="2.36328125" style="6" customWidth="1"/>
    <col min="11270" max="11270" width="8" style="6" customWidth="1"/>
    <col min="11271" max="11271" width="4.26953125" style="6" customWidth="1"/>
    <col min="11272" max="11272" width="2" style="6" customWidth="1"/>
    <col min="11273" max="11273" width="5" style="6" customWidth="1"/>
    <col min="11274" max="11274" width="11.7265625" style="6" customWidth="1"/>
    <col min="11275" max="11275" width="2.453125" style="6" customWidth="1"/>
    <col min="11276" max="11276" width="8.90625" style="6" customWidth="1"/>
    <col min="11277" max="11277" width="2.453125" style="6" customWidth="1"/>
    <col min="11278" max="11278" width="8.90625" style="6" customWidth="1"/>
    <col min="11279" max="11279" width="6" style="6" customWidth="1"/>
    <col min="11280" max="11285" width="9.36328125" style="6" customWidth="1"/>
    <col min="11286" max="11520" width="9" style="6"/>
    <col min="11521" max="11521" width="5.90625" style="6" customWidth="1"/>
    <col min="11522" max="11522" width="19.453125" style="6" customWidth="1"/>
    <col min="11523" max="11523" width="2.7265625" style="6" customWidth="1"/>
    <col min="11524" max="11524" width="9.08984375" style="6" customWidth="1"/>
    <col min="11525" max="11525" width="2.36328125" style="6" customWidth="1"/>
    <col min="11526" max="11526" width="8" style="6" customWidth="1"/>
    <col min="11527" max="11527" width="4.26953125" style="6" customWidth="1"/>
    <col min="11528" max="11528" width="2" style="6" customWidth="1"/>
    <col min="11529" max="11529" width="5" style="6" customWidth="1"/>
    <col min="11530" max="11530" width="11.7265625" style="6" customWidth="1"/>
    <col min="11531" max="11531" width="2.453125" style="6" customWidth="1"/>
    <col min="11532" max="11532" width="8.90625" style="6" customWidth="1"/>
    <col min="11533" max="11533" width="2.453125" style="6" customWidth="1"/>
    <col min="11534" max="11534" width="8.90625" style="6" customWidth="1"/>
    <col min="11535" max="11535" width="6" style="6" customWidth="1"/>
    <col min="11536" max="11541" width="9.36328125" style="6" customWidth="1"/>
    <col min="11542" max="11776" width="9" style="6"/>
    <col min="11777" max="11777" width="5.90625" style="6" customWidth="1"/>
    <col min="11778" max="11778" width="19.453125" style="6" customWidth="1"/>
    <col min="11779" max="11779" width="2.7265625" style="6" customWidth="1"/>
    <col min="11780" max="11780" width="9.08984375" style="6" customWidth="1"/>
    <col min="11781" max="11781" width="2.36328125" style="6" customWidth="1"/>
    <col min="11782" max="11782" width="8" style="6" customWidth="1"/>
    <col min="11783" max="11783" width="4.26953125" style="6" customWidth="1"/>
    <col min="11784" max="11784" width="2" style="6" customWidth="1"/>
    <col min="11785" max="11785" width="5" style="6" customWidth="1"/>
    <col min="11786" max="11786" width="11.7265625" style="6" customWidth="1"/>
    <col min="11787" max="11787" width="2.453125" style="6" customWidth="1"/>
    <col min="11788" max="11788" width="8.90625" style="6" customWidth="1"/>
    <col min="11789" max="11789" width="2.453125" style="6" customWidth="1"/>
    <col min="11790" max="11790" width="8.90625" style="6" customWidth="1"/>
    <col min="11791" max="11791" width="6" style="6" customWidth="1"/>
    <col min="11792" max="11797" width="9.36328125" style="6" customWidth="1"/>
    <col min="11798" max="12032" width="9" style="6"/>
    <col min="12033" max="12033" width="5.90625" style="6" customWidth="1"/>
    <col min="12034" max="12034" width="19.453125" style="6" customWidth="1"/>
    <col min="12035" max="12035" width="2.7265625" style="6" customWidth="1"/>
    <col min="12036" max="12036" width="9.08984375" style="6" customWidth="1"/>
    <col min="12037" max="12037" width="2.36328125" style="6" customWidth="1"/>
    <col min="12038" max="12038" width="8" style="6" customWidth="1"/>
    <col min="12039" max="12039" width="4.26953125" style="6" customWidth="1"/>
    <col min="12040" max="12040" width="2" style="6" customWidth="1"/>
    <col min="12041" max="12041" width="5" style="6" customWidth="1"/>
    <col min="12042" max="12042" width="11.7265625" style="6" customWidth="1"/>
    <col min="12043" max="12043" width="2.453125" style="6" customWidth="1"/>
    <col min="12044" max="12044" width="8.90625" style="6" customWidth="1"/>
    <col min="12045" max="12045" width="2.453125" style="6" customWidth="1"/>
    <col min="12046" max="12046" width="8.90625" style="6" customWidth="1"/>
    <col min="12047" max="12047" width="6" style="6" customWidth="1"/>
    <col min="12048" max="12053" width="9.36328125" style="6" customWidth="1"/>
    <col min="12054" max="12288" width="9" style="6"/>
    <col min="12289" max="12289" width="5.90625" style="6" customWidth="1"/>
    <col min="12290" max="12290" width="19.453125" style="6" customWidth="1"/>
    <col min="12291" max="12291" width="2.7265625" style="6" customWidth="1"/>
    <col min="12292" max="12292" width="9.08984375" style="6" customWidth="1"/>
    <col min="12293" max="12293" width="2.36328125" style="6" customWidth="1"/>
    <col min="12294" max="12294" width="8" style="6" customWidth="1"/>
    <col min="12295" max="12295" width="4.26953125" style="6" customWidth="1"/>
    <col min="12296" max="12296" width="2" style="6" customWidth="1"/>
    <col min="12297" max="12297" width="5" style="6" customWidth="1"/>
    <col min="12298" max="12298" width="11.7265625" style="6" customWidth="1"/>
    <col min="12299" max="12299" width="2.453125" style="6" customWidth="1"/>
    <col min="12300" max="12300" width="8.90625" style="6" customWidth="1"/>
    <col min="12301" max="12301" width="2.453125" style="6" customWidth="1"/>
    <col min="12302" max="12302" width="8.90625" style="6" customWidth="1"/>
    <col min="12303" max="12303" width="6" style="6" customWidth="1"/>
    <col min="12304" max="12309" width="9.36328125" style="6" customWidth="1"/>
    <col min="12310" max="12544" width="9" style="6"/>
    <col min="12545" max="12545" width="5.90625" style="6" customWidth="1"/>
    <col min="12546" max="12546" width="19.453125" style="6" customWidth="1"/>
    <col min="12547" max="12547" width="2.7265625" style="6" customWidth="1"/>
    <col min="12548" max="12548" width="9.08984375" style="6" customWidth="1"/>
    <col min="12549" max="12549" width="2.36328125" style="6" customWidth="1"/>
    <col min="12550" max="12550" width="8" style="6" customWidth="1"/>
    <col min="12551" max="12551" width="4.26953125" style="6" customWidth="1"/>
    <col min="12552" max="12552" width="2" style="6" customWidth="1"/>
    <col min="12553" max="12553" width="5" style="6" customWidth="1"/>
    <col min="12554" max="12554" width="11.7265625" style="6" customWidth="1"/>
    <col min="12555" max="12555" width="2.453125" style="6" customWidth="1"/>
    <col min="12556" max="12556" width="8.90625" style="6" customWidth="1"/>
    <col min="12557" max="12557" width="2.453125" style="6" customWidth="1"/>
    <col min="12558" max="12558" width="8.90625" style="6" customWidth="1"/>
    <col min="12559" max="12559" width="6" style="6" customWidth="1"/>
    <col min="12560" max="12565" width="9.36328125" style="6" customWidth="1"/>
    <col min="12566" max="12800" width="9" style="6"/>
    <col min="12801" max="12801" width="5.90625" style="6" customWidth="1"/>
    <col min="12802" max="12802" width="19.453125" style="6" customWidth="1"/>
    <col min="12803" max="12803" width="2.7265625" style="6" customWidth="1"/>
    <col min="12804" max="12804" width="9.08984375" style="6" customWidth="1"/>
    <col min="12805" max="12805" width="2.36328125" style="6" customWidth="1"/>
    <col min="12806" max="12806" width="8" style="6" customWidth="1"/>
    <col min="12807" max="12807" width="4.26953125" style="6" customWidth="1"/>
    <col min="12808" max="12808" width="2" style="6" customWidth="1"/>
    <col min="12809" max="12809" width="5" style="6" customWidth="1"/>
    <col min="12810" max="12810" width="11.7265625" style="6" customWidth="1"/>
    <col min="12811" max="12811" width="2.453125" style="6" customWidth="1"/>
    <col min="12812" max="12812" width="8.90625" style="6" customWidth="1"/>
    <col min="12813" max="12813" width="2.453125" style="6" customWidth="1"/>
    <col min="12814" max="12814" width="8.90625" style="6" customWidth="1"/>
    <col min="12815" max="12815" width="6" style="6" customWidth="1"/>
    <col min="12816" max="12821" width="9.36328125" style="6" customWidth="1"/>
    <col min="12822" max="13056" width="9" style="6"/>
    <col min="13057" max="13057" width="5.90625" style="6" customWidth="1"/>
    <col min="13058" max="13058" width="19.453125" style="6" customWidth="1"/>
    <col min="13059" max="13059" width="2.7265625" style="6" customWidth="1"/>
    <col min="13060" max="13060" width="9.08984375" style="6" customWidth="1"/>
    <col min="13061" max="13061" width="2.36328125" style="6" customWidth="1"/>
    <col min="13062" max="13062" width="8" style="6" customWidth="1"/>
    <col min="13063" max="13063" width="4.26953125" style="6" customWidth="1"/>
    <col min="13064" max="13064" width="2" style="6" customWidth="1"/>
    <col min="13065" max="13065" width="5" style="6" customWidth="1"/>
    <col min="13066" max="13066" width="11.7265625" style="6" customWidth="1"/>
    <col min="13067" max="13067" width="2.453125" style="6" customWidth="1"/>
    <col min="13068" max="13068" width="8.90625" style="6" customWidth="1"/>
    <col min="13069" max="13069" width="2.453125" style="6" customWidth="1"/>
    <col min="13070" max="13070" width="8.90625" style="6" customWidth="1"/>
    <col min="13071" max="13071" width="6" style="6" customWidth="1"/>
    <col min="13072" max="13077" width="9.36328125" style="6" customWidth="1"/>
    <col min="13078" max="13312" width="9" style="6"/>
    <col min="13313" max="13313" width="5.90625" style="6" customWidth="1"/>
    <col min="13314" max="13314" width="19.453125" style="6" customWidth="1"/>
    <col min="13315" max="13315" width="2.7265625" style="6" customWidth="1"/>
    <col min="13316" max="13316" width="9.08984375" style="6" customWidth="1"/>
    <col min="13317" max="13317" width="2.36328125" style="6" customWidth="1"/>
    <col min="13318" max="13318" width="8" style="6" customWidth="1"/>
    <col min="13319" max="13319" width="4.26953125" style="6" customWidth="1"/>
    <col min="13320" max="13320" width="2" style="6" customWidth="1"/>
    <col min="13321" max="13321" width="5" style="6" customWidth="1"/>
    <col min="13322" max="13322" width="11.7265625" style="6" customWidth="1"/>
    <col min="13323" max="13323" width="2.453125" style="6" customWidth="1"/>
    <col min="13324" max="13324" width="8.90625" style="6" customWidth="1"/>
    <col min="13325" max="13325" width="2.453125" style="6" customWidth="1"/>
    <col min="13326" max="13326" width="8.90625" style="6" customWidth="1"/>
    <col min="13327" max="13327" width="6" style="6" customWidth="1"/>
    <col min="13328" max="13333" width="9.36328125" style="6" customWidth="1"/>
    <col min="13334" max="13568" width="9" style="6"/>
    <col min="13569" max="13569" width="5.90625" style="6" customWidth="1"/>
    <col min="13570" max="13570" width="19.453125" style="6" customWidth="1"/>
    <col min="13571" max="13571" width="2.7265625" style="6" customWidth="1"/>
    <col min="13572" max="13572" width="9.08984375" style="6" customWidth="1"/>
    <col min="13573" max="13573" width="2.36328125" style="6" customWidth="1"/>
    <col min="13574" max="13574" width="8" style="6" customWidth="1"/>
    <col min="13575" max="13575" width="4.26953125" style="6" customWidth="1"/>
    <col min="13576" max="13576" width="2" style="6" customWidth="1"/>
    <col min="13577" max="13577" width="5" style="6" customWidth="1"/>
    <col min="13578" max="13578" width="11.7265625" style="6" customWidth="1"/>
    <col min="13579" max="13579" width="2.453125" style="6" customWidth="1"/>
    <col min="13580" max="13580" width="8.90625" style="6" customWidth="1"/>
    <col min="13581" max="13581" width="2.453125" style="6" customWidth="1"/>
    <col min="13582" max="13582" width="8.90625" style="6" customWidth="1"/>
    <col min="13583" max="13583" width="6" style="6" customWidth="1"/>
    <col min="13584" max="13589" width="9.36328125" style="6" customWidth="1"/>
    <col min="13590" max="13824" width="9" style="6"/>
    <col min="13825" max="13825" width="5.90625" style="6" customWidth="1"/>
    <col min="13826" max="13826" width="19.453125" style="6" customWidth="1"/>
    <col min="13827" max="13827" width="2.7265625" style="6" customWidth="1"/>
    <col min="13828" max="13828" width="9.08984375" style="6" customWidth="1"/>
    <col min="13829" max="13829" width="2.36328125" style="6" customWidth="1"/>
    <col min="13830" max="13830" width="8" style="6" customWidth="1"/>
    <col min="13831" max="13831" width="4.26953125" style="6" customWidth="1"/>
    <col min="13832" max="13832" width="2" style="6" customWidth="1"/>
    <col min="13833" max="13833" width="5" style="6" customWidth="1"/>
    <col min="13834" max="13834" width="11.7265625" style="6" customWidth="1"/>
    <col min="13835" max="13835" width="2.453125" style="6" customWidth="1"/>
    <col min="13836" max="13836" width="8.90625" style="6" customWidth="1"/>
    <col min="13837" max="13837" width="2.453125" style="6" customWidth="1"/>
    <col min="13838" max="13838" width="8.90625" style="6" customWidth="1"/>
    <col min="13839" max="13839" width="6" style="6" customWidth="1"/>
    <col min="13840" max="13845" width="9.36328125" style="6" customWidth="1"/>
    <col min="13846" max="14080" width="9" style="6"/>
    <col min="14081" max="14081" width="5.90625" style="6" customWidth="1"/>
    <col min="14082" max="14082" width="19.453125" style="6" customWidth="1"/>
    <col min="14083" max="14083" width="2.7265625" style="6" customWidth="1"/>
    <col min="14084" max="14084" width="9.08984375" style="6" customWidth="1"/>
    <col min="14085" max="14085" width="2.36328125" style="6" customWidth="1"/>
    <col min="14086" max="14086" width="8" style="6" customWidth="1"/>
    <col min="14087" max="14087" width="4.26953125" style="6" customWidth="1"/>
    <col min="14088" max="14088" width="2" style="6" customWidth="1"/>
    <col min="14089" max="14089" width="5" style="6" customWidth="1"/>
    <col min="14090" max="14090" width="11.7265625" style="6" customWidth="1"/>
    <col min="14091" max="14091" width="2.453125" style="6" customWidth="1"/>
    <col min="14092" max="14092" width="8.90625" style="6" customWidth="1"/>
    <col min="14093" max="14093" width="2.453125" style="6" customWidth="1"/>
    <col min="14094" max="14094" width="8.90625" style="6" customWidth="1"/>
    <col min="14095" max="14095" width="6" style="6" customWidth="1"/>
    <col min="14096" max="14101" width="9.36328125" style="6" customWidth="1"/>
    <col min="14102" max="14336" width="9" style="6"/>
    <col min="14337" max="14337" width="5.90625" style="6" customWidth="1"/>
    <col min="14338" max="14338" width="19.453125" style="6" customWidth="1"/>
    <col min="14339" max="14339" width="2.7265625" style="6" customWidth="1"/>
    <col min="14340" max="14340" width="9.08984375" style="6" customWidth="1"/>
    <col min="14341" max="14341" width="2.36328125" style="6" customWidth="1"/>
    <col min="14342" max="14342" width="8" style="6" customWidth="1"/>
    <col min="14343" max="14343" width="4.26953125" style="6" customWidth="1"/>
    <col min="14344" max="14344" width="2" style="6" customWidth="1"/>
    <col min="14345" max="14345" width="5" style="6" customWidth="1"/>
    <col min="14346" max="14346" width="11.7265625" style="6" customWidth="1"/>
    <col min="14347" max="14347" width="2.453125" style="6" customWidth="1"/>
    <col min="14348" max="14348" width="8.90625" style="6" customWidth="1"/>
    <col min="14349" max="14349" width="2.453125" style="6" customWidth="1"/>
    <col min="14350" max="14350" width="8.90625" style="6" customWidth="1"/>
    <col min="14351" max="14351" width="6" style="6" customWidth="1"/>
    <col min="14352" max="14357" width="9.36328125" style="6" customWidth="1"/>
    <col min="14358" max="14592" width="9" style="6"/>
    <col min="14593" max="14593" width="5.90625" style="6" customWidth="1"/>
    <col min="14594" max="14594" width="19.453125" style="6" customWidth="1"/>
    <col min="14595" max="14595" width="2.7265625" style="6" customWidth="1"/>
    <col min="14596" max="14596" width="9.08984375" style="6" customWidth="1"/>
    <col min="14597" max="14597" width="2.36328125" style="6" customWidth="1"/>
    <col min="14598" max="14598" width="8" style="6" customWidth="1"/>
    <col min="14599" max="14599" width="4.26953125" style="6" customWidth="1"/>
    <col min="14600" max="14600" width="2" style="6" customWidth="1"/>
    <col min="14601" max="14601" width="5" style="6" customWidth="1"/>
    <col min="14602" max="14602" width="11.7265625" style="6" customWidth="1"/>
    <col min="14603" max="14603" width="2.453125" style="6" customWidth="1"/>
    <col min="14604" max="14604" width="8.90625" style="6" customWidth="1"/>
    <col min="14605" max="14605" width="2.453125" style="6" customWidth="1"/>
    <col min="14606" max="14606" width="8.90625" style="6" customWidth="1"/>
    <col min="14607" max="14607" width="6" style="6" customWidth="1"/>
    <col min="14608" max="14613" width="9.36328125" style="6" customWidth="1"/>
    <col min="14614" max="14848" width="9" style="6"/>
    <col min="14849" max="14849" width="5.90625" style="6" customWidth="1"/>
    <col min="14850" max="14850" width="19.453125" style="6" customWidth="1"/>
    <col min="14851" max="14851" width="2.7265625" style="6" customWidth="1"/>
    <col min="14852" max="14852" width="9.08984375" style="6" customWidth="1"/>
    <col min="14853" max="14853" width="2.36328125" style="6" customWidth="1"/>
    <col min="14854" max="14854" width="8" style="6" customWidth="1"/>
    <col min="14855" max="14855" width="4.26953125" style="6" customWidth="1"/>
    <col min="14856" max="14856" width="2" style="6" customWidth="1"/>
    <col min="14857" max="14857" width="5" style="6" customWidth="1"/>
    <col min="14858" max="14858" width="11.7265625" style="6" customWidth="1"/>
    <col min="14859" max="14859" width="2.453125" style="6" customWidth="1"/>
    <col min="14860" max="14860" width="8.90625" style="6" customWidth="1"/>
    <col min="14861" max="14861" width="2.453125" style="6" customWidth="1"/>
    <col min="14862" max="14862" width="8.90625" style="6" customWidth="1"/>
    <col min="14863" max="14863" width="6" style="6" customWidth="1"/>
    <col min="14864" max="14869" width="9.36328125" style="6" customWidth="1"/>
    <col min="14870" max="15104" width="9" style="6"/>
    <col min="15105" max="15105" width="5.90625" style="6" customWidth="1"/>
    <col min="15106" max="15106" width="19.453125" style="6" customWidth="1"/>
    <col min="15107" max="15107" width="2.7265625" style="6" customWidth="1"/>
    <col min="15108" max="15108" width="9.08984375" style="6" customWidth="1"/>
    <col min="15109" max="15109" width="2.36328125" style="6" customWidth="1"/>
    <col min="15110" max="15110" width="8" style="6" customWidth="1"/>
    <col min="15111" max="15111" width="4.26953125" style="6" customWidth="1"/>
    <col min="15112" max="15112" width="2" style="6" customWidth="1"/>
    <col min="15113" max="15113" width="5" style="6" customWidth="1"/>
    <col min="15114" max="15114" width="11.7265625" style="6" customWidth="1"/>
    <col min="15115" max="15115" width="2.453125" style="6" customWidth="1"/>
    <col min="15116" max="15116" width="8.90625" style="6" customWidth="1"/>
    <col min="15117" max="15117" width="2.453125" style="6" customWidth="1"/>
    <col min="15118" max="15118" width="8.90625" style="6" customWidth="1"/>
    <col min="15119" max="15119" width="6" style="6" customWidth="1"/>
    <col min="15120" max="15125" width="9.36328125" style="6" customWidth="1"/>
    <col min="15126" max="15360" width="9" style="6"/>
    <col min="15361" max="15361" width="5.90625" style="6" customWidth="1"/>
    <col min="15362" max="15362" width="19.453125" style="6" customWidth="1"/>
    <col min="15363" max="15363" width="2.7265625" style="6" customWidth="1"/>
    <col min="15364" max="15364" width="9.08984375" style="6" customWidth="1"/>
    <col min="15365" max="15365" width="2.36328125" style="6" customWidth="1"/>
    <col min="15366" max="15366" width="8" style="6" customWidth="1"/>
    <col min="15367" max="15367" width="4.26953125" style="6" customWidth="1"/>
    <col min="15368" max="15368" width="2" style="6" customWidth="1"/>
    <col min="15369" max="15369" width="5" style="6" customWidth="1"/>
    <col min="15370" max="15370" width="11.7265625" style="6" customWidth="1"/>
    <col min="15371" max="15371" width="2.453125" style="6" customWidth="1"/>
    <col min="15372" max="15372" width="8.90625" style="6" customWidth="1"/>
    <col min="15373" max="15373" width="2.453125" style="6" customWidth="1"/>
    <col min="15374" max="15374" width="8.90625" style="6" customWidth="1"/>
    <col min="15375" max="15375" width="6" style="6" customWidth="1"/>
    <col min="15376" max="15381" width="9.36328125" style="6" customWidth="1"/>
    <col min="15382" max="15616" width="9" style="6"/>
    <col min="15617" max="15617" width="5.90625" style="6" customWidth="1"/>
    <col min="15618" max="15618" width="19.453125" style="6" customWidth="1"/>
    <col min="15619" max="15619" width="2.7265625" style="6" customWidth="1"/>
    <col min="15620" max="15620" width="9.08984375" style="6" customWidth="1"/>
    <col min="15621" max="15621" width="2.36328125" style="6" customWidth="1"/>
    <col min="15622" max="15622" width="8" style="6" customWidth="1"/>
    <col min="15623" max="15623" width="4.26953125" style="6" customWidth="1"/>
    <col min="15624" max="15624" width="2" style="6" customWidth="1"/>
    <col min="15625" max="15625" width="5" style="6" customWidth="1"/>
    <col min="15626" max="15626" width="11.7265625" style="6" customWidth="1"/>
    <col min="15627" max="15627" width="2.453125" style="6" customWidth="1"/>
    <col min="15628" max="15628" width="8.90625" style="6" customWidth="1"/>
    <col min="15629" max="15629" width="2.453125" style="6" customWidth="1"/>
    <col min="15630" max="15630" width="8.90625" style="6" customWidth="1"/>
    <col min="15631" max="15631" width="6" style="6" customWidth="1"/>
    <col min="15632" max="15637" width="9.36328125" style="6" customWidth="1"/>
    <col min="15638" max="15872" width="9" style="6"/>
    <col min="15873" max="15873" width="5.90625" style="6" customWidth="1"/>
    <col min="15874" max="15874" width="19.453125" style="6" customWidth="1"/>
    <col min="15875" max="15875" width="2.7265625" style="6" customWidth="1"/>
    <col min="15876" max="15876" width="9.08984375" style="6" customWidth="1"/>
    <col min="15877" max="15877" width="2.36328125" style="6" customWidth="1"/>
    <col min="15878" max="15878" width="8" style="6" customWidth="1"/>
    <col min="15879" max="15879" width="4.26953125" style="6" customWidth="1"/>
    <col min="15880" max="15880" width="2" style="6" customWidth="1"/>
    <col min="15881" max="15881" width="5" style="6" customWidth="1"/>
    <col min="15882" max="15882" width="11.7265625" style="6" customWidth="1"/>
    <col min="15883" max="15883" width="2.453125" style="6" customWidth="1"/>
    <col min="15884" max="15884" width="8.90625" style="6" customWidth="1"/>
    <col min="15885" max="15885" width="2.453125" style="6" customWidth="1"/>
    <col min="15886" max="15886" width="8.90625" style="6" customWidth="1"/>
    <col min="15887" max="15887" width="6" style="6" customWidth="1"/>
    <col min="15888" max="15893" width="9.36328125" style="6" customWidth="1"/>
    <col min="15894" max="16128" width="9" style="6"/>
    <col min="16129" max="16129" width="5.90625" style="6" customWidth="1"/>
    <col min="16130" max="16130" width="19.453125" style="6" customWidth="1"/>
    <col min="16131" max="16131" width="2.7265625" style="6" customWidth="1"/>
    <col min="16132" max="16132" width="9.08984375" style="6" customWidth="1"/>
    <col min="16133" max="16133" width="2.36328125" style="6" customWidth="1"/>
    <col min="16134" max="16134" width="8" style="6" customWidth="1"/>
    <col min="16135" max="16135" width="4.26953125" style="6" customWidth="1"/>
    <col min="16136" max="16136" width="2" style="6" customWidth="1"/>
    <col min="16137" max="16137" width="5" style="6" customWidth="1"/>
    <col min="16138" max="16138" width="11.7265625" style="6" customWidth="1"/>
    <col min="16139" max="16139" width="2.453125" style="6" customWidth="1"/>
    <col min="16140" max="16140" width="8.90625" style="6" customWidth="1"/>
    <col min="16141" max="16141" width="2.453125" style="6" customWidth="1"/>
    <col min="16142" max="16142" width="8.90625" style="6" customWidth="1"/>
    <col min="16143" max="16143" width="6" style="6" customWidth="1"/>
    <col min="16144" max="16149" width="9.36328125" style="6" customWidth="1"/>
    <col min="16150" max="16384" width="9" style="6"/>
  </cols>
  <sheetData>
    <row r="1" spans="1:18" ht="20.25" customHeight="1" x14ac:dyDescent="0.2">
      <c r="A1" s="107" t="s">
        <v>46</v>
      </c>
      <c r="B1" s="108"/>
      <c r="C1" s="111"/>
      <c r="D1" s="112"/>
      <c r="E1" s="112"/>
      <c r="F1" s="113"/>
      <c r="G1" s="114"/>
    </row>
    <row r="2" spans="1:18" ht="50.25" customHeight="1" x14ac:dyDescent="0.2">
      <c r="A2" s="540" t="s">
        <v>43</v>
      </c>
      <c r="B2" s="540"/>
      <c r="C2" s="540"/>
      <c r="D2" s="540"/>
      <c r="E2" s="540"/>
      <c r="F2" s="540"/>
      <c r="G2" s="540"/>
      <c r="H2" s="540"/>
      <c r="I2" s="540"/>
      <c r="J2" s="540"/>
      <c r="K2" s="540"/>
      <c r="L2" s="540"/>
      <c r="M2" s="540"/>
      <c r="N2" s="540"/>
      <c r="O2" s="540"/>
      <c r="P2" s="92"/>
      <c r="Q2" s="92"/>
      <c r="R2" s="92"/>
    </row>
    <row r="3" spans="1:18" ht="20.25" customHeight="1" x14ac:dyDescent="0.2">
      <c r="A3" s="15"/>
      <c r="B3" s="541" t="s">
        <v>23</v>
      </c>
      <c r="C3" s="542"/>
      <c r="D3" s="543"/>
      <c r="E3" s="15"/>
      <c r="F3" s="38"/>
      <c r="G3" s="15"/>
      <c r="H3" s="15"/>
      <c r="I3" s="15"/>
      <c r="J3" s="15"/>
      <c r="K3" s="15"/>
      <c r="L3" s="15"/>
      <c r="M3" s="15"/>
      <c r="N3" s="15"/>
      <c r="O3" s="15"/>
      <c r="P3" s="92"/>
      <c r="Q3" s="92"/>
      <c r="R3" s="92"/>
    </row>
    <row r="4" spans="1:18" ht="27" customHeight="1" x14ac:dyDescent="0.15">
      <c r="A4" s="544" t="s">
        <v>51</v>
      </c>
      <c r="B4" s="544"/>
      <c r="C4" s="544"/>
      <c r="D4" s="544"/>
      <c r="E4" s="544"/>
      <c r="F4" s="544"/>
      <c r="G4" s="544"/>
      <c r="H4" s="49"/>
      <c r="J4" s="54"/>
      <c r="K4" s="54"/>
      <c r="L4" s="70"/>
      <c r="M4" s="54"/>
      <c r="N4" s="70"/>
      <c r="O4" s="5"/>
      <c r="P4" s="5"/>
      <c r="Q4" s="5"/>
    </row>
    <row r="5" spans="1:18" ht="16.5" customHeight="1" x14ac:dyDescent="0.2">
      <c r="A5" s="16"/>
      <c r="B5" s="18" t="s">
        <v>6</v>
      </c>
      <c r="C5" s="28"/>
      <c r="D5" s="32" t="s">
        <v>3</v>
      </c>
      <c r="E5" s="16"/>
      <c r="F5" s="39"/>
      <c r="G5" s="44" t="s">
        <v>16</v>
      </c>
      <c r="H5" s="49"/>
      <c r="J5" s="54"/>
      <c r="K5" s="54"/>
      <c r="L5" s="70"/>
      <c r="M5" s="54"/>
      <c r="N5" s="70"/>
      <c r="O5" s="5"/>
      <c r="P5" s="5"/>
      <c r="Q5" s="5"/>
    </row>
    <row r="6" spans="1:18" ht="34.5" customHeight="1" x14ac:dyDescent="0.15">
      <c r="A6" s="545" t="s">
        <v>56</v>
      </c>
      <c r="B6" s="545"/>
      <c r="C6" s="545"/>
      <c r="D6" s="545"/>
      <c r="E6" s="545"/>
      <c r="F6" s="545"/>
      <c r="G6" s="545"/>
      <c r="I6" s="544" t="s">
        <v>30</v>
      </c>
      <c r="J6" s="544"/>
      <c r="K6" s="544"/>
      <c r="L6" s="544"/>
      <c r="M6" s="544"/>
      <c r="N6" s="544"/>
      <c r="R6" s="13"/>
    </row>
    <row r="7" spans="1:18" ht="16.5" customHeight="1" x14ac:dyDescent="0.2">
      <c r="A7" s="550" t="s">
        <v>32</v>
      </c>
      <c r="B7" s="109" t="s">
        <v>88</v>
      </c>
      <c r="C7" s="29" t="s">
        <v>20</v>
      </c>
      <c r="D7" s="33" t="s">
        <v>59</v>
      </c>
      <c r="E7" s="33"/>
      <c r="F7" s="40"/>
      <c r="G7" s="45" t="s">
        <v>16</v>
      </c>
      <c r="I7" s="7"/>
      <c r="J7" s="553"/>
      <c r="K7" s="100"/>
      <c r="L7" s="547" t="s">
        <v>27</v>
      </c>
      <c r="M7" s="548"/>
      <c r="N7" s="549"/>
    </row>
    <row r="8" spans="1:18" ht="16.5" customHeight="1" x14ac:dyDescent="0.2">
      <c r="A8" s="551"/>
      <c r="B8" s="20" t="s">
        <v>44</v>
      </c>
      <c r="D8" s="34" t="s">
        <v>4</v>
      </c>
      <c r="E8" s="34" t="s">
        <v>2</v>
      </c>
      <c r="F8" s="41">
        <f>IFERROR(ROUNDDOWN(F7/F5,1),)</f>
        <v>0</v>
      </c>
      <c r="G8" s="46" t="s">
        <v>10</v>
      </c>
      <c r="I8" s="50"/>
      <c r="J8" s="554"/>
      <c r="K8" s="83"/>
      <c r="L8" s="101" t="s">
        <v>83</v>
      </c>
      <c r="M8" s="83"/>
      <c r="N8" s="85" t="s">
        <v>84</v>
      </c>
    </row>
    <row r="9" spans="1:18" ht="16.5" customHeight="1" x14ac:dyDescent="0.2">
      <c r="A9" s="551"/>
      <c r="B9" s="110" t="s">
        <v>90</v>
      </c>
      <c r="C9" s="7" t="s">
        <v>20</v>
      </c>
      <c r="D9" s="34" t="s">
        <v>61</v>
      </c>
      <c r="E9" s="34"/>
      <c r="F9" s="40"/>
      <c r="G9" s="47" t="s">
        <v>16</v>
      </c>
      <c r="J9" s="55" t="s">
        <v>32</v>
      </c>
      <c r="K9" s="67" t="s">
        <v>2</v>
      </c>
      <c r="L9" s="72">
        <f>F8</f>
        <v>0</v>
      </c>
      <c r="M9" s="67" t="s">
        <v>62</v>
      </c>
      <c r="N9" s="72">
        <f>F10</f>
        <v>0</v>
      </c>
    </row>
    <row r="10" spans="1:18" ht="16.5" customHeight="1" x14ac:dyDescent="0.2">
      <c r="A10" s="552"/>
      <c r="B10" s="22" t="s">
        <v>44</v>
      </c>
      <c r="C10" s="30"/>
      <c r="D10" s="35" t="s">
        <v>54</v>
      </c>
      <c r="E10" s="34" t="s">
        <v>62</v>
      </c>
      <c r="F10" s="41">
        <f>IFERROR(ROUNDDOWN(F9/F5,1),)</f>
        <v>0</v>
      </c>
      <c r="G10" s="48" t="s">
        <v>10</v>
      </c>
      <c r="J10" s="55" t="s">
        <v>13</v>
      </c>
      <c r="K10" s="67" t="s">
        <v>29</v>
      </c>
      <c r="L10" s="72">
        <f>F12</f>
        <v>0</v>
      </c>
      <c r="M10" s="67" t="s">
        <v>22</v>
      </c>
      <c r="N10" s="72">
        <f>F14</f>
        <v>0</v>
      </c>
    </row>
    <row r="11" spans="1:18" ht="16.5" customHeight="1" x14ac:dyDescent="0.2">
      <c r="A11" s="550" t="s">
        <v>13</v>
      </c>
      <c r="B11" s="109" t="s">
        <v>88</v>
      </c>
      <c r="C11" s="29" t="s">
        <v>20</v>
      </c>
      <c r="D11" s="33" t="s">
        <v>47</v>
      </c>
      <c r="E11" s="33"/>
      <c r="F11" s="40"/>
      <c r="G11" s="45" t="s">
        <v>16</v>
      </c>
      <c r="I11" s="51"/>
      <c r="J11" s="55" t="s">
        <v>28</v>
      </c>
      <c r="K11" s="67" t="s">
        <v>18</v>
      </c>
      <c r="L11" s="72">
        <f>F16</f>
        <v>0</v>
      </c>
      <c r="M11" s="67" t="s">
        <v>50</v>
      </c>
      <c r="N11" s="72">
        <f>F18</f>
        <v>0</v>
      </c>
      <c r="O11" s="51"/>
      <c r="P11" s="51"/>
      <c r="Q11" s="51"/>
      <c r="R11" s="51"/>
    </row>
    <row r="12" spans="1:18" ht="16.5" customHeight="1" x14ac:dyDescent="0.2">
      <c r="A12" s="551"/>
      <c r="B12" s="20" t="s">
        <v>44</v>
      </c>
      <c r="D12" s="34" t="s">
        <v>45</v>
      </c>
      <c r="E12" s="34" t="s">
        <v>29</v>
      </c>
      <c r="F12" s="41">
        <f>IFERROR(ROUNDDOWN(F11/F5,1),)</f>
        <v>0</v>
      </c>
      <c r="G12" s="46" t="s">
        <v>10</v>
      </c>
      <c r="I12" s="51"/>
      <c r="J12" s="55" t="s">
        <v>25</v>
      </c>
      <c r="K12" s="67" t="s">
        <v>63</v>
      </c>
      <c r="L12" s="72">
        <f>F20</f>
        <v>0</v>
      </c>
      <c r="M12" s="67" t="s">
        <v>1</v>
      </c>
      <c r="N12" s="72">
        <f>F22</f>
        <v>0</v>
      </c>
      <c r="O12" s="51"/>
      <c r="P12" s="51"/>
      <c r="Q12" s="51"/>
      <c r="R12" s="51"/>
    </row>
    <row r="13" spans="1:18" ht="16.5" customHeight="1" x14ac:dyDescent="0.2">
      <c r="A13" s="551"/>
      <c r="B13" s="110" t="s">
        <v>90</v>
      </c>
      <c r="C13" s="7" t="s">
        <v>20</v>
      </c>
      <c r="D13" s="34" t="s">
        <v>61</v>
      </c>
      <c r="E13" s="34"/>
      <c r="F13" s="40"/>
      <c r="G13" s="47" t="s">
        <v>16</v>
      </c>
      <c r="I13" s="51"/>
      <c r="J13" s="55" t="s">
        <v>5</v>
      </c>
      <c r="K13" s="67" t="s">
        <v>33</v>
      </c>
      <c r="L13" s="72">
        <f>F24</f>
        <v>0</v>
      </c>
      <c r="M13" s="67" t="s">
        <v>34</v>
      </c>
      <c r="N13" s="72">
        <f>F26</f>
        <v>0</v>
      </c>
      <c r="O13" s="51"/>
      <c r="P13" s="51"/>
      <c r="Q13" s="51"/>
      <c r="R13" s="51"/>
    </row>
    <row r="14" spans="1:18" ht="16.5" customHeight="1" x14ac:dyDescent="0.2">
      <c r="A14" s="552"/>
      <c r="B14" s="22" t="s">
        <v>44</v>
      </c>
      <c r="C14" s="30"/>
      <c r="D14" s="35" t="s">
        <v>54</v>
      </c>
      <c r="E14" s="34" t="s">
        <v>22</v>
      </c>
      <c r="F14" s="41">
        <f>IFERROR(ROUNDDOWN(F13/F5,1),)</f>
        <v>0</v>
      </c>
      <c r="G14" s="48" t="s">
        <v>10</v>
      </c>
      <c r="I14" s="51"/>
      <c r="J14" s="55" t="s">
        <v>26</v>
      </c>
      <c r="K14" s="67" t="s">
        <v>64</v>
      </c>
      <c r="L14" s="72">
        <f>F28</f>
        <v>0</v>
      </c>
      <c r="M14" s="67" t="s">
        <v>65</v>
      </c>
      <c r="N14" s="72">
        <f>F30</f>
        <v>0</v>
      </c>
      <c r="O14" s="51"/>
      <c r="P14" s="51"/>
      <c r="Q14" s="51"/>
      <c r="R14" s="51"/>
    </row>
    <row r="15" spans="1:18" ht="16.5" customHeight="1" x14ac:dyDescent="0.2">
      <c r="A15" s="550" t="s">
        <v>28</v>
      </c>
      <c r="B15" s="109" t="s">
        <v>88</v>
      </c>
      <c r="C15" s="29" t="s">
        <v>20</v>
      </c>
      <c r="D15" s="33" t="s">
        <v>47</v>
      </c>
      <c r="E15" s="33"/>
      <c r="F15" s="40"/>
      <c r="G15" s="45" t="s">
        <v>16</v>
      </c>
      <c r="I15" s="51"/>
      <c r="J15" s="55" t="s">
        <v>35</v>
      </c>
      <c r="K15" s="67" t="s">
        <v>36</v>
      </c>
      <c r="L15" s="72">
        <f>F32</f>
        <v>0</v>
      </c>
      <c r="M15" s="67" t="s">
        <v>21</v>
      </c>
      <c r="N15" s="72">
        <f>F34</f>
        <v>0</v>
      </c>
      <c r="O15" s="51"/>
      <c r="P15" s="51"/>
      <c r="Q15" s="51"/>
      <c r="R15" s="51"/>
    </row>
    <row r="16" spans="1:18" ht="16.5" customHeight="1" x14ac:dyDescent="0.2">
      <c r="A16" s="551"/>
      <c r="B16" s="20" t="s">
        <v>44</v>
      </c>
      <c r="D16" s="34" t="s">
        <v>45</v>
      </c>
      <c r="E16" s="34" t="s">
        <v>18</v>
      </c>
      <c r="F16" s="41">
        <f>IFERROR(ROUNDDOWN(F15/F5,1),)</f>
        <v>0</v>
      </c>
      <c r="G16" s="46" t="s">
        <v>10</v>
      </c>
      <c r="I16" s="51"/>
      <c r="J16" s="55" t="s">
        <v>31</v>
      </c>
      <c r="K16" s="67" t="s">
        <v>66</v>
      </c>
      <c r="L16" s="72">
        <f>F36</f>
        <v>0</v>
      </c>
      <c r="M16" s="67" t="s">
        <v>67</v>
      </c>
      <c r="N16" s="72">
        <f>F38</f>
        <v>0</v>
      </c>
      <c r="O16" s="51"/>
      <c r="P16" s="51"/>
      <c r="Q16" s="51"/>
      <c r="R16" s="51"/>
    </row>
    <row r="17" spans="1:18" ht="16.5" customHeight="1" x14ac:dyDescent="0.2">
      <c r="A17" s="551"/>
      <c r="B17" s="110" t="s">
        <v>90</v>
      </c>
      <c r="C17" s="7" t="s">
        <v>20</v>
      </c>
      <c r="D17" s="34" t="s">
        <v>61</v>
      </c>
      <c r="E17" s="34"/>
      <c r="F17" s="40"/>
      <c r="G17" s="47" t="s">
        <v>16</v>
      </c>
      <c r="I17" s="51"/>
      <c r="J17" s="55" t="s">
        <v>37</v>
      </c>
      <c r="K17" s="67" t="s">
        <v>68</v>
      </c>
      <c r="L17" s="72">
        <f>F40</f>
        <v>0</v>
      </c>
      <c r="M17" s="67" t="s">
        <v>69</v>
      </c>
      <c r="N17" s="72">
        <f>F42</f>
        <v>0</v>
      </c>
      <c r="O17" s="51"/>
      <c r="P17" s="51"/>
      <c r="Q17" s="51"/>
      <c r="R17" s="51"/>
    </row>
    <row r="18" spans="1:18" ht="16.5" customHeight="1" x14ac:dyDescent="0.2">
      <c r="A18" s="552"/>
      <c r="B18" s="22" t="s">
        <v>44</v>
      </c>
      <c r="C18" s="30"/>
      <c r="D18" s="35" t="s">
        <v>54</v>
      </c>
      <c r="E18" s="34" t="s">
        <v>50</v>
      </c>
      <c r="F18" s="41">
        <f>IFERROR(ROUNDDOWN(F17/F5,1),)</f>
        <v>0</v>
      </c>
      <c r="G18" s="48" t="s">
        <v>10</v>
      </c>
      <c r="I18" s="51"/>
      <c r="J18" s="55" t="s">
        <v>24</v>
      </c>
      <c r="K18" s="67" t="s">
        <v>71</v>
      </c>
      <c r="L18" s="72">
        <f>F44</f>
        <v>0</v>
      </c>
      <c r="M18" s="67" t="s">
        <v>72</v>
      </c>
      <c r="N18" s="72">
        <f>F46</f>
        <v>0</v>
      </c>
      <c r="O18" s="51"/>
      <c r="P18" s="51"/>
      <c r="Q18" s="51"/>
      <c r="R18" s="51"/>
    </row>
    <row r="19" spans="1:18" ht="16.5" customHeight="1" x14ac:dyDescent="0.2">
      <c r="A19" s="550" t="s">
        <v>25</v>
      </c>
      <c r="B19" s="109" t="s">
        <v>88</v>
      </c>
      <c r="C19" s="29" t="s">
        <v>20</v>
      </c>
      <c r="D19" s="33" t="s">
        <v>47</v>
      </c>
      <c r="E19" s="33"/>
      <c r="F19" s="40"/>
      <c r="G19" s="45" t="s">
        <v>16</v>
      </c>
      <c r="I19" s="51"/>
      <c r="J19" s="56" t="s">
        <v>19</v>
      </c>
      <c r="K19" s="68" t="s">
        <v>38</v>
      </c>
      <c r="L19" s="73">
        <f>F48</f>
        <v>0</v>
      </c>
      <c r="M19" s="68" t="s">
        <v>70</v>
      </c>
      <c r="N19" s="73">
        <f>F50</f>
        <v>0</v>
      </c>
      <c r="O19" s="51"/>
      <c r="P19" s="51"/>
      <c r="Q19" s="51"/>
      <c r="R19" s="51"/>
    </row>
    <row r="20" spans="1:18" ht="16.5" customHeight="1" x14ac:dyDescent="0.2">
      <c r="A20" s="551"/>
      <c r="B20" s="20" t="s">
        <v>44</v>
      </c>
      <c r="D20" s="34" t="s">
        <v>45</v>
      </c>
      <c r="E20" s="34" t="s">
        <v>63</v>
      </c>
      <c r="F20" s="41">
        <f>IFERROR(ROUNDDOWN(F19/F5,1),)</f>
        <v>0</v>
      </c>
      <c r="G20" s="46" t="s">
        <v>10</v>
      </c>
      <c r="I20" s="51"/>
      <c r="J20" s="57" t="s">
        <v>15</v>
      </c>
      <c r="K20" s="57"/>
      <c r="L20" s="74">
        <f>SUM(L9:L19)</f>
        <v>0</v>
      </c>
      <c r="M20" s="57"/>
      <c r="N20" s="74">
        <f>SUM(N9:N19)</f>
        <v>0</v>
      </c>
      <c r="O20" s="51"/>
      <c r="P20" s="51"/>
      <c r="Q20" s="51"/>
      <c r="R20" s="51"/>
    </row>
    <row r="21" spans="1:18" ht="16.5" customHeight="1" x14ac:dyDescent="0.2">
      <c r="A21" s="551"/>
      <c r="B21" s="110" t="s">
        <v>90</v>
      </c>
      <c r="C21" s="7" t="s">
        <v>20</v>
      </c>
      <c r="D21" s="34" t="s">
        <v>61</v>
      </c>
      <c r="E21" s="34"/>
      <c r="F21" s="40"/>
      <c r="G21" s="47" t="s">
        <v>16</v>
      </c>
      <c r="I21" s="51"/>
      <c r="J21" s="58"/>
      <c r="K21" s="58"/>
      <c r="L21" s="75"/>
      <c r="M21" s="58"/>
      <c r="N21" s="75"/>
      <c r="O21" s="51"/>
      <c r="P21" s="51"/>
      <c r="Q21" s="51"/>
      <c r="R21" s="51"/>
    </row>
    <row r="22" spans="1:18" ht="16.5" customHeight="1" x14ac:dyDescent="0.2">
      <c r="A22" s="552"/>
      <c r="B22" s="22" t="s">
        <v>44</v>
      </c>
      <c r="C22" s="30"/>
      <c r="D22" s="35" t="s">
        <v>54</v>
      </c>
      <c r="E22" s="34" t="s">
        <v>1</v>
      </c>
      <c r="F22" s="41">
        <f>IFERROR(ROUNDDOWN(F21/F5,1),)</f>
        <v>0</v>
      </c>
      <c r="G22" s="48" t="s">
        <v>10</v>
      </c>
      <c r="I22" s="51"/>
      <c r="J22" s="6"/>
      <c r="K22" s="6"/>
      <c r="L22" s="102"/>
      <c r="M22" s="6"/>
      <c r="N22" s="102"/>
      <c r="O22" s="6"/>
      <c r="P22" s="6"/>
      <c r="Q22" s="6"/>
      <c r="R22" s="51"/>
    </row>
    <row r="23" spans="1:18" ht="16.5" customHeight="1" x14ac:dyDescent="0.2">
      <c r="A23" s="550" t="s">
        <v>5</v>
      </c>
      <c r="B23" s="109" t="s">
        <v>88</v>
      </c>
      <c r="C23" s="29" t="s">
        <v>20</v>
      </c>
      <c r="D23" s="33" t="s">
        <v>47</v>
      </c>
      <c r="E23" s="33"/>
      <c r="F23" s="42"/>
      <c r="G23" s="45" t="s">
        <v>16</v>
      </c>
      <c r="I23" s="51"/>
      <c r="J23" s="6"/>
      <c r="K23" s="6"/>
      <c r="M23" s="6"/>
      <c r="O23" s="6"/>
      <c r="P23" s="6"/>
      <c r="Q23" s="6"/>
      <c r="R23" s="51"/>
    </row>
    <row r="24" spans="1:18" ht="16.5" customHeight="1" x14ac:dyDescent="0.2">
      <c r="A24" s="551"/>
      <c r="B24" s="20" t="s">
        <v>44</v>
      </c>
      <c r="D24" s="34" t="s">
        <v>45</v>
      </c>
      <c r="E24" s="34" t="s">
        <v>33</v>
      </c>
      <c r="F24" s="41">
        <f>IFERROR(ROUNDDOWN(F23/F5,1),)</f>
        <v>0</v>
      </c>
      <c r="G24" s="46" t="s">
        <v>10</v>
      </c>
      <c r="J24" s="59" t="s">
        <v>39</v>
      </c>
      <c r="K24" s="58"/>
      <c r="L24" s="77"/>
      <c r="M24" s="58"/>
      <c r="N24" s="77"/>
      <c r="O24" s="6"/>
      <c r="P24" s="51"/>
      <c r="Q24" s="51"/>
      <c r="R24" s="51"/>
    </row>
    <row r="25" spans="1:18" ht="16.5" customHeight="1" x14ac:dyDescent="0.2">
      <c r="A25" s="551"/>
      <c r="B25" s="110" t="s">
        <v>90</v>
      </c>
      <c r="C25" s="7" t="s">
        <v>20</v>
      </c>
      <c r="D25" s="34" t="s">
        <v>61</v>
      </c>
      <c r="E25" s="34"/>
      <c r="F25" s="40"/>
      <c r="G25" s="47" t="s">
        <v>16</v>
      </c>
      <c r="J25" s="7"/>
      <c r="K25" s="7"/>
      <c r="M25" s="7"/>
      <c r="O25" s="6"/>
      <c r="R25" s="51"/>
    </row>
    <row r="26" spans="1:18" ht="16.5" customHeight="1" x14ac:dyDescent="0.2">
      <c r="A26" s="552"/>
      <c r="B26" s="22" t="s">
        <v>44</v>
      </c>
      <c r="C26" s="30"/>
      <c r="D26" s="35" t="s">
        <v>54</v>
      </c>
      <c r="E26" s="34" t="s">
        <v>34</v>
      </c>
      <c r="F26" s="41">
        <f>IFERROR(ROUNDDOWN(F25/F5,1),)</f>
        <v>0</v>
      </c>
      <c r="G26" s="48" t="s">
        <v>10</v>
      </c>
      <c r="J26" s="58"/>
      <c r="K26" s="58"/>
      <c r="L26" s="75"/>
      <c r="M26" s="58"/>
      <c r="N26" s="75"/>
      <c r="O26" s="51"/>
      <c r="R26" s="51"/>
    </row>
    <row r="27" spans="1:18" ht="16.5" customHeight="1" x14ac:dyDescent="0.2">
      <c r="A27" s="550" t="s">
        <v>26</v>
      </c>
      <c r="B27" s="109" t="s">
        <v>88</v>
      </c>
      <c r="C27" s="29" t="s">
        <v>20</v>
      </c>
      <c r="D27" s="33" t="s">
        <v>47</v>
      </c>
      <c r="E27" s="33"/>
      <c r="F27" s="40"/>
      <c r="G27" s="45" t="s">
        <v>16</v>
      </c>
      <c r="I27" s="52" t="s">
        <v>40</v>
      </c>
      <c r="J27" s="60">
        <f>ROUNDDOWN(N24,1)</f>
        <v>0</v>
      </c>
      <c r="K27" s="12"/>
      <c r="L27" s="9" t="s">
        <v>10</v>
      </c>
      <c r="M27" s="12"/>
      <c r="O27" s="13"/>
      <c r="R27" s="51"/>
    </row>
    <row r="28" spans="1:18" ht="16.5" customHeight="1" x14ac:dyDescent="0.2">
      <c r="A28" s="551"/>
      <c r="B28" s="20" t="s">
        <v>44</v>
      </c>
      <c r="D28" s="34" t="s">
        <v>45</v>
      </c>
      <c r="E28" s="34" t="s">
        <v>64</v>
      </c>
      <c r="F28" s="41">
        <f>IFERROR(ROUNDDOWN(F27/F5,1),)</f>
        <v>0</v>
      </c>
      <c r="G28" s="46" t="s">
        <v>10</v>
      </c>
      <c r="I28" s="52"/>
      <c r="J28" s="61"/>
      <c r="K28" s="61"/>
      <c r="L28" s="78" t="s">
        <v>17</v>
      </c>
      <c r="M28" s="61"/>
      <c r="N28" s="86">
        <f>IFERROR(J27/J29*100,)</f>
        <v>0</v>
      </c>
      <c r="O28" s="88" t="s">
        <v>77</v>
      </c>
      <c r="Q28" s="51"/>
      <c r="R28" s="51"/>
    </row>
    <row r="29" spans="1:18" ht="16.5" customHeight="1" x14ac:dyDescent="0.2">
      <c r="A29" s="551"/>
      <c r="B29" s="110" t="s">
        <v>90</v>
      </c>
      <c r="C29" s="7" t="s">
        <v>20</v>
      </c>
      <c r="D29" s="34" t="s">
        <v>61</v>
      </c>
      <c r="E29" s="34"/>
      <c r="F29" s="40"/>
      <c r="G29" s="47" t="s">
        <v>16</v>
      </c>
      <c r="I29" s="53" t="s">
        <v>73</v>
      </c>
      <c r="J29" s="41">
        <f>ROUNDDOWN(L24,1)</f>
        <v>0</v>
      </c>
      <c r="K29" s="69"/>
      <c r="L29" s="79" t="s">
        <v>10</v>
      </c>
      <c r="M29" s="69"/>
      <c r="N29" s="79"/>
      <c r="O29" s="89"/>
      <c r="P29" s="51"/>
      <c r="Q29" s="51"/>
      <c r="R29" s="51"/>
    </row>
    <row r="30" spans="1:18" ht="16.5" customHeight="1" x14ac:dyDescent="0.2">
      <c r="A30" s="552"/>
      <c r="B30" s="22" t="s">
        <v>44</v>
      </c>
      <c r="C30" s="30"/>
      <c r="D30" s="35" t="s">
        <v>54</v>
      </c>
      <c r="E30" s="34" t="s">
        <v>65</v>
      </c>
      <c r="F30" s="41">
        <f>IFERROR(ROUNDDOWN(F29/F5,1),)</f>
        <v>0</v>
      </c>
      <c r="G30" s="48" t="s">
        <v>10</v>
      </c>
      <c r="I30" s="51"/>
      <c r="J30" s="51"/>
      <c r="K30" s="51"/>
      <c r="L30" s="75"/>
      <c r="M30" s="51"/>
      <c r="O30" s="51"/>
      <c r="P30" s="51"/>
      <c r="Q30" s="51"/>
      <c r="R30" s="51"/>
    </row>
    <row r="31" spans="1:18" ht="16.5" customHeight="1" x14ac:dyDescent="0.2">
      <c r="A31" s="550" t="s">
        <v>35</v>
      </c>
      <c r="B31" s="109" t="s">
        <v>88</v>
      </c>
      <c r="C31" s="29" t="s">
        <v>20</v>
      </c>
      <c r="D31" s="33" t="s">
        <v>47</v>
      </c>
      <c r="E31" s="33"/>
      <c r="F31" s="40"/>
      <c r="G31" s="45" t="s">
        <v>16</v>
      </c>
      <c r="J31" s="546" t="s">
        <v>74</v>
      </c>
      <c r="K31" s="546"/>
      <c r="L31" s="546"/>
      <c r="M31" s="546"/>
      <c r="N31" s="546"/>
      <c r="O31" s="546"/>
      <c r="P31" s="51"/>
      <c r="Q31" s="51"/>
      <c r="R31" s="51"/>
    </row>
    <row r="32" spans="1:18" ht="16.5" customHeight="1" x14ac:dyDescent="0.2">
      <c r="A32" s="551"/>
      <c r="B32" s="20" t="s">
        <v>44</v>
      </c>
      <c r="D32" s="34" t="s">
        <v>45</v>
      </c>
      <c r="E32" s="34" t="s">
        <v>36</v>
      </c>
      <c r="F32" s="41">
        <f>IFERROR(ROUNDDOWN(F31/F5,1),)</f>
        <v>0</v>
      </c>
      <c r="G32" s="46" t="s">
        <v>10</v>
      </c>
      <c r="I32" s="51"/>
      <c r="J32" s="546"/>
      <c r="K32" s="546"/>
      <c r="L32" s="546"/>
      <c r="M32" s="546"/>
      <c r="N32" s="546"/>
      <c r="O32" s="546"/>
      <c r="P32" s="51"/>
      <c r="Q32" s="51"/>
      <c r="R32" s="51"/>
    </row>
    <row r="33" spans="1:18" ht="16.5" customHeight="1" x14ac:dyDescent="0.2">
      <c r="A33" s="551"/>
      <c r="B33" s="110" t="s">
        <v>90</v>
      </c>
      <c r="C33" s="7" t="s">
        <v>20</v>
      </c>
      <c r="D33" s="34" t="s">
        <v>61</v>
      </c>
      <c r="E33" s="34"/>
      <c r="F33" s="40"/>
      <c r="G33" s="47" t="s">
        <v>16</v>
      </c>
      <c r="I33" s="51"/>
      <c r="J33" s="62"/>
      <c r="K33" s="62"/>
      <c r="L33" s="80"/>
      <c r="M33" s="84"/>
      <c r="N33" s="81"/>
      <c r="O33" s="90"/>
      <c r="P33" s="51"/>
      <c r="Q33" s="51"/>
      <c r="R33" s="51"/>
    </row>
    <row r="34" spans="1:18" ht="16.5" customHeight="1" x14ac:dyDescent="0.2">
      <c r="A34" s="552"/>
      <c r="B34" s="22" t="s">
        <v>44</v>
      </c>
      <c r="C34" s="30"/>
      <c r="D34" s="35" t="s">
        <v>54</v>
      </c>
      <c r="E34" s="34" t="s">
        <v>21</v>
      </c>
      <c r="F34" s="41">
        <f>IFERROR(ROUNDDOWN(F33/F5,1),)</f>
        <v>0</v>
      </c>
      <c r="G34" s="48" t="s">
        <v>10</v>
      </c>
      <c r="I34" s="51"/>
      <c r="J34" s="62"/>
      <c r="K34" s="62"/>
      <c r="L34" s="80"/>
      <c r="M34" s="84"/>
      <c r="N34" s="81"/>
      <c r="O34" s="90"/>
      <c r="P34" s="51"/>
      <c r="Q34" s="51"/>
      <c r="R34" s="51"/>
    </row>
    <row r="35" spans="1:18" ht="16.5" customHeight="1" x14ac:dyDescent="0.2">
      <c r="A35" s="550" t="s">
        <v>31</v>
      </c>
      <c r="B35" s="109" t="s">
        <v>88</v>
      </c>
      <c r="C35" s="29" t="s">
        <v>20</v>
      </c>
      <c r="D35" s="33" t="s">
        <v>47</v>
      </c>
      <c r="E35" s="33"/>
      <c r="F35" s="40"/>
      <c r="G35" s="45" t="s">
        <v>16</v>
      </c>
      <c r="I35" s="51"/>
      <c r="J35" s="63"/>
      <c r="K35" s="63"/>
      <c r="L35" s="81"/>
      <c r="M35" s="63"/>
      <c r="N35" s="87"/>
      <c r="O35" s="91"/>
      <c r="P35" s="51"/>
      <c r="Q35" s="51"/>
      <c r="R35" s="51"/>
    </row>
    <row r="36" spans="1:18" ht="16.5" customHeight="1" x14ac:dyDescent="0.2">
      <c r="A36" s="551"/>
      <c r="B36" s="20" t="s">
        <v>44</v>
      </c>
      <c r="D36" s="34" t="s">
        <v>45</v>
      </c>
      <c r="E36" s="34" t="s">
        <v>66</v>
      </c>
      <c r="F36" s="41">
        <f>IFERROR(ROUNDDOWN(F35/F5,1),)</f>
        <v>0</v>
      </c>
      <c r="G36" s="46" t="s">
        <v>10</v>
      </c>
      <c r="I36" s="51"/>
      <c r="J36" s="63"/>
      <c r="K36" s="63"/>
      <c r="L36" s="81"/>
      <c r="M36" s="63"/>
      <c r="N36" s="87"/>
      <c r="O36" s="91"/>
      <c r="P36" s="51"/>
      <c r="Q36" s="51"/>
      <c r="R36" s="51"/>
    </row>
    <row r="37" spans="1:18" ht="16.5" customHeight="1" x14ac:dyDescent="0.2">
      <c r="A37" s="551"/>
      <c r="B37" s="110" t="s">
        <v>90</v>
      </c>
      <c r="C37" s="7" t="s">
        <v>20</v>
      </c>
      <c r="D37" s="34" t="s">
        <v>61</v>
      </c>
      <c r="E37" s="34"/>
      <c r="F37" s="40"/>
      <c r="G37" s="47" t="s">
        <v>16</v>
      </c>
      <c r="I37" s="51"/>
      <c r="J37" s="62"/>
      <c r="K37" s="62"/>
      <c r="L37" s="80"/>
      <c r="M37" s="84"/>
      <c r="N37" s="81"/>
      <c r="O37" s="90"/>
      <c r="P37" s="51"/>
      <c r="Q37" s="51"/>
      <c r="R37" s="51"/>
    </row>
    <row r="38" spans="1:18" ht="16.5" customHeight="1" x14ac:dyDescent="0.2">
      <c r="A38" s="552"/>
      <c r="B38" s="22" t="s">
        <v>44</v>
      </c>
      <c r="C38" s="30"/>
      <c r="D38" s="35" t="s">
        <v>54</v>
      </c>
      <c r="E38" s="34" t="s">
        <v>67</v>
      </c>
      <c r="F38" s="41">
        <f>IFERROR(ROUNDDOWN(F37/F5,1),)</f>
        <v>0</v>
      </c>
      <c r="G38" s="48" t="s">
        <v>10</v>
      </c>
      <c r="I38" s="51"/>
      <c r="J38" s="62"/>
      <c r="K38" s="62"/>
      <c r="L38" s="80"/>
      <c r="M38" s="84"/>
      <c r="N38" s="81"/>
      <c r="O38" s="90"/>
      <c r="P38" s="51"/>
      <c r="Q38" s="51"/>
      <c r="R38" s="51"/>
    </row>
    <row r="39" spans="1:18" ht="16.5" customHeight="1" x14ac:dyDescent="0.2">
      <c r="A39" s="550" t="s">
        <v>37</v>
      </c>
      <c r="B39" s="109" t="s">
        <v>88</v>
      </c>
      <c r="C39" s="29" t="s">
        <v>20</v>
      </c>
      <c r="D39" s="33" t="s">
        <v>47</v>
      </c>
      <c r="E39" s="33"/>
      <c r="F39" s="40"/>
      <c r="G39" s="45" t="s">
        <v>16</v>
      </c>
      <c r="I39" s="51"/>
      <c r="J39" s="64"/>
      <c r="K39" s="64"/>
      <c r="L39" s="82"/>
      <c r="M39" s="64"/>
      <c r="N39" s="82"/>
      <c r="O39" s="90"/>
      <c r="P39" s="51"/>
      <c r="Q39" s="51"/>
      <c r="R39" s="51"/>
    </row>
    <row r="40" spans="1:18" ht="16.5" customHeight="1" x14ac:dyDescent="0.2">
      <c r="A40" s="551"/>
      <c r="B40" s="20" t="s">
        <v>44</v>
      </c>
      <c r="D40" s="34" t="s">
        <v>45</v>
      </c>
      <c r="E40" s="34" t="s">
        <v>68</v>
      </c>
      <c r="F40" s="41">
        <f>IFERROR(ROUNDDOWN(F39/F5,1),)</f>
        <v>0</v>
      </c>
      <c r="G40" s="46" t="s">
        <v>10</v>
      </c>
      <c r="I40" s="51"/>
      <c r="J40" s="58"/>
      <c r="K40" s="58"/>
      <c r="L40" s="75"/>
      <c r="M40" s="58"/>
      <c r="N40" s="75"/>
      <c r="O40" s="51"/>
      <c r="P40" s="51"/>
      <c r="Q40" s="51"/>
      <c r="R40" s="51"/>
    </row>
    <row r="41" spans="1:18" ht="16.5" customHeight="1" x14ac:dyDescent="0.2">
      <c r="A41" s="551"/>
      <c r="B41" s="110" t="s">
        <v>90</v>
      </c>
      <c r="C41" s="7" t="s">
        <v>20</v>
      </c>
      <c r="D41" s="34" t="s">
        <v>61</v>
      </c>
      <c r="E41" s="34"/>
      <c r="F41" s="40"/>
      <c r="G41" s="47" t="s">
        <v>16</v>
      </c>
      <c r="I41" s="51"/>
      <c r="J41" s="58"/>
      <c r="K41" s="58"/>
      <c r="L41" s="75"/>
      <c r="M41" s="58"/>
      <c r="N41" s="75"/>
      <c r="O41" s="51"/>
      <c r="P41" s="51"/>
      <c r="Q41" s="51"/>
      <c r="R41" s="51"/>
    </row>
    <row r="42" spans="1:18" ht="16.5" customHeight="1" x14ac:dyDescent="0.2">
      <c r="A42" s="552"/>
      <c r="B42" s="22" t="s">
        <v>44</v>
      </c>
      <c r="C42" s="30"/>
      <c r="D42" s="35" t="s">
        <v>54</v>
      </c>
      <c r="E42" s="34" t="s">
        <v>69</v>
      </c>
      <c r="F42" s="41">
        <f>IFERROR(ROUNDDOWN(F41/F5,1),)</f>
        <v>0</v>
      </c>
      <c r="G42" s="48" t="s">
        <v>10</v>
      </c>
      <c r="I42" s="51"/>
      <c r="J42" s="58"/>
      <c r="K42" s="58"/>
      <c r="L42" s="75"/>
      <c r="M42" s="58"/>
      <c r="N42" s="75"/>
      <c r="O42" s="51"/>
      <c r="P42" s="51"/>
      <c r="Q42" s="51"/>
      <c r="R42" s="51"/>
    </row>
    <row r="43" spans="1:18" ht="16.5" customHeight="1" x14ac:dyDescent="0.2">
      <c r="A43" s="550" t="s">
        <v>24</v>
      </c>
      <c r="B43" s="109" t="s">
        <v>88</v>
      </c>
      <c r="C43" s="29" t="s">
        <v>20</v>
      </c>
      <c r="D43" s="33" t="s">
        <v>47</v>
      </c>
      <c r="E43" s="33"/>
      <c r="F43" s="40"/>
      <c r="G43" s="45" t="s">
        <v>16</v>
      </c>
      <c r="I43" s="51"/>
      <c r="J43" s="58"/>
      <c r="K43" s="58"/>
      <c r="L43" s="75"/>
      <c r="M43" s="58"/>
      <c r="N43" s="75"/>
      <c r="O43" s="51"/>
      <c r="P43" s="51"/>
      <c r="Q43" s="51"/>
      <c r="R43" s="51"/>
    </row>
    <row r="44" spans="1:18" ht="16.5" customHeight="1" x14ac:dyDescent="0.2">
      <c r="A44" s="551"/>
      <c r="B44" s="20" t="s">
        <v>44</v>
      </c>
      <c r="D44" s="34" t="s">
        <v>45</v>
      </c>
      <c r="E44" s="34" t="s">
        <v>71</v>
      </c>
      <c r="F44" s="41">
        <f>IFERROR(ROUNDDOWN(F43/F5,1),)</f>
        <v>0</v>
      </c>
      <c r="G44" s="46" t="s">
        <v>10</v>
      </c>
      <c r="I44" s="51"/>
      <c r="J44" s="58"/>
      <c r="K44" s="58"/>
      <c r="L44" s="75"/>
      <c r="M44" s="58"/>
      <c r="N44" s="75"/>
      <c r="O44" s="51"/>
      <c r="P44" s="51"/>
      <c r="Q44" s="51"/>
      <c r="R44" s="51"/>
    </row>
    <row r="45" spans="1:18" ht="16.5" customHeight="1" x14ac:dyDescent="0.2">
      <c r="A45" s="551"/>
      <c r="B45" s="110" t="s">
        <v>90</v>
      </c>
      <c r="C45" s="7" t="s">
        <v>20</v>
      </c>
      <c r="D45" s="34" t="s">
        <v>61</v>
      </c>
      <c r="E45" s="34"/>
      <c r="F45" s="40"/>
      <c r="G45" s="47" t="s">
        <v>16</v>
      </c>
      <c r="I45" s="51"/>
      <c r="J45" s="58"/>
      <c r="K45" s="58"/>
      <c r="L45" s="75"/>
      <c r="M45" s="58"/>
      <c r="N45" s="75"/>
      <c r="O45" s="51"/>
      <c r="P45" s="51"/>
      <c r="Q45" s="51"/>
      <c r="R45" s="51"/>
    </row>
    <row r="46" spans="1:18" ht="16.5" customHeight="1" x14ac:dyDescent="0.2">
      <c r="A46" s="552"/>
      <c r="B46" s="22" t="s">
        <v>44</v>
      </c>
      <c r="C46" s="30"/>
      <c r="D46" s="35" t="s">
        <v>54</v>
      </c>
      <c r="E46" s="34" t="s">
        <v>72</v>
      </c>
      <c r="F46" s="41">
        <f>IFERROR(ROUNDDOWN(F45/F5,1),)</f>
        <v>0</v>
      </c>
      <c r="G46" s="48" t="s">
        <v>10</v>
      </c>
      <c r="I46" s="51"/>
      <c r="J46" s="58"/>
      <c r="K46" s="58"/>
      <c r="L46" s="75"/>
      <c r="M46" s="58"/>
      <c r="N46" s="75"/>
      <c r="O46" s="51"/>
      <c r="P46" s="51"/>
      <c r="Q46" s="51"/>
      <c r="R46" s="51"/>
    </row>
    <row r="47" spans="1:18" ht="16.5" customHeight="1" x14ac:dyDescent="0.2">
      <c r="A47" s="550" t="s">
        <v>19</v>
      </c>
      <c r="B47" s="109" t="s">
        <v>88</v>
      </c>
      <c r="C47" s="29" t="s">
        <v>20</v>
      </c>
      <c r="D47" s="33" t="s">
        <v>47</v>
      </c>
      <c r="E47" s="33"/>
      <c r="F47" s="40"/>
      <c r="G47" s="45" t="s">
        <v>16</v>
      </c>
      <c r="I47" s="51"/>
      <c r="J47" s="58"/>
      <c r="K47" s="58"/>
      <c r="L47" s="75"/>
      <c r="M47" s="58"/>
      <c r="N47" s="75"/>
      <c r="O47" s="51"/>
      <c r="P47" s="51"/>
      <c r="Q47" s="51"/>
      <c r="R47" s="51"/>
    </row>
    <row r="48" spans="1:18" ht="16.5" customHeight="1" x14ac:dyDescent="0.2">
      <c r="A48" s="551"/>
      <c r="B48" s="20" t="s">
        <v>44</v>
      </c>
      <c r="D48" s="34" t="s">
        <v>45</v>
      </c>
      <c r="E48" s="34" t="s">
        <v>38</v>
      </c>
      <c r="F48" s="41">
        <f>IFERROR(ROUNDDOWN(F47/F5,1),)</f>
        <v>0</v>
      </c>
      <c r="G48" s="46" t="s">
        <v>10</v>
      </c>
      <c r="I48" s="51"/>
      <c r="J48" s="58"/>
      <c r="K48" s="58"/>
      <c r="L48" s="75"/>
      <c r="M48" s="58"/>
      <c r="N48" s="75"/>
      <c r="O48" s="51"/>
      <c r="P48" s="51"/>
      <c r="Q48" s="51"/>
      <c r="R48" s="51"/>
    </row>
    <row r="49" spans="1:18" ht="16.5" customHeight="1" x14ac:dyDescent="0.2">
      <c r="A49" s="551"/>
      <c r="B49" s="110" t="s">
        <v>90</v>
      </c>
      <c r="C49" s="7" t="s">
        <v>20</v>
      </c>
      <c r="D49" s="34" t="s">
        <v>61</v>
      </c>
      <c r="E49" s="34"/>
      <c r="F49" s="40"/>
      <c r="G49" s="47" t="s">
        <v>16</v>
      </c>
      <c r="I49" s="51"/>
      <c r="J49" s="58"/>
      <c r="K49" s="58"/>
      <c r="L49" s="75"/>
      <c r="M49" s="58"/>
      <c r="N49" s="75"/>
      <c r="O49" s="51"/>
      <c r="P49" s="51"/>
      <c r="Q49" s="51"/>
      <c r="R49" s="51"/>
    </row>
    <row r="50" spans="1:18" ht="16.5" customHeight="1" x14ac:dyDescent="0.2">
      <c r="A50" s="552"/>
      <c r="B50" s="22" t="s">
        <v>44</v>
      </c>
      <c r="C50" s="30"/>
      <c r="D50" s="35" t="s">
        <v>54</v>
      </c>
      <c r="E50" s="36" t="s">
        <v>70</v>
      </c>
      <c r="F50" s="41">
        <f>IFERROR(ROUNDDOWN(F49/F5,1),)</f>
        <v>0</v>
      </c>
      <c r="G50" s="48" t="s">
        <v>10</v>
      </c>
      <c r="I50" s="51"/>
      <c r="J50" s="58"/>
      <c r="K50" s="58"/>
      <c r="L50" s="75"/>
      <c r="M50" s="58"/>
      <c r="N50" s="75"/>
      <c r="O50" s="51"/>
      <c r="P50" s="51"/>
      <c r="Q50" s="51"/>
      <c r="R50" s="51"/>
    </row>
    <row r="51" spans="1:18" ht="6.75" customHeight="1" x14ac:dyDescent="0.2">
      <c r="G51" s="4"/>
      <c r="I51" s="51"/>
      <c r="J51" s="58"/>
      <c r="K51" s="58"/>
      <c r="L51" s="75"/>
      <c r="M51" s="58"/>
      <c r="N51" s="75"/>
      <c r="O51" s="51"/>
      <c r="P51" s="51"/>
      <c r="Q51" s="51"/>
      <c r="R51" s="51"/>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9"/>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705063-F20A-4DC0-98FF-19BC97C64EEC}">
  <sheetPr codeName="Sheet23">
    <tabColor rgb="FF0070C0"/>
  </sheetPr>
  <dimension ref="A1:AK123"/>
  <sheetViews>
    <sheetView zoomScaleNormal="100" zoomScaleSheetLayoutView="85" workbookViewId="0"/>
  </sheetViews>
  <sheetFormatPr defaultColWidth="3.453125" defaultRowHeight="13" x14ac:dyDescent="0.2"/>
  <cols>
    <col min="1" max="1" width="1.26953125" style="115" customWidth="1"/>
    <col min="2" max="2" width="3.08984375" style="116" customWidth="1"/>
    <col min="3" max="30" width="3.08984375" style="115" customWidth="1"/>
    <col min="31" max="33" width="3.26953125" style="115" customWidth="1"/>
    <col min="34" max="34" width="3.08984375" style="115" customWidth="1"/>
    <col min="35" max="35" width="1.26953125" style="115" customWidth="1"/>
    <col min="36" max="16384" width="3.453125" style="115"/>
  </cols>
  <sheetData>
    <row r="1" spans="2:35" s="120" customFormat="1" x14ac:dyDescent="0.2"/>
    <row r="2" spans="2:35" s="120" customFormat="1" x14ac:dyDescent="0.2">
      <c r="B2" s="120" t="s">
        <v>343</v>
      </c>
    </row>
    <row r="3" spans="2:35" s="120" customFormat="1" x14ac:dyDescent="0.2">
      <c r="Y3" s="175" t="s">
        <v>139</v>
      </c>
      <c r="Z3" s="485"/>
      <c r="AA3" s="485"/>
      <c r="AB3" s="175" t="s">
        <v>138</v>
      </c>
      <c r="AC3" s="485"/>
      <c r="AD3" s="485"/>
      <c r="AE3" s="175" t="s">
        <v>137</v>
      </c>
      <c r="AF3" s="485"/>
      <c r="AG3" s="485"/>
      <c r="AH3" s="175" t="s">
        <v>136</v>
      </c>
    </row>
    <row r="4" spans="2:35" s="120" customFormat="1" x14ac:dyDescent="0.2">
      <c r="AH4" s="175"/>
    </row>
    <row r="5" spans="2:35" s="120" customFormat="1" x14ac:dyDescent="0.2">
      <c r="B5" s="485" t="s">
        <v>341</v>
      </c>
      <c r="C5" s="485"/>
      <c r="D5" s="485"/>
      <c r="E5" s="485"/>
      <c r="F5" s="485"/>
      <c r="G5" s="485"/>
      <c r="H5" s="485"/>
      <c r="I5" s="485"/>
      <c r="J5" s="485"/>
      <c r="K5" s="485"/>
      <c r="L5" s="485"/>
      <c r="M5" s="485"/>
      <c r="N5" s="485"/>
      <c r="O5" s="485"/>
      <c r="P5" s="485"/>
      <c r="Q5" s="485"/>
      <c r="R5" s="485"/>
      <c r="S5" s="485"/>
      <c r="T5" s="485"/>
      <c r="U5" s="485"/>
      <c r="V5" s="485"/>
      <c r="W5" s="485"/>
      <c r="X5" s="485"/>
      <c r="Y5" s="485"/>
      <c r="Z5" s="485"/>
      <c r="AA5" s="485"/>
      <c r="AB5" s="485"/>
      <c r="AC5" s="485"/>
      <c r="AD5" s="485"/>
      <c r="AE5" s="485"/>
      <c r="AF5" s="485"/>
      <c r="AG5" s="485"/>
      <c r="AH5" s="485"/>
    </row>
    <row r="6" spans="2:35" s="120" customFormat="1" x14ac:dyDescent="0.2"/>
    <row r="7" spans="2:35" s="120" customFormat="1" ht="21" customHeight="1" x14ac:dyDescent="0.2">
      <c r="B7" s="480" t="s">
        <v>134</v>
      </c>
      <c r="C7" s="480"/>
      <c r="D7" s="480"/>
      <c r="E7" s="480"/>
      <c r="F7" s="481"/>
      <c r="G7" s="158"/>
      <c r="H7" s="15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74"/>
    </row>
    <row r="8" spans="2:35" ht="21" customHeight="1" x14ac:dyDescent="0.2">
      <c r="B8" s="481" t="s">
        <v>133</v>
      </c>
      <c r="C8" s="486"/>
      <c r="D8" s="486"/>
      <c r="E8" s="486"/>
      <c r="F8" s="558"/>
      <c r="G8" s="138" t="s">
        <v>42</v>
      </c>
      <c r="H8" s="172" t="s">
        <v>132</v>
      </c>
      <c r="I8" s="172"/>
      <c r="J8" s="172"/>
      <c r="K8" s="172"/>
      <c r="L8" s="137" t="s">
        <v>42</v>
      </c>
      <c r="M8" s="172" t="s">
        <v>131</v>
      </c>
      <c r="N8" s="172"/>
      <c r="O8" s="172"/>
      <c r="P8" s="172"/>
      <c r="Q8" s="137" t="s">
        <v>42</v>
      </c>
      <c r="R8" s="172" t="s">
        <v>130</v>
      </c>
      <c r="S8" s="194"/>
      <c r="T8" s="240"/>
      <c r="U8" s="194"/>
      <c r="V8" s="171"/>
      <c r="W8" s="171"/>
      <c r="X8" s="171"/>
      <c r="Y8" s="171"/>
      <c r="Z8" s="171"/>
      <c r="AA8" s="171"/>
      <c r="AB8" s="171"/>
      <c r="AC8" s="171"/>
      <c r="AD8" s="171"/>
      <c r="AE8" s="171"/>
      <c r="AF8" s="171"/>
      <c r="AG8" s="171"/>
      <c r="AH8" s="170"/>
    </row>
    <row r="9" spans="2:35" ht="21" customHeight="1" x14ac:dyDescent="0.2">
      <c r="B9" s="487" t="s">
        <v>129</v>
      </c>
      <c r="C9" s="488"/>
      <c r="D9" s="488"/>
      <c r="E9" s="488"/>
      <c r="F9" s="489"/>
      <c r="G9" s="176" t="s">
        <v>42</v>
      </c>
      <c r="H9" s="177" t="s">
        <v>340</v>
      </c>
      <c r="I9" s="178"/>
      <c r="J9" s="178"/>
      <c r="K9" s="178"/>
      <c r="L9" s="178"/>
      <c r="M9" s="178"/>
      <c r="N9" s="178"/>
      <c r="O9" s="178"/>
      <c r="P9" s="178"/>
      <c r="Q9" s="178"/>
      <c r="R9" s="178"/>
      <c r="S9" s="178"/>
      <c r="T9" s="244"/>
      <c r="U9" s="150" t="s">
        <v>42</v>
      </c>
      <c r="V9" s="148" t="s">
        <v>154</v>
      </c>
      <c r="W9" s="148"/>
      <c r="X9" s="167"/>
      <c r="Y9" s="167"/>
      <c r="Z9" s="167"/>
      <c r="AA9" s="167"/>
      <c r="AB9" s="167"/>
      <c r="AC9" s="167"/>
      <c r="AD9" s="167"/>
      <c r="AE9" s="167"/>
      <c r="AF9" s="167"/>
      <c r="AG9" s="167"/>
      <c r="AH9" s="166"/>
    </row>
    <row r="10" spans="2:35" ht="21" customHeight="1" x14ac:dyDescent="0.2">
      <c r="B10" s="559"/>
      <c r="C10" s="560"/>
      <c r="D10" s="560"/>
      <c r="E10" s="560"/>
      <c r="F10" s="560"/>
      <c r="G10" s="187" t="s">
        <v>42</v>
      </c>
      <c r="H10" s="120" t="s">
        <v>339</v>
      </c>
      <c r="I10" s="141"/>
      <c r="J10" s="141"/>
      <c r="K10" s="141"/>
      <c r="L10" s="141"/>
      <c r="M10" s="141"/>
      <c r="N10" s="141"/>
      <c r="O10" s="141"/>
      <c r="P10" s="141"/>
      <c r="Q10" s="141"/>
      <c r="R10" s="141"/>
      <c r="S10" s="141"/>
      <c r="T10" s="194"/>
      <c r="U10" s="196" t="s">
        <v>42</v>
      </c>
      <c r="V10" s="197" t="s">
        <v>338</v>
      </c>
      <c r="W10" s="197"/>
      <c r="X10" s="246"/>
      <c r="Y10" s="246"/>
      <c r="Z10" s="246"/>
      <c r="AA10" s="246"/>
      <c r="AB10" s="246"/>
      <c r="AC10" s="246"/>
      <c r="AD10" s="246"/>
      <c r="AE10" s="246"/>
      <c r="AF10" s="246"/>
      <c r="AG10" s="246"/>
      <c r="AH10" s="247"/>
    </row>
    <row r="11" spans="2:35" ht="21" customHeight="1" x14ac:dyDescent="0.2">
      <c r="B11" s="559"/>
      <c r="C11" s="560"/>
      <c r="D11" s="560"/>
      <c r="E11" s="560"/>
      <c r="F11" s="560"/>
      <c r="G11" s="187" t="s">
        <v>42</v>
      </c>
      <c r="H11" s="120" t="s">
        <v>337</v>
      </c>
      <c r="I11" s="141"/>
      <c r="J11" s="141"/>
      <c r="K11" s="141"/>
      <c r="L11" s="141"/>
      <c r="M11" s="141"/>
      <c r="N11" s="141"/>
      <c r="O11" s="141"/>
      <c r="P11" s="141"/>
      <c r="Q11" s="141"/>
      <c r="R11" s="141"/>
      <c r="S11" s="141"/>
      <c r="T11" s="194"/>
      <c r="U11" s="196" t="s">
        <v>42</v>
      </c>
      <c r="V11" s="241" t="s">
        <v>336</v>
      </c>
      <c r="W11" s="241"/>
      <c r="X11" s="246"/>
      <c r="Y11" s="246"/>
      <c r="Z11" s="246"/>
      <c r="AA11" s="246"/>
      <c r="AB11" s="246"/>
      <c r="AC11" s="246"/>
      <c r="AD11" s="246"/>
      <c r="AE11" s="246"/>
      <c r="AF11" s="246"/>
      <c r="AG11" s="246"/>
      <c r="AH11" s="247"/>
      <c r="AI11" s="202"/>
    </row>
    <row r="12" spans="2:35" ht="21" customHeight="1" x14ac:dyDescent="0.2">
      <c r="B12" s="490"/>
      <c r="C12" s="491"/>
      <c r="D12" s="491"/>
      <c r="E12" s="491"/>
      <c r="F12" s="492"/>
      <c r="G12" s="199" t="s">
        <v>42</v>
      </c>
      <c r="H12" s="198" t="s">
        <v>335</v>
      </c>
      <c r="I12" s="243"/>
      <c r="J12" s="243"/>
      <c r="K12" s="243"/>
      <c r="L12" s="243"/>
      <c r="M12" s="243"/>
      <c r="N12" s="243"/>
      <c r="O12" s="243"/>
      <c r="P12" s="243"/>
      <c r="Q12" s="243"/>
      <c r="R12" s="243"/>
      <c r="S12" s="243"/>
      <c r="T12" s="242"/>
      <c r="U12" s="127"/>
      <c r="V12" s="127"/>
      <c r="W12" s="127"/>
      <c r="X12" s="165"/>
      <c r="Y12" s="165"/>
      <c r="Z12" s="165"/>
      <c r="AA12" s="165"/>
      <c r="AB12" s="165"/>
      <c r="AC12" s="165"/>
      <c r="AD12" s="165"/>
      <c r="AE12" s="165"/>
      <c r="AF12" s="165"/>
      <c r="AG12" s="165"/>
      <c r="AH12" s="164"/>
    </row>
    <row r="13" spans="2:35" ht="21" customHeight="1" x14ac:dyDescent="0.2">
      <c r="B13" s="487" t="s">
        <v>128</v>
      </c>
      <c r="C13" s="488"/>
      <c r="D13" s="488"/>
      <c r="E13" s="488"/>
      <c r="F13" s="489"/>
      <c r="G13" s="168" t="s">
        <v>42</v>
      </c>
      <c r="H13" s="148" t="s">
        <v>334</v>
      </c>
      <c r="I13" s="147"/>
      <c r="J13" s="147"/>
      <c r="K13" s="147"/>
      <c r="L13" s="147"/>
      <c r="M13" s="147"/>
      <c r="N13" s="147"/>
      <c r="O13" s="147"/>
      <c r="P13" s="147"/>
      <c r="Q13" s="147"/>
      <c r="R13" s="147"/>
      <c r="S13" s="141"/>
      <c r="T13" s="147"/>
      <c r="U13" s="150"/>
      <c r="V13" s="150"/>
      <c r="W13" s="150"/>
      <c r="X13" s="148"/>
      <c r="Y13" s="167"/>
      <c r="Z13" s="167"/>
      <c r="AA13" s="167"/>
      <c r="AB13" s="167"/>
      <c r="AC13" s="167"/>
      <c r="AD13" s="167"/>
      <c r="AE13" s="167"/>
      <c r="AF13" s="167"/>
      <c r="AG13" s="167"/>
      <c r="AH13" s="166"/>
    </row>
    <row r="14" spans="2:35" ht="21" customHeight="1" x14ac:dyDescent="0.2">
      <c r="B14" s="490"/>
      <c r="C14" s="491"/>
      <c r="D14" s="491"/>
      <c r="E14" s="491"/>
      <c r="F14" s="492"/>
      <c r="G14" s="153" t="s">
        <v>42</v>
      </c>
      <c r="H14" s="128" t="s">
        <v>333</v>
      </c>
      <c r="I14" s="127"/>
      <c r="J14" s="127"/>
      <c r="K14" s="127"/>
      <c r="L14" s="127"/>
      <c r="M14" s="127"/>
      <c r="N14" s="127"/>
      <c r="O14" s="127"/>
      <c r="P14" s="127"/>
      <c r="Q14" s="127"/>
      <c r="R14" s="127"/>
      <c r="S14" s="127"/>
      <c r="T14" s="127"/>
      <c r="U14" s="165"/>
      <c r="V14" s="165"/>
      <c r="W14" s="165"/>
      <c r="X14" s="165"/>
      <c r="Y14" s="165"/>
      <c r="Z14" s="165"/>
      <c r="AA14" s="165"/>
      <c r="AB14" s="165"/>
      <c r="AC14" s="165"/>
      <c r="AD14" s="165"/>
      <c r="AE14" s="165"/>
      <c r="AF14" s="165"/>
      <c r="AG14" s="165"/>
      <c r="AH14" s="164"/>
    </row>
    <row r="15" spans="2:35" ht="13.5" customHeight="1" x14ac:dyDescent="0.2">
      <c r="B15" s="120"/>
      <c r="C15" s="120"/>
      <c r="D15" s="120"/>
      <c r="E15" s="120"/>
      <c r="F15" s="120"/>
      <c r="G15" s="134"/>
      <c r="H15" s="120"/>
      <c r="I15" s="141"/>
      <c r="J15" s="141"/>
      <c r="K15" s="141"/>
      <c r="L15" s="141"/>
      <c r="M15" s="141"/>
      <c r="N15" s="141"/>
      <c r="O15" s="141"/>
      <c r="P15" s="141"/>
      <c r="Q15" s="141"/>
      <c r="R15" s="141"/>
      <c r="S15" s="141"/>
      <c r="T15" s="141"/>
      <c r="U15" s="193"/>
      <c r="V15" s="193"/>
      <c r="W15" s="193"/>
      <c r="X15" s="193"/>
      <c r="Y15" s="193"/>
      <c r="Z15" s="193"/>
      <c r="AA15" s="193"/>
      <c r="AB15" s="193"/>
      <c r="AC15" s="193"/>
      <c r="AD15" s="193"/>
      <c r="AE15" s="193"/>
      <c r="AF15" s="193"/>
      <c r="AG15" s="193"/>
      <c r="AH15" s="193"/>
    </row>
    <row r="16" spans="2:35" ht="21" customHeight="1" x14ac:dyDescent="0.2">
      <c r="B16" s="149" t="s">
        <v>332</v>
      </c>
      <c r="C16" s="148"/>
      <c r="D16" s="148"/>
      <c r="E16" s="148"/>
      <c r="F16" s="148"/>
      <c r="G16" s="150"/>
      <c r="H16" s="148"/>
      <c r="I16" s="147"/>
      <c r="J16" s="147"/>
      <c r="K16" s="147"/>
      <c r="L16" s="147"/>
      <c r="M16" s="147"/>
      <c r="N16" s="147"/>
      <c r="O16" s="147"/>
      <c r="P16" s="147"/>
      <c r="Q16" s="147"/>
      <c r="R16" s="147"/>
      <c r="S16" s="147"/>
      <c r="T16" s="147"/>
      <c r="U16" s="167"/>
      <c r="V16" s="167"/>
      <c r="W16" s="167"/>
      <c r="X16" s="167"/>
      <c r="Y16" s="167"/>
      <c r="Z16" s="167"/>
      <c r="AA16" s="167"/>
      <c r="AB16" s="167"/>
      <c r="AC16" s="167"/>
      <c r="AD16" s="167"/>
      <c r="AE16" s="167"/>
      <c r="AF16" s="167"/>
      <c r="AG16" s="167"/>
      <c r="AH16" s="166"/>
    </row>
    <row r="17" spans="2:37" ht="21" customHeight="1" x14ac:dyDescent="0.2">
      <c r="B17" s="140"/>
      <c r="C17" s="120" t="s">
        <v>331</v>
      </c>
      <c r="D17" s="120"/>
      <c r="E17" s="120"/>
      <c r="F17" s="120"/>
      <c r="G17" s="134"/>
      <c r="H17" s="120"/>
      <c r="I17" s="141"/>
      <c r="J17" s="141"/>
      <c r="K17" s="141"/>
      <c r="L17" s="141"/>
      <c r="M17" s="141"/>
      <c r="N17" s="141"/>
      <c r="O17" s="141"/>
      <c r="P17" s="141"/>
      <c r="Q17" s="141"/>
      <c r="R17" s="141"/>
      <c r="S17" s="141"/>
      <c r="T17" s="141"/>
      <c r="U17" s="193"/>
      <c r="V17" s="193"/>
      <c r="W17" s="193"/>
      <c r="X17" s="193"/>
      <c r="Y17" s="193"/>
      <c r="Z17" s="193"/>
      <c r="AA17" s="193"/>
      <c r="AB17" s="193"/>
      <c r="AC17" s="193"/>
      <c r="AD17" s="193"/>
      <c r="AE17" s="193"/>
      <c r="AF17" s="193"/>
      <c r="AG17" s="193"/>
      <c r="AH17" s="192"/>
    </row>
    <row r="18" spans="2:37" ht="21" customHeight="1" x14ac:dyDescent="0.2">
      <c r="B18" s="204"/>
      <c r="C18" s="557" t="s">
        <v>323</v>
      </c>
      <c r="D18" s="557"/>
      <c r="E18" s="557"/>
      <c r="F18" s="557"/>
      <c r="G18" s="557"/>
      <c r="H18" s="557"/>
      <c r="I18" s="557"/>
      <c r="J18" s="557"/>
      <c r="K18" s="557"/>
      <c r="L18" s="557"/>
      <c r="M18" s="557"/>
      <c r="N18" s="557"/>
      <c r="O18" s="557"/>
      <c r="P18" s="557"/>
      <c r="Q18" s="557"/>
      <c r="R18" s="557"/>
      <c r="S18" s="557"/>
      <c r="T18" s="557"/>
      <c r="U18" s="557"/>
      <c r="V18" s="557"/>
      <c r="W18" s="557"/>
      <c r="X18" s="557"/>
      <c r="Y18" s="557"/>
      <c r="Z18" s="557"/>
      <c r="AA18" s="555" t="s">
        <v>322</v>
      </c>
      <c r="AB18" s="555"/>
      <c r="AC18" s="555"/>
      <c r="AD18" s="555"/>
      <c r="AE18" s="555"/>
      <c r="AF18" s="555"/>
      <c r="AG18" s="555"/>
      <c r="AH18" s="192"/>
      <c r="AK18" s="238"/>
    </row>
    <row r="19" spans="2:37" ht="21" customHeight="1" x14ac:dyDescent="0.2">
      <c r="B19" s="204"/>
      <c r="C19" s="556"/>
      <c r="D19" s="556"/>
      <c r="E19" s="556"/>
      <c r="F19" s="556"/>
      <c r="G19" s="556"/>
      <c r="H19" s="556"/>
      <c r="I19" s="556"/>
      <c r="J19" s="556"/>
      <c r="K19" s="556"/>
      <c r="L19" s="556"/>
      <c r="M19" s="556"/>
      <c r="N19" s="556"/>
      <c r="O19" s="556"/>
      <c r="P19" s="556"/>
      <c r="Q19" s="556"/>
      <c r="R19" s="556"/>
      <c r="S19" s="556"/>
      <c r="T19" s="556"/>
      <c r="U19" s="556"/>
      <c r="V19" s="556"/>
      <c r="W19" s="556"/>
      <c r="X19" s="556"/>
      <c r="Y19" s="556"/>
      <c r="Z19" s="556"/>
      <c r="AA19" s="239"/>
      <c r="AB19" s="239"/>
      <c r="AC19" s="239"/>
      <c r="AD19" s="239"/>
      <c r="AE19" s="239"/>
      <c r="AF19" s="239"/>
      <c r="AG19" s="239"/>
      <c r="AH19" s="192"/>
      <c r="AK19" s="238"/>
    </row>
    <row r="20" spans="2:37" ht="9" customHeight="1" x14ac:dyDescent="0.2">
      <c r="B20" s="204"/>
      <c r="C20" s="151"/>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67"/>
      <c r="AB20" s="167"/>
      <c r="AC20" s="167"/>
      <c r="AD20" s="167"/>
      <c r="AE20" s="167"/>
      <c r="AF20" s="167"/>
      <c r="AG20" s="167"/>
      <c r="AH20" s="192"/>
      <c r="AK20" s="237"/>
    </row>
    <row r="21" spans="2:37" ht="21" customHeight="1" x14ac:dyDescent="0.2">
      <c r="B21" s="204"/>
      <c r="C21" s="126" t="s">
        <v>330</v>
      </c>
      <c r="D21" s="184"/>
      <c r="E21" s="184"/>
      <c r="F21" s="184"/>
      <c r="G21" s="236"/>
      <c r="H21" s="193"/>
      <c r="I21" s="193"/>
      <c r="J21" s="193"/>
      <c r="K21" s="193"/>
      <c r="L21" s="193"/>
      <c r="M21" s="193"/>
      <c r="N21" s="193"/>
      <c r="O21" s="193"/>
      <c r="P21" s="193"/>
      <c r="Q21" s="193"/>
      <c r="R21" s="193"/>
      <c r="S21" s="193"/>
      <c r="T21" s="193"/>
      <c r="U21" s="193"/>
      <c r="V21" s="193"/>
      <c r="W21" s="193"/>
      <c r="X21" s="193"/>
      <c r="Y21" s="193"/>
      <c r="Z21" s="193"/>
      <c r="AA21" s="193"/>
      <c r="AB21" s="193"/>
      <c r="AC21" s="193"/>
      <c r="AD21" s="193"/>
      <c r="AE21" s="193"/>
      <c r="AF21" s="193"/>
      <c r="AG21" s="193"/>
      <c r="AH21" s="192"/>
    </row>
    <row r="22" spans="2:37" ht="21" customHeight="1" x14ac:dyDescent="0.2">
      <c r="B22" s="204"/>
      <c r="C22" s="557" t="s">
        <v>329</v>
      </c>
      <c r="D22" s="557"/>
      <c r="E22" s="557"/>
      <c r="F22" s="557"/>
      <c r="G22" s="557"/>
      <c r="H22" s="557"/>
      <c r="I22" s="557"/>
      <c r="J22" s="557"/>
      <c r="K22" s="557"/>
      <c r="L22" s="557"/>
      <c r="M22" s="557"/>
      <c r="N22" s="557"/>
      <c r="O22" s="557"/>
      <c r="P22" s="557"/>
      <c r="Q22" s="557"/>
      <c r="R22" s="557"/>
      <c r="S22" s="557"/>
      <c r="T22" s="557"/>
      <c r="U22" s="557"/>
      <c r="V22" s="557"/>
      <c r="W22" s="557"/>
      <c r="X22" s="557"/>
      <c r="Y22" s="557"/>
      <c r="Z22" s="557"/>
      <c r="AA22" s="555" t="s">
        <v>322</v>
      </c>
      <c r="AB22" s="555"/>
      <c r="AC22" s="555"/>
      <c r="AD22" s="555"/>
      <c r="AE22" s="555"/>
      <c r="AF22" s="555"/>
      <c r="AG22" s="555"/>
      <c r="AH22" s="192"/>
    </row>
    <row r="23" spans="2:37" ht="20.149999999999999" customHeight="1" x14ac:dyDescent="0.2">
      <c r="B23" s="135"/>
      <c r="C23" s="557"/>
      <c r="D23" s="557"/>
      <c r="E23" s="557"/>
      <c r="F23" s="557"/>
      <c r="G23" s="557"/>
      <c r="H23" s="557"/>
      <c r="I23" s="557"/>
      <c r="J23" s="557"/>
      <c r="K23" s="557"/>
      <c r="L23" s="557"/>
      <c r="M23" s="557"/>
      <c r="N23" s="557"/>
      <c r="O23" s="557"/>
      <c r="P23" s="557"/>
      <c r="Q23" s="557"/>
      <c r="R23" s="557"/>
      <c r="S23" s="557"/>
      <c r="T23" s="557"/>
      <c r="U23" s="557"/>
      <c r="V23" s="557"/>
      <c r="W23" s="557"/>
      <c r="X23" s="557"/>
      <c r="Y23" s="557"/>
      <c r="Z23" s="556"/>
      <c r="AA23" s="231"/>
      <c r="AB23" s="231"/>
      <c r="AC23" s="231"/>
      <c r="AD23" s="231"/>
      <c r="AE23" s="231"/>
      <c r="AF23" s="231"/>
      <c r="AG23" s="231"/>
      <c r="AH23" s="235"/>
    </row>
    <row r="24" spans="2:37" s="120" customFormat="1" ht="20.149999999999999" customHeight="1" x14ac:dyDescent="0.2">
      <c r="B24" s="135"/>
      <c r="C24" s="511" t="s">
        <v>321</v>
      </c>
      <c r="D24" s="512"/>
      <c r="E24" s="512"/>
      <c r="F24" s="512"/>
      <c r="G24" s="512"/>
      <c r="H24" s="512"/>
      <c r="I24" s="512"/>
      <c r="J24" s="512"/>
      <c r="K24" s="512"/>
      <c r="L24" s="512"/>
      <c r="M24" s="168" t="s">
        <v>42</v>
      </c>
      <c r="N24" s="148" t="s">
        <v>320</v>
      </c>
      <c r="O24" s="148"/>
      <c r="P24" s="148"/>
      <c r="Q24" s="147"/>
      <c r="R24" s="147"/>
      <c r="S24" s="147"/>
      <c r="T24" s="147"/>
      <c r="U24" s="147"/>
      <c r="V24" s="147"/>
      <c r="W24" s="150" t="s">
        <v>42</v>
      </c>
      <c r="X24" s="148" t="s">
        <v>319</v>
      </c>
      <c r="Y24" s="234"/>
      <c r="Z24" s="234"/>
      <c r="AA24" s="147"/>
      <c r="AB24" s="147"/>
      <c r="AC24" s="147"/>
      <c r="AD24" s="147"/>
      <c r="AE24" s="147"/>
      <c r="AF24" s="147"/>
      <c r="AG24" s="146"/>
      <c r="AH24" s="192"/>
    </row>
    <row r="25" spans="2:37" s="120" customFormat="1" ht="20.149999999999999" customHeight="1" x14ac:dyDescent="0.2">
      <c r="B25" s="204"/>
      <c r="C25" s="517"/>
      <c r="D25" s="518"/>
      <c r="E25" s="518"/>
      <c r="F25" s="518"/>
      <c r="G25" s="518"/>
      <c r="H25" s="518"/>
      <c r="I25" s="518"/>
      <c r="J25" s="518"/>
      <c r="K25" s="518"/>
      <c r="L25" s="518"/>
      <c r="M25" s="153" t="s">
        <v>42</v>
      </c>
      <c r="N25" s="128" t="s">
        <v>318</v>
      </c>
      <c r="O25" s="128"/>
      <c r="P25" s="128"/>
      <c r="Q25" s="127"/>
      <c r="R25" s="127"/>
      <c r="S25" s="127"/>
      <c r="T25" s="127"/>
      <c r="U25" s="127"/>
      <c r="V25" s="127"/>
      <c r="W25" s="152" t="s">
        <v>42</v>
      </c>
      <c r="X25" s="128" t="s">
        <v>328</v>
      </c>
      <c r="Y25" s="195"/>
      <c r="Z25" s="195"/>
      <c r="AA25" s="127"/>
      <c r="AB25" s="127"/>
      <c r="AC25" s="127"/>
      <c r="AD25" s="127"/>
      <c r="AE25" s="127"/>
      <c r="AF25" s="127"/>
      <c r="AG25" s="126"/>
      <c r="AH25" s="192"/>
    </row>
    <row r="26" spans="2:37" s="120" customFormat="1" ht="9" customHeight="1" x14ac:dyDescent="0.2">
      <c r="B26" s="204"/>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94"/>
      <c r="AC26" s="141"/>
      <c r="AD26" s="141"/>
      <c r="AE26" s="141"/>
      <c r="AF26" s="141"/>
      <c r="AG26" s="141"/>
      <c r="AH26" s="192"/>
    </row>
    <row r="27" spans="2:37" s="120" customFormat="1" ht="20.149999999999999" customHeight="1" x14ac:dyDescent="0.2">
      <c r="B27" s="204"/>
      <c r="C27" s="562" t="s">
        <v>327</v>
      </c>
      <c r="D27" s="562"/>
      <c r="E27" s="562"/>
      <c r="F27" s="562"/>
      <c r="G27" s="562"/>
      <c r="H27" s="562"/>
      <c r="I27" s="562"/>
      <c r="J27" s="562"/>
      <c r="K27" s="562"/>
      <c r="L27" s="562"/>
      <c r="M27" s="562"/>
      <c r="N27" s="562"/>
      <c r="O27" s="562"/>
      <c r="P27" s="562"/>
      <c r="Q27" s="562"/>
      <c r="R27" s="562"/>
      <c r="S27" s="562"/>
      <c r="T27" s="562"/>
      <c r="U27" s="562"/>
      <c r="V27" s="562"/>
      <c r="W27" s="562"/>
      <c r="X27" s="562"/>
      <c r="Y27" s="562"/>
      <c r="Z27" s="562"/>
      <c r="AA27" s="193"/>
      <c r="AB27" s="193"/>
      <c r="AC27" s="193"/>
      <c r="AD27" s="193"/>
      <c r="AE27" s="193"/>
      <c r="AF27" s="193"/>
      <c r="AG27" s="193"/>
      <c r="AH27" s="192"/>
    </row>
    <row r="28" spans="2:37" s="120" customFormat="1" ht="20.149999999999999" customHeight="1" x14ac:dyDescent="0.2">
      <c r="B28" s="135"/>
      <c r="C28" s="563"/>
      <c r="D28" s="563"/>
      <c r="E28" s="563"/>
      <c r="F28" s="563"/>
      <c r="G28" s="563"/>
      <c r="H28" s="563"/>
      <c r="I28" s="563"/>
      <c r="J28" s="563"/>
      <c r="K28" s="563"/>
      <c r="L28" s="563"/>
      <c r="M28" s="563"/>
      <c r="N28" s="563"/>
      <c r="O28" s="563"/>
      <c r="P28" s="563"/>
      <c r="Q28" s="563"/>
      <c r="R28" s="563"/>
      <c r="S28" s="563"/>
      <c r="T28" s="563"/>
      <c r="U28" s="563"/>
      <c r="V28" s="563"/>
      <c r="W28" s="563"/>
      <c r="X28" s="563"/>
      <c r="Y28" s="563"/>
      <c r="Z28" s="563"/>
      <c r="AA28" s="135"/>
      <c r="AB28" s="141"/>
      <c r="AC28" s="141"/>
      <c r="AD28" s="141"/>
      <c r="AE28" s="141"/>
      <c r="AF28" s="141"/>
      <c r="AG28" s="141"/>
      <c r="AH28" s="133"/>
    </row>
    <row r="29" spans="2:37" s="120" customFormat="1" ht="9" customHeight="1" x14ac:dyDescent="0.2">
      <c r="B29" s="135"/>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33"/>
    </row>
    <row r="30" spans="2:37" s="120" customFormat="1" ht="20.149999999999999" customHeight="1" x14ac:dyDescent="0.2">
      <c r="B30" s="204"/>
      <c r="C30" s="557" t="s">
        <v>326</v>
      </c>
      <c r="D30" s="557"/>
      <c r="E30" s="557"/>
      <c r="F30" s="557"/>
      <c r="G30" s="557"/>
      <c r="H30" s="557"/>
      <c r="I30" s="557"/>
      <c r="J30" s="557"/>
      <c r="K30" s="564"/>
      <c r="L30" s="564"/>
      <c r="M30" s="564"/>
      <c r="N30" s="564"/>
      <c r="O30" s="564"/>
      <c r="P30" s="564"/>
      <c r="Q30" s="564"/>
      <c r="R30" s="564" t="s">
        <v>138</v>
      </c>
      <c r="S30" s="564"/>
      <c r="T30" s="564"/>
      <c r="U30" s="564"/>
      <c r="V30" s="564"/>
      <c r="W30" s="564"/>
      <c r="X30" s="564"/>
      <c r="Y30" s="564"/>
      <c r="Z30" s="564" t="s">
        <v>316</v>
      </c>
      <c r="AA30" s="564"/>
      <c r="AB30" s="564"/>
      <c r="AC30" s="564"/>
      <c r="AD30" s="564"/>
      <c r="AE30" s="564"/>
      <c r="AF30" s="564"/>
      <c r="AG30" s="566" t="s">
        <v>136</v>
      </c>
      <c r="AH30" s="192"/>
    </row>
    <row r="31" spans="2:37" s="120" customFormat="1" ht="20.149999999999999" customHeight="1" x14ac:dyDescent="0.2">
      <c r="B31" s="204"/>
      <c r="C31" s="557"/>
      <c r="D31" s="557"/>
      <c r="E31" s="557"/>
      <c r="F31" s="557"/>
      <c r="G31" s="557"/>
      <c r="H31" s="557"/>
      <c r="I31" s="557"/>
      <c r="J31" s="557"/>
      <c r="K31" s="565"/>
      <c r="L31" s="565"/>
      <c r="M31" s="565"/>
      <c r="N31" s="565"/>
      <c r="O31" s="565"/>
      <c r="P31" s="565"/>
      <c r="Q31" s="565"/>
      <c r="R31" s="565"/>
      <c r="S31" s="565"/>
      <c r="T31" s="565"/>
      <c r="U31" s="565"/>
      <c r="V31" s="565"/>
      <c r="W31" s="565"/>
      <c r="X31" s="565"/>
      <c r="Y31" s="565"/>
      <c r="Z31" s="565"/>
      <c r="AA31" s="565"/>
      <c r="AB31" s="565"/>
      <c r="AC31" s="565"/>
      <c r="AD31" s="565"/>
      <c r="AE31" s="565"/>
      <c r="AF31" s="565"/>
      <c r="AG31" s="567"/>
      <c r="AH31" s="192"/>
    </row>
    <row r="32" spans="2:37" s="120" customFormat="1" ht="13.5" customHeight="1" x14ac:dyDescent="0.2">
      <c r="B32" s="129"/>
      <c r="C32" s="128"/>
      <c r="D32" s="128"/>
      <c r="E32" s="128"/>
      <c r="F32" s="128"/>
      <c r="G32" s="128"/>
      <c r="H32" s="128"/>
      <c r="I32" s="128"/>
      <c r="J32" s="128"/>
      <c r="K32" s="128"/>
      <c r="L32" s="128"/>
      <c r="M32" s="128"/>
      <c r="N32" s="128"/>
      <c r="O32" s="128"/>
      <c r="P32" s="128"/>
      <c r="Q32" s="128"/>
      <c r="R32" s="128"/>
      <c r="S32" s="128"/>
      <c r="T32" s="128"/>
      <c r="U32" s="128"/>
      <c r="V32" s="128"/>
      <c r="W32" s="128"/>
      <c r="X32" s="128"/>
      <c r="Y32" s="128"/>
      <c r="Z32" s="128"/>
      <c r="AA32" s="128"/>
      <c r="AB32" s="128"/>
      <c r="AC32" s="128"/>
      <c r="AD32" s="128"/>
      <c r="AE32" s="128"/>
      <c r="AF32" s="128"/>
      <c r="AG32" s="128"/>
      <c r="AH32" s="136"/>
    </row>
    <row r="33" spans="2:34" s="120" customFormat="1" ht="13.5" customHeight="1" x14ac:dyDescent="0.2"/>
    <row r="34" spans="2:34" s="120" customFormat="1" ht="20.149999999999999" customHeight="1" x14ac:dyDescent="0.2">
      <c r="B34" s="149" t="s">
        <v>325</v>
      </c>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c r="AA34" s="148"/>
      <c r="AB34" s="148"/>
      <c r="AC34" s="148"/>
      <c r="AD34" s="148"/>
      <c r="AE34" s="148"/>
      <c r="AF34" s="148"/>
      <c r="AG34" s="148"/>
      <c r="AH34" s="169"/>
    </row>
    <row r="35" spans="2:34" s="120" customFormat="1" ht="20.149999999999999" customHeight="1" x14ac:dyDescent="0.2">
      <c r="B35" s="204"/>
      <c r="C35" s="500" t="s">
        <v>324</v>
      </c>
      <c r="D35" s="500"/>
      <c r="E35" s="500"/>
      <c r="F35" s="500"/>
      <c r="G35" s="500"/>
      <c r="H35" s="500"/>
      <c r="I35" s="500"/>
      <c r="J35" s="500"/>
      <c r="K35" s="500"/>
      <c r="L35" s="500"/>
      <c r="M35" s="500"/>
      <c r="N35" s="500"/>
      <c r="O35" s="500"/>
      <c r="P35" s="500"/>
      <c r="Q35" s="500"/>
      <c r="R35" s="500"/>
      <c r="S35" s="500"/>
      <c r="T35" s="500"/>
      <c r="U35" s="500"/>
      <c r="V35" s="500"/>
      <c r="W35" s="500"/>
      <c r="X35" s="500"/>
      <c r="Y35" s="500"/>
      <c r="Z35" s="500"/>
      <c r="AA35" s="500"/>
      <c r="AB35" s="500"/>
      <c r="AC35" s="500"/>
      <c r="AD35" s="500"/>
      <c r="AE35" s="500"/>
      <c r="AF35" s="193"/>
      <c r="AG35" s="193"/>
      <c r="AH35" s="192"/>
    </row>
    <row r="36" spans="2:34" s="120" customFormat="1" ht="20.149999999999999" customHeight="1" x14ac:dyDescent="0.2">
      <c r="B36" s="233"/>
      <c r="C36" s="561" t="s">
        <v>323</v>
      </c>
      <c r="D36" s="557"/>
      <c r="E36" s="557"/>
      <c r="F36" s="557"/>
      <c r="G36" s="557"/>
      <c r="H36" s="557"/>
      <c r="I36" s="557"/>
      <c r="J36" s="557"/>
      <c r="K36" s="557"/>
      <c r="L36" s="557"/>
      <c r="M36" s="557"/>
      <c r="N36" s="557"/>
      <c r="O36" s="557"/>
      <c r="P36" s="557"/>
      <c r="Q36" s="557"/>
      <c r="R36" s="557"/>
      <c r="S36" s="557"/>
      <c r="T36" s="557"/>
      <c r="U36" s="557"/>
      <c r="V36" s="557"/>
      <c r="W36" s="557"/>
      <c r="X36" s="557"/>
      <c r="Y36" s="557"/>
      <c r="Z36" s="557"/>
      <c r="AA36" s="555" t="s">
        <v>322</v>
      </c>
      <c r="AB36" s="555"/>
      <c r="AC36" s="555"/>
      <c r="AD36" s="555"/>
      <c r="AE36" s="555"/>
      <c r="AF36" s="555"/>
      <c r="AG36" s="555"/>
      <c r="AH36" s="229"/>
    </row>
    <row r="37" spans="2:34" s="120" customFormat="1" ht="20.149999999999999" customHeight="1" x14ac:dyDescent="0.2">
      <c r="B37" s="232"/>
      <c r="C37" s="561"/>
      <c r="D37" s="557"/>
      <c r="E37" s="557"/>
      <c r="F37" s="557"/>
      <c r="G37" s="557"/>
      <c r="H37" s="557"/>
      <c r="I37" s="557"/>
      <c r="J37" s="557"/>
      <c r="K37" s="557"/>
      <c r="L37" s="557"/>
      <c r="M37" s="557"/>
      <c r="N37" s="557"/>
      <c r="O37" s="557"/>
      <c r="P37" s="557"/>
      <c r="Q37" s="557"/>
      <c r="R37" s="557"/>
      <c r="S37" s="557"/>
      <c r="T37" s="557"/>
      <c r="U37" s="557"/>
      <c r="V37" s="557"/>
      <c r="W37" s="557"/>
      <c r="X37" s="557"/>
      <c r="Y37" s="557"/>
      <c r="Z37" s="557"/>
      <c r="AA37" s="170"/>
      <c r="AB37" s="231"/>
      <c r="AC37" s="231"/>
      <c r="AD37" s="231"/>
      <c r="AE37" s="231"/>
      <c r="AF37" s="231"/>
      <c r="AG37" s="230"/>
      <c r="AH37" s="229"/>
    </row>
    <row r="38" spans="2:34" s="120" customFormat="1" ht="9" customHeight="1" x14ac:dyDescent="0.2">
      <c r="B38" s="135"/>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c r="AA38" s="165"/>
      <c r="AB38" s="165"/>
      <c r="AC38" s="165"/>
      <c r="AD38" s="165"/>
      <c r="AE38" s="165"/>
      <c r="AF38" s="165"/>
      <c r="AG38" s="193"/>
      <c r="AH38" s="192"/>
    </row>
    <row r="39" spans="2:34" s="120" customFormat="1" ht="20.149999999999999" customHeight="1" x14ac:dyDescent="0.2">
      <c r="B39" s="135"/>
      <c r="C39" s="511" t="s">
        <v>321</v>
      </c>
      <c r="D39" s="515"/>
      <c r="E39" s="515"/>
      <c r="F39" s="515"/>
      <c r="G39" s="515"/>
      <c r="H39" s="515"/>
      <c r="I39" s="515"/>
      <c r="J39" s="515"/>
      <c r="K39" s="515"/>
      <c r="L39" s="515"/>
      <c r="M39" s="187" t="s">
        <v>42</v>
      </c>
      <c r="N39" s="120" t="s">
        <v>320</v>
      </c>
      <c r="Q39" s="141"/>
      <c r="R39" s="141"/>
      <c r="S39" s="141"/>
      <c r="T39" s="141"/>
      <c r="U39" s="141"/>
      <c r="V39" s="141"/>
      <c r="W39" s="134" t="s">
        <v>42</v>
      </c>
      <c r="X39" s="120" t="s">
        <v>319</v>
      </c>
      <c r="Y39" s="194"/>
      <c r="Z39" s="194"/>
      <c r="AA39" s="141"/>
      <c r="AB39" s="141"/>
      <c r="AC39" s="141"/>
      <c r="AD39" s="141"/>
      <c r="AE39" s="141"/>
      <c r="AF39" s="141"/>
      <c r="AG39" s="147"/>
      <c r="AH39" s="229"/>
    </row>
    <row r="40" spans="2:34" s="120" customFormat="1" ht="20.149999999999999" customHeight="1" x14ac:dyDescent="0.2">
      <c r="B40" s="135"/>
      <c r="C40" s="517"/>
      <c r="D40" s="518"/>
      <c r="E40" s="518"/>
      <c r="F40" s="518"/>
      <c r="G40" s="518"/>
      <c r="H40" s="518"/>
      <c r="I40" s="518"/>
      <c r="J40" s="518"/>
      <c r="K40" s="518"/>
      <c r="L40" s="518"/>
      <c r="M40" s="153" t="s">
        <v>42</v>
      </c>
      <c r="N40" s="128" t="s">
        <v>318</v>
      </c>
      <c r="O40" s="128"/>
      <c r="P40" s="128"/>
      <c r="Q40" s="127"/>
      <c r="R40" s="127"/>
      <c r="S40" s="127"/>
      <c r="T40" s="127"/>
      <c r="U40" s="127"/>
      <c r="V40" s="127"/>
      <c r="W40" s="127"/>
      <c r="X40" s="127"/>
      <c r="Y40" s="152"/>
      <c r="Z40" s="128"/>
      <c r="AA40" s="127"/>
      <c r="AB40" s="195"/>
      <c r="AC40" s="195"/>
      <c r="AD40" s="195"/>
      <c r="AE40" s="195"/>
      <c r="AF40" s="195"/>
      <c r="AG40" s="127"/>
      <c r="AH40" s="229"/>
    </row>
    <row r="41" spans="2:34" s="120" customFormat="1" ht="9" customHeight="1" x14ac:dyDescent="0.2">
      <c r="B41" s="135"/>
      <c r="C41" s="125"/>
      <c r="D41" s="125"/>
      <c r="E41" s="125"/>
      <c r="F41" s="125"/>
      <c r="G41" s="125"/>
      <c r="H41" s="125"/>
      <c r="I41" s="125"/>
      <c r="J41" s="125"/>
      <c r="K41" s="125"/>
      <c r="L41" s="125"/>
      <c r="M41" s="134"/>
      <c r="Q41" s="141"/>
      <c r="R41" s="141"/>
      <c r="S41" s="141"/>
      <c r="T41" s="141"/>
      <c r="U41" s="141"/>
      <c r="V41" s="141"/>
      <c r="W41" s="141"/>
      <c r="X41" s="141"/>
      <c r="Y41" s="134"/>
      <c r="AA41" s="141"/>
      <c r="AB41" s="141"/>
      <c r="AC41" s="141"/>
      <c r="AD41" s="141"/>
      <c r="AE41" s="141"/>
      <c r="AF41" s="141"/>
      <c r="AG41" s="141"/>
      <c r="AH41" s="192"/>
    </row>
    <row r="42" spans="2:34" s="120" customFormat="1" ht="20.149999999999999" customHeight="1" x14ac:dyDescent="0.2">
      <c r="B42" s="204"/>
      <c r="C42" s="557" t="s">
        <v>317</v>
      </c>
      <c r="D42" s="557"/>
      <c r="E42" s="557"/>
      <c r="F42" s="557"/>
      <c r="G42" s="557"/>
      <c r="H42" s="557"/>
      <c r="I42" s="557"/>
      <c r="J42" s="557"/>
      <c r="K42" s="569"/>
      <c r="L42" s="570"/>
      <c r="M42" s="570"/>
      <c r="N42" s="570"/>
      <c r="O42" s="570"/>
      <c r="P42" s="570"/>
      <c r="Q42" s="570"/>
      <c r="R42" s="228" t="s">
        <v>138</v>
      </c>
      <c r="S42" s="570"/>
      <c r="T42" s="570"/>
      <c r="U42" s="570"/>
      <c r="V42" s="570"/>
      <c r="W42" s="570"/>
      <c r="X42" s="570"/>
      <c r="Y42" s="570"/>
      <c r="Z42" s="228" t="s">
        <v>316</v>
      </c>
      <c r="AA42" s="570"/>
      <c r="AB42" s="570"/>
      <c r="AC42" s="570"/>
      <c r="AD42" s="570"/>
      <c r="AE42" s="570"/>
      <c r="AF42" s="570"/>
      <c r="AG42" s="227" t="s">
        <v>136</v>
      </c>
      <c r="AH42" s="226"/>
    </row>
    <row r="43" spans="2:34" s="120" customFormat="1" ht="10.5" customHeight="1" x14ac:dyDescent="0.2">
      <c r="B43" s="217"/>
      <c r="C43" s="131"/>
      <c r="D43" s="131"/>
      <c r="E43" s="131"/>
      <c r="F43" s="131"/>
      <c r="G43" s="131"/>
      <c r="H43" s="131"/>
      <c r="I43" s="131"/>
      <c r="J43" s="131"/>
      <c r="K43" s="225"/>
      <c r="L43" s="225"/>
      <c r="M43" s="225"/>
      <c r="N43" s="225"/>
      <c r="O43" s="225"/>
      <c r="P43" s="225"/>
      <c r="Q43" s="225"/>
      <c r="R43" s="225"/>
      <c r="S43" s="225"/>
      <c r="T43" s="225"/>
      <c r="U43" s="225"/>
      <c r="V43" s="225"/>
      <c r="W43" s="225"/>
      <c r="X43" s="225"/>
      <c r="Y43" s="225"/>
      <c r="Z43" s="225"/>
      <c r="AA43" s="225"/>
      <c r="AB43" s="225"/>
      <c r="AC43" s="225"/>
      <c r="AD43" s="225"/>
      <c r="AE43" s="225"/>
      <c r="AF43" s="225"/>
      <c r="AG43" s="225"/>
      <c r="AH43" s="224"/>
    </row>
    <row r="44" spans="2:34" s="120" customFormat="1" ht="6" customHeight="1" x14ac:dyDescent="0.2">
      <c r="B44" s="125"/>
      <c r="C44" s="125"/>
      <c r="D44" s="125"/>
      <c r="E44" s="125"/>
      <c r="F44" s="125"/>
      <c r="X44" s="124"/>
      <c r="Y44" s="124"/>
    </row>
    <row r="45" spans="2:34" s="120" customFormat="1" x14ac:dyDescent="0.2">
      <c r="B45" s="571" t="s">
        <v>98</v>
      </c>
      <c r="C45" s="571"/>
      <c r="D45" s="123" t="s">
        <v>97</v>
      </c>
      <c r="E45" s="121"/>
      <c r="F45" s="121"/>
      <c r="G45" s="121"/>
      <c r="H45" s="121"/>
      <c r="I45" s="121"/>
      <c r="J45" s="121"/>
      <c r="K45" s="121"/>
      <c r="L45" s="121"/>
      <c r="M45" s="121"/>
      <c r="N45" s="121"/>
      <c r="O45" s="121"/>
      <c r="P45" s="121"/>
      <c r="Q45" s="121"/>
      <c r="R45" s="121"/>
      <c r="S45" s="121"/>
      <c r="T45" s="121"/>
      <c r="U45" s="121"/>
      <c r="V45" s="121"/>
      <c r="W45" s="121"/>
      <c r="X45" s="121"/>
      <c r="Y45" s="121"/>
      <c r="Z45" s="121"/>
      <c r="AA45" s="121"/>
      <c r="AB45" s="121"/>
      <c r="AC45" s="121"/>
      <c r="AD45" s="121"/>
      <c r="AE45" s="121"/>
      <c r="AF45" s="121"/>
      <c r="AG45" s="121"/>
      <c r="AH45" s="121"/>
    </row>
    <row r="46" spans="2:34" s="120" customFormat="1" ht="13.5" customHeight="1" x14ac:dyDescent="0.2">
      <c r="B46" s="571" t="s">
        <v>96</v>
      </c>
      <c r="C46" s="571"/>
      <c r="D46" s="572" t="s">
        <v>315</v>
      </c>
      <c r="E46" s="572"/>
      <c r="F46" s="572"/>
      <c r="G46" s="572"/>
      <c r="H46" s="572"/>
      <c r="I46" s="572"/>
      <c r="J46" s="572"/>
      <c r="K46" s="572"/>
      <c r="L46" s="572"/>
      <c r="M46" s="572"/>
      <c r="N46" s="572"/>
      <c r="O46" s="572"/>
      <c r="P46" s="572"/>
      <c r="Q46" s="572"/>
      <c r="R46" s="572"/>
      <c r="S46" s="572"/>
      <c r="T46" s="572"/>
      <c r="U46" s="572"/>
      <c r="V46" s="572"/>
      <c r="W46" s="572"/>
      <c r="X46" s="572"/>
      <c r="Y46" s="572"/>
      <c r="Z46" s="572"/>
      <c r="AA46" s="572"/>
      <c r="AB46" s="572"/>
      <c r="AC46" s="572"/>
      <c r="AD46" s="572"/>
      <c r="AE46" s="572"/>
      <c r="AF46" s="572"/>
      <c r="AG46" s="572"/>
      <c r="AH46" s="572"/>
    </row>
    <row r="47" spans="2:34" s="120" customFormat="1" ht="13.5" customHeight="1" x14ac:dyDescent="0.2">
      <c r="B47" s="223"/>
      <c r="C47" s="223"/>
      <c r="D47" s="572"/>
      <c r="E47" s="572"/>
      <c r="F47" s="572"/>
      <c r="G47" s="572"/>
      <c r="H47" s="572"/>
      <c r="I47" s="572"/>
      <c r="J47" s="572"/>
      <c r="K47" s="572"/>
      <c r="L47" s="572"/>
      <c r="M47" s="572"/>
      <c r="N47" s="572"/>
      <c r="O47" s="572"/>
      <c r="P47" s="572"/>
      <c r="Q47" s="572"/>
      <c r="R47" s="572"/>
      <c r="S47" s="572"/>
      <c r="T47" s="572"/>
      <c r="U47" s="572"/>
      <c r="V47" s="572"/>
      <c r="W47" s="572"/>
      <c r="X47" s="572"/>
      <c r="Y47" s="572"/>
      <c r="Z47" s="572"/>
      <c r="AA47" s="572"/>
      <c r="AB47" s="572"/>
      <c r="AC47" s="572"/>
      <c r="AD47" s="572"/>
      <c r="AE47" s="572"/>
      <c r="AF47" s="572"/>
      <c r="AG47" s="572"/>
      <c r="AH47" s="572"/>
    </row>
    <row r="48" spans="2:34" s="120" customFormat="1" x14ac:dyDescent="0.2">
      <c r="B48" s="571" t="s">
        <v>95</v>
      </c>
      <c r="C48" s="571"/>
      <c r="D48" s="122" t="s">
        <v>314</v>
      </c>
      <c r="E48" s="191"/>
      <c r="F48" s="191"/>
      <c r="G48" s="191"/>
      <c r="H48" s="191"/>
      <c r="I48" s="191"/>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row>
    <row r="49" spans="1:37" ht="13.5" customHeight="1" x14ac:dyDescent="0.2">
      <c r="B49" s="571" t="s">
        <v>313</v>
      </c>
      <c r="C49" s="571"/>
      <c r="D49" s="572" t="s">
        <v>312</v>
      </c>
      <c r="E49" s="572"/>
      <c r="F49" s="572"/>
      <c r="G49" s="572"/>
      <c r="H49" s="572"/>
      <c r="I49" s="572"/>
      <c r="J49" s="572"/>
      <c r="K49" s="572"/>
      <c r="L49" s="572"/>
      <c r="M49" s="572"/>
      <c r="N49" s="572"/>
      <c r="O49" s="572"/>
      <c r="P49" s="572"/>
      <c r="Q49" s="572"/>
      <c r="R49" s="572"/>
      <c r="S49" s="572"/>
      <c r="T49" s="572"/>
      <c r="U49" s="572"/>
      <c r="V49" s="572"/>
      <c r="W49" s="572"/>
      <c r="X49" s="572"/>
      <c r="Y49" s="572"/>
      <c r="Z49" s="572"/>
      <c r="AA49" s="572"/>
      <c r="AB49" s="572"/>
      <c r="AC49" s="572"/>
      <c r="AD49" s="572"/>
      <c r="AE49" s="572"/>
      <c r="AF49" s="572"/>
      <c r="AG49" s="572"/>
      <c r="AH49" s="572"/>
    </row>
    <row r="50" spans="1:37" s="119" customFormat="1" ht="25.15" customHeight="1" x14ac:dyDescent="0.2">
      <c r="B50" s="134"/>
      <c r="C50" s="141"/>
      <c r="D50" s="572"/>
      <c r="E50" s="572"/>
      <c r="F50" s="572"/>
      <c r="G50" s="572"/>
      <c r="H50" s="572"/>
      <c r="I50" s="572"/>
      <c r="J50" s="572"/>
      <c r="K50" s="572"/>
      <c r="L50" s="572"/>
      <c r="M50" s="572"/>
      <c r="N50" s="572"/>
      <c r="O50" s="572"/>
      <c r="P50" s="572"/>
      <c r="Q50" s="572"/>
      <c r="R50" s="572"/>
      <c r="S50" s="572"/>
      <c r="T50" s="572"/>
      <c r="U50" s="572"/>
      <c r="V50" s="572"/>
      <c r="W50" s="572"/>
      <c r="X50" s="572"/>
      <c r="Y50" s="572"/>
      <c r="Z50" s="572"/>
      <c r="AA50" s="572"/>
      <c r="AB50" s="572"/>
      <c r="AC50" s="572"/>
      <c r="AD50" s="572"/>
      <c r="AE50" s="572"/>
      <c r="AF50" s="572"/>
      <c r="AG50" s="572"/>
      <c r="AH50" s="572"/>
    </row>
    <row r="51" spans="1:37" s="119" customFormat="1" ht="13.5" customHeight="1" x14ac:dyDescent="0.2">
      <c r="A51" s="194"/>
      <c r="B51" s="216" t="s">
        <v>311</v>
      </c>
      <c r="C51" s="216"/>
      <c r="D51" s="568" t="s">
        <v>310</v>
      </c>
      <c r="E51" s="568"/>
      <c r="F51" s="568"/>
      <c r="G51" s="568"/>
      <c r="H51" s="568"/>
      <c r="I51" s="568"/>
      <c r="J51" s="568"/>
      <c r="K51" s="568"/>
      <c r="L51" s="568"/>
      <c r="M51" s="568"/>
      <c r="N51" s="568"/>
      <c r="O51" s="568"/>
      <c r="P51" s="568"/>
      <c r="Q51" s="568"/>
      <c r="R51" s="568"/>
      <c r="S51" s="568"/>
      <c r="T51" s="568"/>
      <c r="U51" s="568"/>
      <c r="V51" s="568"/>
      <c r="W51" s="568"/>
      <c r="X51" s="568"/>
      <c r="Y51" s="568"/>
      <c r="Z51" s="568"/>
      <c r="AA51" s="568"/>
      <c r="AB51" s="568"/>
      <c r="AC51" s="568"/>
      <c r="AD51" s="568"/>
      <c r="AE51" s="568"/>
      <c r="AF51" s="568"/>
      <c r="AG51" s="568"/>
      <c r="AH51" s="568"/>
      <c r="AI51" s="194"/>
      <c r="AJ51" s="194"/>
      <c r="AK51" s="194"/>
    </row>
    <row r="52" spans="1:37" s="119" customFormat="1" x14ac:dyDescent="0.2">
      <c r="A52" s="194"/>
      <c r="B52" s="194"/>
      <c r="C52" s="194"/>
      <c r="D52" s="194"/>
      <c r="E52" s="194"/>
      <c r="F52" s="194"/>
      <c r="G52" s="194"/>
      <c r="H52" s="194"/>
      <c r="I52" s="194"/>
      <c r="J52" s="194"/>
      <c r="K52" s="194"/>
      <c r="L52" s="194"/>
      <c r="M52" s="194"/>
      <c r="N52" s="194"/>
      <c r="O52" s="194"/>
      <c r="P52" s="194"/>
      <c r="Q52" s="194"/>
      <c r="R52" s="194"/>
      <c r="S52" s="194"/>
      <c r="T52" s="194"/>
      <c r="U52" s="194"/>
      <c r="V52" s="194"/>
      <c r="W52" s="194"/>
      <c r="X52" s="194"/>
      <c r="Y52" s="194"/>
      <c r="Z52" s="194"/>
      <c r="AA52" s="194"/>
      <c r="AB52" s="194"/>
      <c r="AC52" s="194"/>
      <c r="AD52" s="194"/>
      <c r="AE52" s="194"/>
      <c r="AF52" s="194"/>
      <c r="AG52" s="194"/>
      <c r="AH52" s="194"/>
      <c r="AI52" s="194"/>
      <c r="AJ52" s="194"/>
      <c r="AK52" s="194"/>
    </row>
    <row r="53" spans="1:37" s="119" customFormat="1" x14ac:dyDescent="0.2">
      <c r="A53" s="194"/>
      <c r="B53" s="194"/>
      <c r="C53" s="194"/>
      <c r="D53" s="194"/>
      <c r="E53" s="194"/>
      <c r="F53" s="194"/>
      <c r="G53" s="194"/>
      <c r="H53" s="194"/>
      <c r="I53" s="194"/>
      <c r="J53" s="194"/>
      <c r="K53" s="194"/>
      <c r="L53" s="194"/>
      <c r="M53" s="194"/>
      <c r="N53" s="194"/>
      <c r="O53" s="194"/>
      <c r="P53" s="194"/>
      <c r="Q53" s="194"/>
      <c r="R53" s="194"/>
      <c r="S53" s="194"/>
      <c r="T53" s="194"/>
      <c r="U53" s="194"/>
      <c r="V53" s="194"/>
      <c r="W53" s="194"/>
      <c r="X53" s="194"/>
      <c r="Y53" s="194"/>
      <c r="Z53" s="194"/>
      <c r="AA53" s="194"/>
      <c r="AB53" s="194"/>
      <c r="AC53" s="194"/>
      <c r="AD53" s="194"/>
      <c r="AE53" s="194"/>
      <c r="AF53" s="194"/>
      <c r="AG53" s="194"/>
      <c r="AH53" s="194"/>
      <c r="AI53" s="194"/>
      <c r="AJ53" s="194"/>
      <c r="AK53" s="194"/>
    </row>
    <row r="54" spans="1:37" s="119" customFormat="1" x14ac:dyDescent="0.2">
      <c r="A54" s="194"/>
      <c r="B54" s="194"/>
      <c r="C54" s="194"/>
      <c r="D54" s="194"/>
      <c r="E54" s="194"/>
      <c r="F54" s="194"/>
      <c r="G54" s="194"/>
      <c r="H54" s="194"/>
      <c r="I54" s="194"/>
      <c r="J54" s="194"/>
      <c r="K54" s="194"/>
      <c r="L54" s="194"/>
      <c r="M54" s="194"/>
      <c r="N54" s="194"/>
      <c r="O54" s="194"/>
      <c r="P54" s="194"/>
      <c r="Q54" s="194"/>
      <c r="R54" s="194"/>
      <c r="S54" s="194"/>
      <c r="T54" s="194"/>
      <c r="U54" s="194"/>
      <c r="V54" s="194"/>
      <c r="W54" s="194"/>
      <c r="X54" s="194"/>
      <c r="Y54" s="194"/>
      <c r="Z54" s="194"/>
      <c r="AA54" s="194"/>
      <c r="AB54" s="194"/>
      <c r="AC54" s="194"/>
      <c r="AD54" s="194"/>
      <c r="AE54" s="194"/>
      <c r="AF54" s="194"/>
      <c r="AG54" s="194"/>
      <c r="AH54" s="194"/>
      <c r="AI54" s="194"/>
      <c r="AJ54" s="194"/>
      <c r="AK54" s="194"/>
    </row>
    <row r="122" spans="3:7" x14ac:dyDescent="0.2">
      <c r="C122" s="118"/>
      <c r="D122" s="118"/>
      <c r="E122" s="118"/>
      <c r="F122" s="118"/>
      <c r="G122" s="118"/>
    </row>
    <row r="123" spans="3:7" x14ac:dyDescent="0.2">
      <c r="C123" s="117"/>
    </row>
  </sheetData>
  <mergeCells count="40">
    <mergeCell ref="D51:AH51"/>
    <mergeCell ref="C39:L40"/>
    <mergeCell ref="C42:J42"/>
    <mergeCell ref="K42:Q42"/>
    <mergeCell ref="S42:Y42"/>
    <mergeCell ref="AA42:AF42"/>
    <mergeCell ref="B45:C45"/>
    <mergeCell ref="B46:C46"/>
    <mergeCell ref="D46:AH47"/>
    <mergeCell ref="B48:C48"/>
    <mergeCell ref="B49:C49"/>
    <mergeCell ref="D49:AH50"/>
    <mergeCell ref="AA30:AF31"/>
    <mergeCell ref="AG30:AG31"/>
    <mergeCell ref="C35:AE35"/>
    <mergeCell ref="C36:Z36"/>
    <mergeCell ref="AA36:AG36"/>
    <mergeCell ref="C23:Z23"/>
    <mergeCell ref="C24:L25"/>
    <mergeCell ref="C18:Z18"/>
    <mergeCell ref="C37:Z37"/>
    <mergeCell ref="C27:Z27"/>
    <mergeCell ref="C28:Z28"/>
    <mergeCell ref="C30:J31"/>
    <mergeCell ref="K30:Q31"/>
    <mergeCell ref="R30:R31"/>
    <mergeCell ref="S30:Y31"/>
    <mergeCell ref="Z30:Z31"/>
    <mergeCell ref="AA18:AG18"/>
    <mergeCell ref="C19:Z19"/>
    <mergeCell ref="C22:Z22"/>
    <mergeCell ref="AA22:AG22"/>
    <mergeCell ref="Z3:AA3"/>
    <mergeCell ref="AC3:AD3"/>
    <mergeCell ref="AF3:AG3"/>
    <mergeCell ref="B5:AH5"/>
    <mergeCell ref="B7:F7"/>
    <mergeCell ref="B8:F8"/>
    <mergeCell ref="B9:F12"/>
    <mergeCell ref="B13:F14"/>
  </mergeCells>
  <phoneticPr fontId="31"/>
  <dataValidations count="1">
    <dataValidation type="list" allowBlank="1" showInputMessage="1" showErrorMessage="1" sqref="G8:G17 L8 Q8 U13:W13 U9:U11 M24:M25 W24:W25 M39:M41 W39 T12 Y40:Y41" xr:uid="{090EDE2D-5601-4B33-8C9E-90513259A9A3}">
      <formula1>"□,■"</formula1>
    </dataValidation>
  </dataValidations>
  <pageMargins left="0.7" right="0.7" top="0.75" bottom="0.75" header="0.3" footer="0.3"/>
  <pageSetup paperSize="9" scale="8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3DD9C-BF5D-45D9-BE1F-FF1224515C8A}">
  <sheetPr codeName="Sheet29">
    <tabColor rgb="FF0070C0"/>
  </sheetPr>
  <dimension ref="B2:AB123"/>
  <sheetViews>
    <sheetView view="pageBreakPreview" zoomScaleNormal="100" zoomScaleSheetLayoutView="100" workbookViewId="0"/>
  </sheetViews>
  <sheetFormatPr defaultColWidth="4" defaultRowHeight="13" x14ac:dyDescent="0.2"/>
  <cols>
    <col min="1" max="1" width="1.453125" style="120" customWidth="1"/>
    <col min="2" max="2" width="2.36328125" style="120" customWidth="1"/>
    <col min="3" max="3" width="1.08984375" style="120" customWidth="1"/>
    <col min="4" max="4" width="4" style="134"/>
    <col min="5" max="20" width="4" style="120"/>
    <col min="21" max="21" width="2.36328125" style="120" customWidth="1"/>
    <col min="22" max="22" width="4" style="120"/>
    <col min="23" max="23" width="2.26953125" style="120" customWidth="1"/>
    <col min="24" max="24" width="4" style="120"/>
    <col min="25" max="25" width="2.36328125" style="120" customWidth="1"/>
    <col min="26" max="26" width="1.453125" style="120" customWidth="1"/>
    <col min="27" max="16384" width="4" style="120"/>
  </cols>
  <sheetData>
    <row r="2" spans="2:28" x14ac:dyDescent="0.2">
      <c r="B2" s="120" t="s">
        <v>344</v>
      </c>
      <c r="C2" s="194"/>
      <c r="D2" s="205"/>
      <c r="E2" s="194"/>
      <c r="F2" s="194"/>
      <c r="G2" s="194"/>
      <c r="H2" s="194"/>
      <c r="I2" s="194"/>
      <c r="J2" s="194"/>
      <c r="K2" s="194"/>
      <c r="L2" s="194"/>
      <c r="M2" s="194"/>
      <c r="N2" s="194"/>
      <c r="O2" s="194"/>
      <c r="P2" s="194"/>
      <c r="Q2" s="194"/>
      <c r="R2" s="194"/>
      <c r="S2" s="194"/>
      <c r="T2" s="194"/>
      <c r="U2" s="194"/>
      <c r="V2" s="194"/>
      <c r="W2" s="194"/>
      <c r="X2" s="194"/>
      <c r="Y2" s="194"/>
    </row>
    <row r="4" spans="2:28" x14ac:dyDescent="0.2">
      <c r="B4" s="485" t="s">
        <v>177</v>
      </c>
      <c r="C4" s="485"/>
      <c r="D4" s="485"/>
      <c r="E4" s="485"/>
      <c r="F4" s="485"/>
      <c r="G4" s="485"/>
      <c r="H4" s="485"/>
      <c r="I4" s="485"/>
      <c r="J4" s="485"/>
      <c r="K4" s="485"/>
      <c r="L4" s="485"/>
      <c r="M4" s="485"/>
      <c r="N4" s="485"/>
      <c r="O4" s="485"/>
      <c r="P4" s="485"/>
      <c r="Q4" s="485"/>
      <c r="R4" s="485"/>
      <c r="S4" s="485"/>
      <c r="T4" s="485"/>
      <c r="U4" s="485"/>
      <c r="V4" s="485"/>
      <c r="W4" s="485"/>
      <c r="X4" s="485"/>
      <c r="Y4" s="485"/>
    </row>
    <row r="6" spans="2:28" ht="23.25" customHeight="1" x14ac:dyDescent="0.2">
      <c r="B6" s="523" t="s">
        <v>11</v>
      </c>
      <c r="C6" s="523"/>
      <c r="D6" s="523"/>
      <c r="E6" s="523"/>
      <c r="F6" s="523"/>
      <c r="G6" s="481"/>
      <c r="H6" s="486"/>
      <c r="I6" s="486"/>
      <c r="J6" s="486"/>
      <c r="K6" s="486"/>
      <c r="L6" s="486"/>
      <c r="M6" s="486"/>
      <c r="N6" s="486"/>
      <c r="O6" s="486"/>
      <c r="P6" s="486"/>
      <c r="Q6" s="486"/>
      <c r="R6" s="486"/>
      <c r="S6" s="486"/>
      <c r="T6" s="486"/>
      <c r="U6" s="486"/>
      <c r="V6" s="486"/>
      <c r="W6" s="486"/>
      <c r="X6" s="486"/>
      <c r="Y6" s="558"/>
    </row>
    <row r="7" spans="2:28" ht="23.25" customHeight="1" x14ac:dyDescent="0.2">
      <c r="B7" s="523" t="s">
        <v>155</v>
      </c>
      <c r="C7" s="523"/>
      <c r="D7" s="523"/>
      <c r="E7" s="523"/>
      <c r="F7" s="523"/>
      <c r="G7" s="137" t="s">
        <v>42</v>
      </c>
      <c r="H7" s="172" t="s">
        <v>132</v>
      </c>
      <c r="I7" s="172"/>
      <c r="J7" s="172"/>
      <c r="K7" s="172"/>
      <c r="L7" s="137" t="s">
        <v>42</v>
      </c>
      <c r="M7" s="172" t="s">
        <v>131</v>
      </c>
      <c r="N7" s="172"/>
      <c r="O7" s="172"/>
      <c r="P7" s="172"/>
      <c r="Q7" s="137" t="s">
        <v>42</v>
      </c>
      <c r="R7" s="172" t="s">
        <v>130</v>
      </c>
      <c r="S7" s="172"/>
      <c r="T7" s="172"/>
      <c r="U7" s="172"/>
      <c r="V7" s="172"/>
      <c r="W7" s="155"/>
      <c r="X7" s="155"/>
      <c r="Y7" s="142"/>
    </row>
    <row r="9" spans="2:28" x14ac:dyDescent="0.2">
      <c r="B9" s="149"/>
      <c r="C9" s="148"/>
      <c r="D9" s="150"/>
      <c r="E9" s="148"/>
      <c r="F9" s="148"/>
      <c r="G9" s="148"/>
      <c r="H9" s="148"/>
      <c r="I9" s="148"/>
      <c r="J9" s="148"/>
      <c r="K9" s="148"/>
      <c r="L9" s="148"/>
      <c r="M9" s="148"/>
      <c r="N9" s="148"/>
      <c r="O9" s="148"/>
      <c r="P9" s="148"/>
      <c r="Q9" s="148"/>
      <c r="R9" s="148"/>
      <c r="S9" s="148"/>
      <c r="T9" s="169"/>
      <c r="U9" s="148"/>
      <c r="V9" s="148"/>
      <c r="W9" s="148"/>
      <c r="X9" s="148"/>
      <c r="Y9" s="169"/>
      <c r="Z9" s="194"/>
      <c r="AA9" s="194"/>
      <c r="AB9" s="194"/>
    </row>
    <row r="10" spans="2:28" x14ac:dyDescent="0.2">
      <c r="B10" s="140" t="s">
        <v>176</v>
      </c>
      <c r="T10" s="189"/>
      <c r="V10" s="145" t="s">
        <v>106</v>
      </c>
      <c r="W10" s="145" t="s">
        <v>99</v>
      </c>
      <c r="X10" s="145" t="s">
        <v>105</v>
      </c>
      <c r="Y10" s="189"/>
      <c r="Z10" s="194"/>
      <c r="AA10" s="194"/>
      <c r="AB10" s="194"/>
    </row>
    <row r="11" spans="2:28" x14ac:dyDescent="0.2">
      <c r="B11" s="140"/>
      <c r="T11" s="189"/>
      <c r="Y11" s="189"/>
      <c r="Z11" s="194"/>
      <c r="AA11" s="194"/>
      <c r="AB11" s="194"/>
    </row>
    <row r="12" spans="2:28" ht="17.25" customHeight="1" x14ac:dyDescent="0.2">
      <c r="B12" s="140"/>
      <c r="D12" s="134" t="s">
        <v>104</v>
      </c>
      <c r="E12" s="560" t="s">
        <v>175</v>
      </c>
      <c r="F12" s="560"/>
      <c r="G12" s="560"/>
      <c r="H12" s="560"/>
      <c r="I12" s="560"/>
      <c r="J12" s="560"/>
      <c r="K12" s="560"/>
      <c r="L12" s="560"/>
      <c r="M12" s="560"/>
      <c r="N12" s="560"/>
      <c r="O12" s="560"/>
      <c r="P12" s="560"/>
      <c r="Q12" s="560"/>
      <c r="R12" s="560"/>
      <c r="S12" s="560"/>
      <c r="T12" s="573"/>
      <c r="V12" s="134" t="s">
        <v>42</v>
      </c>
      <c r="W12" s="134" t="s">
        <v>99</v>
      </c>
      <c r="X12" s="134" t="s">
        <v>42</v>
      </c>
      <c r="Y12" s="133"/>
    </row>
    <row r="13" spans="2:28" ht="10.5" customHeight="1" x14ac:dyDescent="0.2">
      <c r="B13" s="140"/>
      <c r="T13" s="189"/>
      <c r="V13" s="134"/>
      <c r="W13" s="134"/>
      <c r="X13" s="134"/>
      <c r="Y13" s="186"/>
    </row>
    <row r="14" spans="2:28" ht="30.75" customHeight="1" x14ac:dyDescent="0.2">
      <c r="B14" s="140"/>
      <c r="D14" s="134" t="s">
        <v>102</v>
      </c>
      <c r="E14" s="497" t="s">
        <v>174</v>
      </c>
      <c r="F14" s="497"/>
      <c r="G14" s="497"/>
      <c r="H14" s="497"/>
      <c r="I14" s="497"/>
      <c r="J14" s="497"/>
      <c r="K14" s="497"/>
      <c r="L14" s="497"/>
      <c r="M14" s="497"/>
      <c r="N14" s="497"/>
      <c r="O14" s="497"/>
      <c r="P14" s="497"/>
      <c r="Q14" s="497"/>
      <c r="R14" s="497"/>
      <c r="S14" s="497"/>
      <c r="T14" s="498"/>
      <c r="V14" s="134" t="s">
        <v>42</v>
      </c>
      <c r="W14" s="134" t="s">
        <v>99</v>
      </c>
      <c r="X14" s="134" t="s">
        <v>42</v>
      </c>
      <c r="Y14" s="133"/>
    </row>
    <row r="15" spans="2:28" ht="9" customHeight="1" x14ac:dyDescent="0.2">
      <c r="B15" s="140"/>
      <c r="T15" s="189"/>
      <c r="V15" s="134"/>
      <c r="W15" s="134"/>
      <c r="X15" s="134"/>
      <c r="Y15" s="186"/>
    </row>
    <row r="16" spans="2:28" ht="41.25" customHeight="1" x14ac:dyDescent="0.2">
      <c r="B16" s="140"/>
      <c r="D16" s="134" t="s">
        <v>111</v>
      </c>
      <c r="E16" s="497" t="s">
        <v>173</v>
      </c>
      <c r="F16" s="497"/>
      <c r="G16" s="497"/>
      <c r="H16" s="497"/>
      <c r="I16" s="497"/>
      <c r="J16" s="497"/>
      <c r="K16" s="497"/>
      <c r="L16" s="497"/>
      <c r="M16" s="497"/>
      <c r="N16" s="497"/>
      <c r="O16" s="497"/>
      <c r="P16" s="497"/>
      <c r="Q16" s="497"/>
      <c r="R16" s="497"/>
      <c r="S16" s="497"/>
      <c r="T16" s="498"/>
      <c r="V16" s="134" t="s">
        <v>42</v>
      </c>
      <c r="W16" s="134" t="s">
        <v>99</v>
      </c>
      <c r="X16" s="134" t="s">
        <v>42</v>
      </c>
      <c r="Y16" s="133"/>
    </row>
    <row r="17" spans="2:28" ht="7.5" customHeight="1" x14ac:dyDescent="0.2">
      <c r="B17" s="140"/>
      <c r="T17" s="189"/>
      <c r="V17" s="141"/>
      <c r="W17" s="141"/>
      <c r="X17" s="141"/>
      <c r="Y17" s="133"/>
    </row>
    <row r="18" spans="2:28" ht="17.25" customHeight="1" x14ac:dyDescent="0.2">
      <c r="B18" s="140"/>
      <c r="D18" s="134" t="s">
        <v>159</v>
      </c>
      <c r="E18" s="560" t="s">
        <v>172</v>
      </c>
      <c r="F18" s="560"/>
      <c r="G18" s="560"/>
      <c r="H18" s="560"/>
      <c r="I18" s="560"/>
      <c r="J18" s="560"/>
      <c r="K18" s="560"/>
      <c r="L18" s="560"/>
      <c r="M18" s="560"/>
      <c r="N18" s="560"/>
      <c r="O18" s="560"/>
      <c r="P18" s="560"/>
      <c r="Q18" s="560"/>
      <c r="R18" s="560"/>
      <c r="S18" s="560"/>
      <c r="T18" s="573"/>
      <c r="V18" s="134" t="s">
        <v>42</v>
      </c>
      <c r="W18" s="134" t="s">
        <v>99</v>
      </c>
      <c r="X18" s="134" t="s">
        <v>42</v>
      </c>
      <c r="Y18" s="133"/>
    </row>
    <row r="19" spans="2:28" ht="6.75" customHeight="1" x14ac:dyDescent="0.2">
      <c r="B19" s="140"/>
      <c r="T19" s="189"/>
      <c r="Y19" s="189"/>
    </row>
    <row r="20" spans="2:28" ht="36" customHeight="1" x14ac:dyDescent="0.2">
      <c r="B20" s="140"/>
      <c r="D20" s="134" t="s">
        <v>171</v>
      </c>
      <c r="E20" s="497" t="s">
        <v>170</v>
      </c>
      <c r="F20" s="497"/>
      <c r="G20" s="497"/>
      <c r="H20" s="497"/>
      <c r="I20" s="497"/>
      <c r="J20" s="497"/>
      <c r="K20" s="497"/>
      <c r="L20" s="497"/>
      <c r="M20" s="497"/>
      <c r="N20" s="497"/>
      <c r="O20" s="497"/>
      <c r="P20" s="497"/>
      <c r="Q20" s="497"/>
      <c r="R20" s="497"/>
      <c r="S20" s="497"/>
      <c r="T20" s="498"/>
      <c r="V20" s="134" t="s">
        <v>42</v>
      </c>
      <c r="W20" s="134" t="s">
        <v>99</v>
      </c>
      <c r="X20" s="134" t="s">
        <v>42</v>
      </c>
      <c r="Y20" s="133"/>
    </row>
    <row r="21" spans="2:28" ht="6.75" customHeight="1" x14ac:dyDescent="0.2">
      <c r="B21" s="129"/>
      <c r="C21" s="128"/>
      <c r="D21" s="152"/>
      <c r="E21" s="128"/>
      <c r="F21" s="128"/>
      <c r="G21" s="128"/>
      <c r="H21" s="128"/>
      <c r="I21" s="128"/>
      <c r="J21" s="128"/>
      <c r="K21" s="128"/>
      <c r="L21" s="128"/>
      <c r="M21" s="128"/>
      <c r="N21" s="128"/>
      <c r="O21" s="128"/>
      <c r="P21" s="128"/>
      <c r="Q21" s="128"/>
      <c r="R21" s="128"/>
      <c r="S21" s="128"/>
      <c r="T21" s="136"/>
      <c r="U21" s="128"/>
      <c r="V21" s="128"/>
      <c r="W21" s="128"/>
      <c r="X21" s="128"/>
      <c r="Y21" s="136"/>
    </row>
    <row r="22" spans="2:28" ht="6.75" customHeight="1" x14ac:dyDescent="0.2"/>
    <row r="23" spans="2:28" ht="35.25" customHeight="1" x14ac:dyDescent="0.2">
      <c r="B23" s="485" t="s">
        <v>165</v>
      </c>
      <c r="C23" s="485"/>
      <c r="D23" s="485"/>
      <c r="E23" s="497" t="s">
        <v>169</v>
      </c>
      <c r="F23" s="497"/>
      <c r="G23" s="497"/>
      <c r="H23" s="497"/>
      <c r="I23" s="497"/>
      <c r="J23" s="497"/>
      <c r="K23" s="497"/>
      <c r="L23" s="497"/>
      <c r="M23" s="497"/>
      <c r="N23" s="497"/>
      <c r="O23" s="497"/>
      <c r="P23" s="497"/>
      <c r="Q23" s="497"/>
      <c r="R23" s="497"/>
      <c r="S23" s="497"/>
      <c r="T23" s="497"/>
      <c r="U23" s="497"/>
      <c r="V23" s="497"/>
      <c r="W23" s="497"/>
      <c r="X23" s="497"/>
      <c r="Y23" s="497"/>
    </row>
    <row r="24" spans="2:28" ht="24.75" customHeight="1" x14ac:dyDescent="0.2">
      <c r="B24" s="485" t="s">
        <v>168</v>
      </c>
      <c r="C24" s="485"/>
      <c r="D24" s="485"/>
      <c r="E24" s="497" t="s">
        <v>140</v>
      </c>
      <c r="F24" s="497"/>
      <c r="G24" s="497"/>
      <c r="H24" s="497"/>
      <c r="I24" s="497"/>
      <c r="J24" s="497"/>
      <c r="K24" s="497"/>
      <c r="L24" s="497"/>
      <c r="M24" s="497"/>
      <c r="N24" s="497"/>
      <c r="O24" s="497"/>
      <c r="P24" s="497"/>
      <c r="Q24" s="497"/>
      <c r="R24" s="497"/>
      <c r="S24" s="497"/>
      <c r="T24" s="497"/>
      <c r="U24" s="497"/>
      <c r="V24" s="497"/>
      <c r="W24" s="497"/>
      <c r="X24" s="497"/>
      <c r="Y24" s="497"/>
      <c r="Z24" s="185"/>
    </row>
    <row r="25" spans="2:28" ht="7.5" customHeight="1" x14ac:dyDescent="0.2">
      <c r="K25" s="194"/>
      <c r="L25" s="194"/>
      <c r="M25" s="194"/>
      <c r="N25" s="194"/>
      <c r="O25" s="194"/>
      <c r="P25" s="194"/>
      <c r="Q25" s="194"/>
      <c r="R25" s="194"/>
      <c r="S25" s="194"/>
      <c r="T25" s="194"/>
      <c r="U25" s="194"/>
      <c r="V25" s="194"/>
      <c r="W25" s="194"/>
      <c r="X25" s="194"/>
      <c r="Y25" s="194"/>
      <c r="Z25" s="194"/>
      <c r="AA25" s="194"/>
      <c r="AB25" s="194"/>
    </row>
    <row r="122" spans="3:7" x14ac:dyDescent="0.2">
      <c r="C122" s="128"/>
      <c r="D122" s="152"/>
      <c r="E122" s="128"/>
      <c r="F122" s="128"/>
      <c r="G122" s="128"/>
    </row>
    <row r="123" spans="3:7" x14ac:dyDescent="0.2">
      <c r="C123" s="148"/>
    </row>
  </sheetData>
  <mergeCells count="13">
    <mergeCell ref="E14:T14"/>
    <mergeCell ref="E16:T16"/>
    <mergeCell ref="E18:T18"/>
    <mergeCell ref="B4:Y4"/>
    <mergeCell ref="B6:F6"/>
    <mergeCell ref="G6:Y6"/>
    <mergeCell ref="B7:F7"/>
    <mergeCell ref="E12:T12"/>
    <mergeCell ref="E20:T20"/>
    <mergeCell ref="B23:D23"/>
    <mergeCell ref="E23:Y23"/>
    <mergeCell ref="B24:D24"/>
    <mergeCell ref="E24:Y24"/>
  </mergeCells>
  <phoneticPr fontId="31"/>
  <dataValidations count="1">
    <dataValidation type="list" allowBlank="1" showInputMessage="1" showErrorMessage="1" sqref="V12 X12 V14 X14 V16 X16 V18 X18 V20 X20 G7 L7 Q7" xr:uid="{7D035C1B-8A3B-4CD2-96A6-9AC3F1C7F515}">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15</vt:i4>
      </vt:variant>
      <vt:variant>
        <vt:lpstr>名前付き一覧</vt:lpstr>
      </vt:variant>
      <vt:variant>
        <vt:i4>11</vt:i4>
      </vt:variant>
    </vt:vector>
  </HeadingPairs>
  <TitlesOfParts>
    <vt:vector size="26" baseType="lpstr">
      <vt:lpstr>添付書類一覧表（ＧＨ)</vt:lpstr>
      <vt:lpstr>勤務形態一覧表</vt:lpstr>
      <vt:lpstr>シフト記号票</vt:lpstr>
      <vt:lpstr>様式１－３　サービス提供体制強化加算届出書（小多機等）</vt:lpstr>
      <vt:lpstr>参考計算書（Ａ）有資格者の割合の計算用</vt:lpstr>
      <vt:lpstr>参考計算書（Ｂ）勤続７年以上職員の割合の計算用</vt:lpstr>
      <vt:lpstr>参考計算書（Ｃ）常勤職員の割合の計算用</vt:lpstr>
      <vt:lpstr>様式7　高齢者施設等感染対策向上に係る届出書</vt:lpstr>
      <vt:lpstr>様式13　看取り看護加算に係る届出書（ＧＨ）</vt:lpstr>
      <vt:lpstr>様式15　認知症専門ケア加算に係る届出書（ＧＨ）</vt:lpstr>
      <vt:lpstr>様式20　夜間支援体制加算に係る届出書（ＧＨ）</vt:lpstr>
      <vt:lpstr>様式21‐1　医療連携体制加算（Ⅰ）に係る届出書（ＧＨ）</vt:lpstr>
      <vt:lpstr>様式21‐2　医療連携体制加算（Ⅱ）に係る届出書（ＧＨ）</vt:lpstr>
      <vt:lpstr>様式23　認知症チームケア推進加算に係る届出書</vt:lpstr>
      <vt:lpstr>様式24　生産性向上推進体制加算に係る届出書</vt:lpstr>
      <vt:lpstr>'参考計算書（Ａ）有資格者の割合の計算用'!Print_Area</vt:lpstr>
      <vt:lpstr>'参考計算書（Ｂ）勤続７年以上職員の割合の計算用'!Print_Area</vt:lpstr>
      <vt:lpstr>'参考計算書（Ｃ）常勤職員の割合の計算用'!Print_Area</vt:lpstr>
      <vt:lpstr>'添付書類一覧表（ＧＨ)'!Print_Area</vt:lpstr>
      <vt:lpstr>'様式１－３　サービス提供体制強化加算届出書（小多機等）'!Print_Area</vt:lpstr>
      <vt:lpstr>'様式13　看取り看護加算に係る届出書（ＧＨ）'!Print_Area</vt:lpstr>
      <vt:lpstr>'様式15　認知症専門ケア加算に係る届出書（ＧＨ）'!Print_Area</vt:lpstr>
      <vt:lpstr>'様式20　夜間支援体制加算に係る届出書（ＧＨ）'!Print_Area</vt:lpstr>
      <vt:lpstr>'様式21‐1　医療連携体制加算（Ⅰ）に係る届出書（ＧＨ）'!Print_Area</vt:lpstr>
      <vt:lpstr>'様式21‐2　医療連携体制加算（Ⅱ）に係る届出書（ＧＨ）'!Print_Area</vt:lpstr>
      <vt:lpstr>'様式7　高齢者施設等感染対策向上に係る届出書'!Print_Area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2024-09-24T05:24:27Z</cp:lastPrinted>
  <dcterms:created xsi:type="dcterms:W3CDTF">2022-03-23T02:04:04Z</dcterms:created>
  <dcterms:modified xsi:type="dcterms:W3CDTF">2024-09-30T08:03:14Z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2023-01-19T01:32:07Z</vt:filetime>
  </property>
</Properties>
</file>