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2025年度\04_地域自治推進係\12 助成金\１ 公益活動・加入促進\☆R7\"/>
    </mc:Choice>
  </mc:AlternateContent>
  <xr:revisionPtr revIDLastSave="0" documentId="13_ncr:1_{29BCBED8-C888-48B2-82B1-09ED79DE5A47}" xr6:coauthVersionLast="47" xr6:coauthVersionMax="47" xr10:uidLastSave="{00000000-0000-0000-0000-000000000000}"/>
  <bookViews>
    <workbookView xWindow="-110" yWindow="-110" windowWidth="19420" windowHeight="10300" xr2:uid="{D80557D1-87D0-4374-BC29-05F212747522}"/>
  </bookViews>
  <sheets>
    <sheet name="概算払い用" sheetId="5" r:id="rId1"/>
    <sheet name="1申請書" sheetId="1" r:id="rId2"/>
    <sheet name="2計画書" sheetId="2" r:id="rId3"/>
    <sheet name="3請求書" sheetId="3" r:id="rId4"/>
    <sheet name="4口座振替依頼書" sheetId="4" r:id="rId5"/>
    <sheet name="R7" sheetId="6" r:id="rId6"/>
  </sheets>
  <definedNames>
    <definedName name="_xlnm.Print_Area" localSheetId="1">'1申請書'!$A$1:$P$50</definedName>
    <definedName name="_xlnm.Print_Area" localSheetId="2">'2計画書'!$A$1:$AG$56</definedName>
    <definedName name="_xlnm.Print_Area" localSheetId="3">'3請求書'!$A$1:$P$51</definedName>
    <definedName name="_xlnm.Print_Area" localSheetId="4">'4口座振替依頼書'!$A$1:$R$50</definedName>
    <definedName name="_xlnm.Print_Area" localSheetId="5">'R7'!$A$1:$J$108</definedName>
    <definedName name="_xlnm.Print_Area" localSheetId="0">概算払い用!$A$1:$C$46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1" i="2" l="1"/>
  <c r="I35" i="2"/>
  <c r="I33" i="2"/>
  <c r="P1" i="1"/>
  <c r="L7" i="3"/>
  <c r="B33" i="4"/>
  <c r="AE27" i="2"/>
  <c r="AE29" i="2" s="1"/>
  <c r="N27" i="2"/>
  <c r="F29" i="2" s="1"/>
  <c r="K40" i="4" l="1"/>
  <c r="K42" i="4"/>
  <c r="N33" i="2"/>
  <c r="K38" i="4"/>
  <c r="J21" i="3"/>
  <c r="J18" i="3"/>
  <c r="J16" i="3"/>
  <c r="P1" i="4" l="1"/>
  <c r="AF1" i="2"/>
  <c r="E4" i="2"/>
  <c r="O1" i="2"/>
  <c r="N35" i="2"/>
  <c r="O1" i="3"/>
  <c r="N29" i="2"/>
  <c r="H41" i="2" l="1"/>
  <c r="D43" i="2"/>
  <c r="N37" i="2"/>
  <c r="I43" i="2" s="1"/>
  <c r="N49" i="2" l="1"/>
  <c r="N43" i="2"/>
  <c r="N47" i="2" s="1"/>
  <c r="N51" i="2" l="1"/>
  <c r="N53" i="2" s="1"/>
  <c r="AE31" i="2"/>
  <c r="AE41" i="2" l="1"/>
  <c r="H12" i="3" s="1"/>
  <c r="H3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伊藤　大輝</author>
    <author>山本 祐史</author>
  </authors>
  <commentList>
    <comment ref="K17" authorId="0" shapeId="0" xr:uid="{CE487718-BF7C-4E2D-9DFA-DD84C0267DC3}">
      <text>
        <r>
          <rPr>
            <sz val="12"/>
            <color indexed="81"/>
            <rFont val="BIZ UDPゴシック"/>
            <family val="3"/>
            <charset val="128"/>
          </rPr>
          <t>右端の</t>
        </r>
        <r>
          <rPr>
            <b/>
            <sz val="12"/>
            <color indexed="81"/>
            <rFont val="BIZ UDPゴシック"/>
            <family val="3"/>
            <charset val="128"/>
          </rPr>
          <t>プルダウン（▼）</t>
        </r>
        <r>
          <rPr>
            <sz val="12"/>
            <color indexed="81"/>
            <rFont val="BIZ UDPゴシック"/>
            <family val="3"/>
            <charset val="128"/>
          </rPr>
          <t>をクリックし、
町会・自治会名を選択</t>
        </r>
      </text>
    </comment>
    <comment ref="K19" authorId="0" shapeId="0" xr:uid="{93FD3A1B-05B8-4D35-A4A3-189F1489A079}">
      <text>
        <r>
          <rPr>
            <b/>
            <sz val="11"/>
            <color indexed="81"/>
            <rFont val="BIZ UDPゴシック"/>
            <family val="3"/>
            <charset val="128"/>
          </rPr>
          <t>会長宅</t>
        </r>
        <r>
          <rPr>
            <sz val="11"/>
            <color indexed="81"/>
            <rFont val="BIZ UDPゴシック"/>
            <family val="3"/>
            <charset val="128"/>
          </rPr>
          <t>の住所を中野区から記入</t>
        </r>
      </text>
    </comment>
    <comment ref="K21" authorId="1" shapeId="0" xr:uid="{0C42123B-B68B-475D-AB1E-08898C5825B6}">
      <text>
        <r>
          <rPr>
            <b/>
            <sz val="12"/>
            <color indexed="81"/>
            <rFont val="BIZ UDPゴシック"/>
            <family val="3"/>
            <charset val="128"/>
          </rPr>
          <t>会長名</t>
        </r>
        <r>
          <rPr>
            <sz val="12"/>
            <color indexed="81"/>
            <rFont val="BIZ UDPゴシック"/>
            <family val="3"/>
            <charset val="128"/>
          </rPr>
          <t>を記入</t>
        </r>
      </text>
    </comment>
    <comment ref="K23" authorId="1" shapeId="0" xr:uid="{D9550FE1-B31C-49A7-B704-C060A0F198EC}">
      <text>
        <r>
          <rPr>
            <b/>
            <sz val="11"/>
            <color indexed="81"/>
            <rFont val="BIZ UDPゴシック"/>
            <family val="3"/>
            <charset val="128"/>
          </rPr>
          <t>提出者</t>
        </r>
        <r>
          <rPr>
            <sz val="11"/>
            <color indexed="81"/>
            <rFont val="BIZ UDPゴシック"/>
            <family val="3"/>
            <charset val="128"/>
          </rPr>
          <t>の名前を記入</t>
        </r>
      </text>
    </comment>
    <comment ref="K25" authorId="1" shapeId="0" xr:uid="{8CFEC4B6-9C22-43F3-A233-ED3964E083EC}">
      <text>
        <r>
          <rPr>
            <b/>
            <sz val="11"/>
            <color indexed="81"/>
            <rFont val="BIZ UDPゴシック"/>
            <family val="3"/>
            <charset val="128"/>
          </rPr>
          <t>提出者</t>
        </r>
        <r>
          <rPr>
            <sz val="11"/>
            <color indexed="81"/>
            <rFont val="BIZ UDPゴシック"/>
            <family val="3"/>
            <charset val="128"/>
          </rPr>
          <t>の連絡先を記入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山本 祐史</author>
  </authors>
  <commentList>
    <comment ref="A30" authorId="0" shapeId="0" xr:uid="{24379F45-EE17-4B27-86D4-30E4ECE980BB}">
      <text>
        <r>
          <rPr>
            <b/>
            <sz val="20"/>
            <color indexed="81"/>
            <rFont val="BIZ UDPゴシック"/>
            <family val="3"/>
            <charset val="128"/>
          </rPr>
          <t>口座名義に町会名が入っていない場合のみ委任状が必要です。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伊藤　大輝</author>
    <author>山本 祐史</author>
  </authors>
  <commentList>
    <comment ref="K10" authorId="0" shapeId="0" xr:uid="{84EF69B3-F605-4B66-A7AA-757F7389F908}">
      <text>
        <r>
          <rPr>
            <sz val="12"/>
            <color indexed="81"/>
            <rFont val="BIZ UDPゴシック"/>
            <family val="3"/>
            <charset val="128"/>
          </rPr>
          <t>該当の金融機関を○で囲ってください。
※上記の○図形を移動してください。</t>
        </r>
      </text>
    </comment>
    <comment ref="L22" authorId="0" shapeId="0" xr:uid="{4D748461-4A7E-4D24-A9AD-88D2D80D8F70}">
      <text>
        <r>
          <rPr>
            <sz val="12"/>
            <color indexed="81"/>
            <rFont val="BIZ UDPゴシック"/>
            <family val="3"/>
            <charset val="128"/>
          </rPr>
          <t>該当の預金種別を○で囲ってください。
※上記の○図形を移動してください。</t>
        </r>
      </text>
    </comment>
    <comment ref="G28" authorId="1" shapeId="0" xr:uid="{E41D8691-787D-463F-8361-D1202A4D84CE}">
      <text>
        <r>
          <rPr>
            <sz val="11"/>
            <color indexed="81"/>
            <rFont val="BIZ UDPゴシック"/>
            <family val="3"/>
            <charset val="128"/>
          </rPr>
          <t>町会名が入っていない場合は委任状が必要です。</t>
        </r>
      </text>
    </comment>
  </commentList>
</comments>
</file>

<file path=xl/sharedStrings.xml><?xml version="1.0" encoding="utf-8"?>
<sst xmlns="http://schemas.openxmlformats.org/spreadsheetml/2006/main" count="325" uniqueCount="254">
  <si>
    <t>第１号様式（第５条関係）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3"/>
  </si>
  <si>
    <t>助　成　金　交　付　申　請　書</t>
    <rPh sb="0" eb="1">
      <t>スケ</t>
    </rPh>
    <rPh sb="2" eb="3">
      <t>シゲル</t>
    </rPh>
    <rPh sb="4" eb="5">
      <t>キン</t>
    </rPh>
    <rPh sb="6" eb="7">
      <t>コウ</t>
    </rPh>
    <rPh sb="8" eb="9">
      <t>フ</t>
    </rPh>
    <rPh sb="10" eb="11">
      <t>シン</t>
    </rPh>
    <rPh sb="12" eb="13">
      <t>ショウ</t>
    </rPh>
    <rPh sb="14" eb="15">
      <t>ショ</t>
    </rPh>
    <phoneticPr fontId="3"/>
  </si>
  <si>
    <t>令和　　年　　月　　日</t>
  </si>
  <si>
    <t>中　野　区　長　あて</t>
    <rPh sb="0" eb="1">
      <t>ナカ</t>
    </rPh>
    <rPh sb="2" eb="3">
      <t>ノ</t>
    </rPh>
    <rPh sb="4" eb="5">
      <t>ク</t>
    </rPh>
    <rPh sb="6" eb="7">
      <t>チョウ</t>
    </rPh>
    <phoneticPr fontId="3"/>
  </si>
  <si>
    <t>団体名</t>
    <rPh sb="0" eb="2">
      <t>ダンタイ</t>
    </rPh>
    <rPh sb="2" eb="3">
      <t>メイ</t>
    </rPh>
    <phoneticPr fontId="3"/>
  </si>
  <si>
    <t>住所</t>
    <rPh sb="0" eb="2">
      <t>ジュウショ</t>
    </rPh>
    <phoneticPr fontId="3"/>
  </si>
  <si>
    <t>代表者名</t>
    <rPh sb="0" eb="3">
      <t>ダイヒョウシャ</t>
    </rPh>
    <rPh sb="3" eb="4">
      <t>メイ</t>
    </rPh>
    <phoneticPr fontId="3"/>
  </si>
  <si>
    <t>㊞</t>
  </si>
  <si>
    <t>連絡担当者</t>
    <rPh sb="0" eb="2">
      <t>レンラク</t>
    </rPh>
    <rPh sb="2" eb="5">
      <t>タントウシャ</t>
    </rPh>
    <phoneticPr fontId="3"/>
  </si>
  <si>
    <t>電話</t>
    <rPh sb="0" eb="2">
      <t>デンワ</t>
    </rPh>
    <phoneticPr fontId="3"/>
  </si>
  <si>
    <t>　　　　中野区町会・自治会公益活動推進助成要綱に基づき、助成金の交付を申請します。</t>
    <rPh sb="4" eb="7">
      <t>ナカノク</t>
    </rPh>
    <rPh sb="7" eb="9">
      <t>チョウカイ</t>
    </rPh>
    <rPh sb="10" eb="13">
      <t>ジチカイ</t>
    </rPh>
    <rPh sb="13" eb="15">
      <t>コウエキ</t>
    </rPh>
    <rPh sb="15" eb="17">
      <t>カツドウ</t>
    </rPh>
    <rPh sb="17" eb="19">
      <t>スイシン</t>
    </rPh>
    <rPh sb="19" eb="21">
      <t>ジョセイ</t>
    </rPh>
    <rPh sb="21" eb="23">
      <t>ヨウコウ</t>
    </rPh>
    <rPh sb="24" eb="25">
      <t>モト</t>
    </rPh>
    <rPh sb="28" eb="31">
      <t>ジョセイキン</t>
    </rPh>
    <rPh sb="32" eb="34">
      <t>コウフ</t>
    </rPh>
    <rPh sb="35" eb="37">
      <t>シンセイ</t>
    </rPh>
    <phoneticPr fontId="3"/>
  </si>
  <si>
    <t>　交付申請額</t>
    <rPh sb="1" eb="3">
      <t>コウフ</t>
    </rPh>
    <rPh sb="3" eb="5">
      <t>シンセイ</t>
    </rPh>
    <rPh sb="5" eb="6">
      <t>ガク</t>
    </rPh>
    <phoneticPr fontId="3"/>
  </si>
  <si>
    <t>金</t>
    <rPh sb="0" eb="1">
      <t>キン</t>
    </rPh>
    <phoneticPr fontId="3"/>
  </si>
  <si>
    <t>円</t>
    <rPh sb="0" eb="1">
      <t>エン</t>
    </rPh>
    <phoneticPr fontId="3"/>
  </si>
  <si>
    <t>公益活動の推進を図り、豊かな地域社会を実現する。</t>
    <rPh sb="0" eb="2">
      <t>コウエキ</t>
    </rPh>
    <rPh sb="2" eb="4">
      <t>カツドウ</t>
    </rPh>
    <rPh sb="5" eb="7">
      <t>スイシン</t>
    </rPh>
    <rPh sb="8" eb="9">
      <t>ハカ</t>
    </rPh>
    <rPh sb="11" eb="12">
      <t>ユタ</t>
    </rPh>
    <rPh sb="14" eb="16">
      <t>チイキ</t>
    </rPh>
    <rPh sb="16" eb="18">
      <t>シャカイ</t>
    </rPh>
    <rPh sb="19" eb="21">
      <t>ジツゲン</t>
    </rPh>
    <phoneticPr fontId="3"/>
  </si>
  <si>
    <t>　添付書類</t>
    <rPh sb="1" eb="3">
      <t>テンプ</t>
    </rPh>
    <rPh sb="3" eb="5">
      <t>ショルイ</t>
    </rPh>
    <phoneticPr fontId="3"/>
  </si>
  <si>
    <t>事業等計画書</t>
    <rPh sb="0" eb="2">
      <t>ジギョウ</t>
    </rPh>
    <rPh sb="2" eb="3">
      <t>トウ</t>
    </rPh>
    <rPh sb="3" eb="6">
      <t>ケイカクショ</t>
    </rPh>
    <phoneticPr fontId="3"/>
  </si>
  <si>
    <t>事　業　等　計　画　書</t>
    <rPh sb="0" eb="1">
      <t>コト</t>
    </rPh>
    <rPh sb="2" eb="3">
      <t>ギョウ</t>
    </rPh>
    <rPh sb="4" eb="5">
      <t>トウ</t>
    </rPh>
    <rPh sb="6" eb="7">
      <t>ケイ</t>
    </rPh>
    <rPh sb="8" eb="9">
      <t>ガ</t>
    </rPh>
    <rPh sb="10" eb="11">
      <t>ショ</t>
    </rPh>
    <phoneticPr fontId="3"/>
  </si>
  <si>
    <t>１　地域自治活動</t>
  </si>
  <si>
    <t>５　加入促進助成金</t>
    <rPh sb="2" eb="4">
      <t>カニュウ</t>
    </rPh>
    <rPh sb="4" eb="6">
      <t>ソクシン</t>
    </rPh>
    <rPh sb="6" eb="9">
      <t>ジョセイキン</t>
    </rPh>
    <phoneticPr fontId="3"/>
  </si>
  <si>
    <t>申請します</t>
    <rPh sb="0" eb="2">
      <t>シンセイ</t>
    </rPh>
    <phoneticPr fontId="3"/>
  </si>
  <si>
    <t>申請しません</t>
    <rPh sb="0" eb="2">
      <t>シンセイ</t>
    </rPh>
    <phoneticPr fontId="3"/>
  </si>
  <si>
    <t>実施時期</t>
    <rPh sb="0" eb="2">
      <t>ジッシ</t>
    </rPh>
    <rPh sb="2" eb="4">
      <t>ジキ</t>
    </rPh>
    <phoneticPr fontId="3"/>
  </si>
  <si>
    <t>事業内容</t>
    <rPh sb="0" eb="2">
      <t>ジギョウ</t>
    </rPh>
    <rPh sb="2" eb="4">
      <t>ナイヨウ</t>
    </rPh>
    <phoneticPr fontId="3"/>
  </si>
  <si>
    <t>経費内訳</t>
    <rPh sb="0" eb="2">
      <t>ケイヒ</t>
    </rPh>
    <rPh sb="2" eb="4">
      <t>ウチワケ</t>
    </rPh>
    <phoneticPr fontId="3"/>
  </si>
  <si>
    <t>所要額</t>
    <rPh sb="0" eb="2">
      <t>ショヨウ</t>
    </rPh>
    <rPh sb="2" eb="3">
      <t>ガク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</si>
  <si>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</si>
  <si>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</si>
  <si>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月</t>
  </si>
  <si>
    <t>計</t>
    <rPh sb="0" eb="1">
      <t>ケイ</t>
    </rPh>
    <phoneticPr fontId="3"/>
  </si>
  <si>
    <t>Ａ</t>
  </si>
  <si>
    <t>Ｉ</t>
  </si>
  <si>
    <t>算 出 額</t>
    <rPh sb="0" eb="1">
      <t>サン</t>
    </rPh>
    <rPh sb="2" eb="3">
      <t>シュツ</t>
    </rPh>
    <rPh sb="4" eb="5">
      <t>ガク</t>
    </rPh>
    <phoneticPr fontId="3"/>
  </si>
  <si>
    <t>× 2/3</t>
  </si>
  <si>
    <t>Ｂ</t>
  </si>
  <si>
    <t>Ｋ</t>
  </si>
  <si>
    <t>２　区政協力活動</t>
    <rPh sb="2" eb="3">
      <t>ク</t>
    </rPh>
    <rPh sb="3" eb="4">
      <t>セイ</t>
    </rPh>
    <rPh sb="4" eb="6">
      <t>キョウリョク</t>
    </rPh>
    <rPh sb="6" eb="8">
      <t>カツドウ</t>
    </rPh>
    <phoneticPr fontId="3"/>
  </si>
  <si>
    <t>びん・缶回収</t>
    <rPh sb="3" eb="4">
      <t>カン</t>
    </rPh>
    <rPh sb="4" eb="6">
      <t>カイシュウ</t>
    </rPh>
    <phoneticPr fontId="3"/>
  </si>
  <si>
    <t>か所</t>
    <rPh sb="1" eb="2">
      <t>ショ</t>
    </rPh>
    <phoneticPr fontId="3"/>
  </si>
  <si>
    <t>１００円未満切捨て</t>
    <rPh sb="3" eb="4">
      <t>エン</t>
    </rPh>
    <rPh sb="4" eb="6">
      <t>ミマン</t>
    </rPh>
    <rPh sb="6" eb="8">
      <t>キリス</t>
    </rPh>
    <phoneticPr fontId="3"/>
  </si>
  <si>
    <t>区の広報協力</t>
    <rPh sb="0" eb="1">
      <t>ク</t>
    </rPh>
    <rPh sb="2" eb="4">
      <t>コウホウ</t>
    </rPh>
    <rPh sb="4" eb="6">
      <t>キョウリョク</t>
    </rPh>
    <phoneticPr fontId="3"/>
  </si>
  <si>
    <t>世帯</t>
    <rPh sb="0" eb="2">
      <t>セタイ</t>
    </rPh>
    <phoneticPr fontId="3"/>
  </si>
  <si>
    <t>Ｃ</t>
  </si>
  <si>
    <t>６　申請額</t>
    <rPh sb="2" eb="4">
      <t>シンセイ</t>
    </rPh>
    <rPh sb="4" eb="5">
      <t>ガク</t>
    </rPh>
    <phoneticPr fontId="3"/>
  </si>
  <si>
    <t>総申請額</t>
    <rPh sb="0" eb="1">
      <t>ソウ</t>
    </rPh>
    <rPh sb="1" eb="4">
      <t>シンセイガク</t>
    </rPh>
    <phoneticPr fontId="3"/>
  </si>
  <si>
    <t>３　限度額（地域自治活動）</t>
    <rPh sb="2" eb="4">
      <t>ゲンド</t>
    </rPh>
    <rPh sb="4" eb="5">
      <t>ガク</t>
    </rPh>
    <rPh sb="6" eb="8">
      <t>チイキ</t>
    </rPh>
    <rPh sb="8" eb="10">
      <t>ジチ</t>
    </rPh>
    <rPh sb="10" eb="12">
      <t>カツドウ</t>
    </rPh>
    <phoneticPr fontId="3"/>
  </si>
  <si>
    <t>×</t>
  </si>
  <si>
    <t>Ｄ</t>
  </si>
  <si>
    <t>―</t>
  </si>
  <si>
    <t>Ｅ</t>
  </si>
  <si>
    <t>４　地域自治活動及び区政協力活動　申請額</t>
    <rPh sb="2" eb="4">
      <t>チイキ</t>
    </rPh>
    <rPh sb="4" eb="6">
      <t>ジチ</t>
    </rPh>
    <rPh sb="6" eb="8">
      <t>カツドウ</t>
    </rPh>
    <rPh sb="8" eb="9">
      <t>オヨ</t>
    </rPh>
    <rPh sb="10" eb="12">
      <t>クセイ</t>
    </rPh>
    <rPh sb="12" eb="14">
      <t>キョウリョク</t>
    </rPh>
    <rPh sb="14" eb="16">
      <t>カツドウ</t>
    </rPh>
    <rPh sb="17" eb="20">
      <t>シンセイガク</t>
    </rPh>
    <phoneticPr fontId="3"/>
  </si>
  <si>
    <t>地域自治活動</t>
    <rPh sb="0" eb="2">
      <t>チイキ</t>
    </rPh>
    <rPh sb="2" eb="4">
      <t>ジチ</t>
    </rPh>
    <rPh sb="4" eb="6">
      <t>カツドウ</t>
    </rPh>
    <phoneticPr fontId="3"/>
  </si>
  <si>
    <t>Ｂ又はＥのうち金額の少ない方</t>
    <rPh sb="1" eb="2">
      <t>マタ</t>
    </rPh>
    <rPh sb="7" eb="9">
      <t>キンガク</t>
    </rPh>
    <rPh sb="10" eb="11">
      <t>スク</t>
    </rPh>
    <rPh sb="13" eb="14">
      <t>ホウ</t>
    </rPh>
    <phoneticPr fontId="3"/>
  </si>
  <si>
    <t>Ｆ</t>
  </si>
  <si>
    <t>区政協力活動</t>
    <rPh sb="0" eb="2">
      <t>クセイ</t>
    </rPh>
    <rPh sb="2" eb="4">
      <t>キョウリョク</t>
    </rPh>
    <rPh sb="4" eb="6">
      <t>カツドウ</t>
    </rPh>
    <phoneticPr fontId="3"/>
  </si>
  <si>
    <t>Ｆ＋Ｃ又はＤのうち金額の少ない方</t>
    <rPh sb="3" eb="4">
      <t>マタ</t>
    </rPh>
    <rPh sb="9" eb="11">
      <t>キンガク</t>
    </rPh>
    <rPh sb="12" eb="13">
      <t>スク</t>
    </rPh>
    <rPh sb="15" eb="16">
      <t>ホウ</t>
    </rPh>
    <phoneticPr fontId="3"/>
  </si>
  <si>
    <t>Ｇ</t>
  </si>
  <si>
    <t>Ｈ</t>
  </si>
  <si>
    <t>※裏面も必ずご記入ください。助成金申請の総額は裏面にご記入ください。</t>
    <rPh sb="1" eb="3">
      <t>ウラメン</t>
    </rPh>
    <rPh sb="4" eb="5">
      <t>カナラ</t>
    </rPh>
    <rPh sb="7" eb="9">
      <t>キニュウ</t>
    </rPh>
    <rPh sb="14" eb="17">
      <t>ジョセイキン</t>
    </rPh>
    <rPh sb="17" eb="19">
      <t>シンセイ</t>
    </rPh>
    <rPh sb="20" eb="22">
      <t>ソウガク</t>
    </rPh>
    <rPh sb="23" eb="25">
      <t>ウラメン</t>
    </rPh>
    <rPh sb="27" eb="29">
      <t>キニュウ</t>
    </rPh>
    <phoneticPr fontId="3"/>
  </si>
  <si>
    <t>町会・自治会公益活動推進助成金交付請求書</t>
    <rPh sb="0" eb="2">
      <t>チョウカイ</t>
    </rPh>
    <rPh sb="3" eb="6">
      <t>ジチカイ</t>
    </rPh>
    <rPh sb="6" eb="8">
      <t>コウエキ</t>
    </rPh>
    <rPh sb="8" eb="10">
      <t>カツドウ</t>
    </rPh>
    <rPh sb="10" eb="12">
      <t>スイシン</t>
    </rPh>
    <rPh sb="12" eb="15">
      <t>ジョセイキン</t>
    </rPh>
    <rPh sb="15" eb="17">
      <t>コウフ</t>
    </rPh>
    <rPh sb="17" eb="20">
      <t>セイキュウショ</t>
    </rPh>
    <phoneticPr fontId="3"/>
  </si>
  <si>
    <t>請求額</t>
    <rPh sb="0" eb="2">
      <t>セイキュウ</t>
    </rPh>
    <rPh sb="2" eb="3">
      <t>ガク</t>
    </rPh>
    <phoneticPr fontId="3"/>
  </si>
  <si>
    <t>委　　任　　状</t>
    <rPh sb="0" eb="1">
      <t>イ</t>
    </rPh>
    <rPh sb="3" eb="4">
      <t>ニン</t>
    </rPh>
    <rPh sb="6" eb="7">
      <t>ジョウ</t>
    </rPh>
    <phoneticPr fontId="3"/>
  </si>
  <si>
    <t>私は下記の者を代理人と定め、助成金の受領の権限を委任します。</t>
    <rPh sb="0" eb="1">
      <t>ワタシ</t>
    </rPh>
    <rPh sb="2" eb="4">
      <t>カキ</t>
    </rPh>
    <rPh sb="5" eb="6">
      <t>モノ</t>
    </rPh>
    <rPh sb="7" eb="10">
      <t>ダイリニン</t>
    </rPh>
    <rPh sb="11" eb="12">
      <t>サダ</t>
    </rPh>
    <rPh sb="14" eb="17">
      <t>ジョセイキン</t>
    </rPh>
    <rPh sb="18" eb="20">
      <t>ジュリョウ</t>
    </rPh>
    <rPh sb="21" eb="23">
      <t>ケンゲン</t>
    </rPh>
    <rPh sb="24" eb="26">
      <t>イニン</t>
    </rPh>
    <phoneticPr fontId="3"/>
  </si>
  <si>
    <t>記</t>
    <rPh sb="0" eb="1">
      <t>キ</t>
    </rPh>
    <phoneticPr fontId="3"/>
  </si>
  <si>
    <t>受 任 者</t>
    <rPh sb="0" eb="1">
      <t>ウケ</t>
    </rPh>
    <rPh sb="2" eb="3">
      <t>ニン</t>
    </rPh>
    <rPh sb="4" eb="5">
      <t>シャ</t>
    </rPh>
    <phoneticPr fontId="3"/>
  </si>
  <si>
    <t>住 所</t>
    <rPh sb="0" eb="1">
      <t>ジュウ</t>
    </rPh>
    <rPh sb="2" eb="3">
      <t>トコロ</t>
    </rPh>
    <phoneticPr fontId="3"/>
  </si>
  <si>
    <t>氏 名</t>
    <rPh sb="0" eb="1">
      <t>シ</t>
    </rPh>
    <rPh sb="2" eb="3">
      <t>ナ</t>
    </rPh>
    <phoneticPr fontId="3"/>
  </si>
  <si>
    <t>支　払　金　口　座　振　替　依　頼　書</t>
    <rPh sb="0" eb="1">
      <t>シ</t>
    </rPh>
    <rPh sb="2" eb="3">
      <t>バライ</t>
    </rPh>
    <rPh sb="4" eb="5">
      <t>キン</t>
    </rPh>
    <rPh sb="6" eb="7">
      <t>クチ</t>
    </rPh>
    <rPh sb="8" eb="9">
      <t>ザ</t>
    </rPh>
    <rPh sb="10" eb="11">
      <t>オサム</t>
    </rPh>
    <rPh sb="12" eb="13">
      <t>タイ</t>
    </rPh>
    <rPh sb="14" eb="15">
      <t>ヤスシ</t>
    </rPh>
    <rPh sb="16" eb="17">
      <t>ヨリ</t>
    </rPh>
    <rPh sb="18" eb="19">
      <t>ショ</t>
    </rPh>
    <phoneticPr fontId="3"/>
  </si>
  <si>
    <t>振込先金融機関</t>
    <rPh sb="0" eb="2">
      <t>フリコミ</t>
    </rPh>
    <rPh sb="2" eb="3">
      <t>サキ</t>
    </rPh>
    <rPh sb="3" eb="5">
      <t>キンユウ</t>
    </rPh>
    <rPh sb="5" eb="7">
      <t>キカン</t>
    </rPh>
    <phoneticPr fontId="3"/>
  </si>
  <si>
    <t>銀行</t>
    <rPh sb="0" eb="2">
      <t>ギンコウ</t>
    </rPh>
    <phoneticPr fontId="3"/>
  </si>
  <si>
    <t>支店</t>
  </si>
  <si>
    <t>信用金庫</t>
    <rPh sb="0" eb="2">
      <t>シンヨウ</t>
    </rPh>
    <rPh sb="2" eb="4">
      <t>キンコ</t>
    </rPh>
    <phoneticPr fontId="3"/>
  </si>
  <si>
    <t>信用組合</t>
    <rPh sb="0" eb="2">
      <t>シンヨウ</t>
    </rPh>
    <rPh sb="2" eb="4">
      <t>クミアイ</t>
    </rPh>
    <phoneticPr fontId="3"/>
  </si>
  <si>
    <t>農協</t>
    <rPh sb="0" eb="2">
      <t>ノウキョウ</t>
    </rPh>
    <phoneticPr fontId="3"/>
  </si>
  <si>
    <t>振込口座</t>
    <rPh sb="0" eb="2">
      <t>フリコミ</t>
    </rPh>
    <rPh sb="2" eb="4">
      <t>コウザ</t>
    </rPh>
    <phoneticPr fontId="3"/>
  </si>
  <si>
    <t>預金種別</t>
    <rPh sb="0" eb="2">
      <t>ヨキン</t>
    </rPh>
    <rPh sb="2" eb="4">
      <t>シュベツ</t>
    </rPh>
    <phoneticPr fontId="3"/>
  </si>
  <si>
    <t>普通</t>
    <rPh sb="0" eb="2">
      <t>フツウ</t>
    </rPh>
    <phoneticPr fontId="3"/>
  </si>
  <si>
    <t>当座</t>
    <rPh sb="0" eb="2">
      <t>トウザ</t>
    </rPh>
    <phoneticPr fontId="3"/>
  </si>
  <si>
    <t>口座番号</t>
    <rPh sb="0" eb="2">
      <t>コウザ</t>
    </rPh>
    <rPh sb="2" eb="4">
      <t>バンゴウ</t>
    </rPh>
    <phoneticPr fontId="3"/>
  </si>
  <si>
    <t>フリガナ</t>
  </si>
  <si>
    <t>中野区から私に支給される公益活動推進助成は、上記口座に振込みをお願いします。</t>
    <rPh sb="0" eb="3">
      <t>ナカノク</t>
    </rPh>
    <rPh sb="5" eb="6">
      <t>ワタシ</t>
    </rPh>
    <rPh sb="7" eb="9">
      <t>シキュウ</t>
    </rPh>
    <rPh sb="12" eb="14">
      <t>コウエキ</t>
    </rPh>
    <rPh sb="14" eb="16">
      <t>カツドウ</t>
    </rPh>
    <rPh sb="16" eb="18">
      <t>スイシン</t>
    </rPh>
    <rPh sb="18" eb="20">
      <t>ジョセイ</t>
    </rPh>
    <rPh sb="22" eb="24">
      <t>ジョウキ</t>
    </rPh>
    <rPh sb="24" eb="26">
      <t>コウザ</t>
    </rPh>
    <rPh sb="27" eb="29">
      <t>フリコ</t>
    </rPh>
    <rPh sb="32" eb="33">
      <t>ネガ</t>
    </rPh>
    <phoneticPr fontId="3"/>
  </si>
  <si>
    <t>中　野　区　長</t>
    <rPh sb="0" eb="1">
      <t>ナカ</t>
    </rPh>
    <rPh sb="2" eb="3">
      <t>ノ</t>
    </rPh>
    <rPh sb="4" eb="5">
      <t>ク</t>
    </rPh>
    <rPh sb="6" eb="7">
      <t>チョウ</t>
    </rPh>
    <phoneticPr fontId="3"/>
  </si>
  <si>
    <t>あて</t>
  </si>
  <si>
    <t>　ご　注　意</t>
    <rPh sb="3" eb="4">
      <t>チュウ</t>
    </rPh>
    <rPh sb="5" eb="6">
      <t>イ</t>
    </rPh>
    <phoneticPr fontId="3"/>
  </si>
  <si>
    <t>※　なお、本書は原則として謝礼金及び報酬の支払いに使用するものです。</t>
  </si>
  <si>
    <t>中野区 地域支えあい推進部　地域活動推進課　地域自治推進係</t>
  </si>
  <si>
    <r>
      <t xml:space="preserve">主管課名（ </t>
    </r>
    <r>
      <rPr>
        <b/>
        <sz val="14"/>
        <rFont val="BIZ UDPゴシック"/>
        <family val="3"/>
        <charset val="128"/>
      </rPr>
      <t xml:space="preserve">地域活動推進課 </t>
    </r>
    <r>
      <rPr>
        <sz val="12"/>
        <rFont val="BIZ UDPゴシック"/>
        <family val="3"/>
        <charset val="128"/>
      </rPr>
      <t>）</t>
    </r>
  </si>
  <si>
    <t>　事業目的</t>
    <rPh sb="1" eb="3">
      <t>ジギョウ</t>
    </rPh>
    <rPh sb="3" eb="5">
      <t>モクテキ</t>
    </rPh>
    <phoneticPr fontId="3"/>
  </si>
  <si>
    <t>委任状には押印(２か所)が必要です。</t>
    <phoneticPr fontId="2"/>
  </si>
  <si>
    <t>１　預金種別は該当のものを○で囲んでください。</t>
    <rPh sb="2" eb="4">
      <t>ヨキン</t>
    </rPh>
    <rPh sb="4" eb="6">
      <t>シュベツ</t>
    </rPh>
    <rPh sb="7" eb="9">
      <t>ガイトウ</t>
    </rPh>
    <rPh sb="15" eb="16">
      <t>カコ</t>
    </rPh>
    <phoneticPr fontId="3"/>
  </si>
  <si>
    <t>２　口座番号・氏名は、ご本人の口座番号・氏名を記載してください。</t>
    <rPh sb="2" eb="4">
      <t>コウザ</t>
    </rPh>
    <rPh sb="4" eb="6">
      <t>バンゴウ</t>
    </rPh>
    <rPh sb="7" eb="9">
      <t>シメイ</t>
    </rPh>
    <rPh sb="12" eb="14">
      <t>ホンニン</t>
    </rPh>
    <rPh sb="15" eb="17">
      <t>コウザ</t>
    </rPh>
    <rPh sb="17" eb="19">
      <t>バンゴウ</t>
    </rPh>
    <rPh sb="20" eb="22">
      <t>シメイ</t>
    </rPh>
    <rPh sb="23" eb="25">
      <t>キサイ</t>
    </rPh>
    <phoneticPr fontId="3"/>
  </si>
  <si>
    <t>番号</t>
  </si>
  <si>
    <t>町会・自治会名</t>
  </si>
  <si>
    <t>(D)限度額</t>
    <rPh sb="3" eb="6">
      <t>ゲンドガク</t>
    </rPh>
    <phoneticPr fontId="3"/>
  </si>
  <si>
    <t>びん・缶</t>
    <rPh sb="3" eb="4">
      <t>カン</t>
    </rPh>
    <phoneticPr fontId="3"/>
  </si>
  <si>
    <t>世帯数</t>
    <rPh sb="0" eb="3">
      <t>セタイスウ</t>
    </rPh>
    <phoneticPr fontId="3"/>
  </si>
  <si>
    <t>びん・缶費</t>
    <rPh sb="3" eb="4">
      <t>カン</t>
    </rPh>
    <rPh sb="4" eb="5">
      <t>ヒ</t>
    </rPh>
    <phoneticPr fontId="3"/>
  </si>
  <si>
    <t>世帯数費</t>
    <rPh sb="0" eb="2">
      <t>セタイ</t>
    </rPh>
    <rPh sb="2" eb="3">
      <t>スウ</t>
    </rPh>
    <rPh sb="3" eb="4">
      <t>ヒ</t>
    </rPh>
    <phoneticPr fontId="3"/>
  </si>
  <si>
    <t>(Ｃ)協力費計</t>
    <rPh sb="3" eb="6">
      <t>キョウリョクヒ</t>
    </rPh>
    <rPh sb="6" eb="7">
      <t>ケイ</t>
    </rPh>
    <phoneticPr fontId="3"/>
  </si>
  <si>
    <t>(E)事業助成額</t>
    <rPh sb="3" eb="5">
      <t>ジギョウ</t>
    </rPh>
    <rPh sb="5" eb="7">
      <t>ジョセイ</t>
    </rPh>
    <rPh sb="7" eb="8">
      <t>ガク</t>
    </rPh>
    <phoneticPr fontId="3"/>
  </si>
  <si>
    <t>(A)事業目安額</t>
    <rPh sb="3" eb="5">
      <t>ジギョウ</t>
    </rPh>
    <rPh sb="5" eb="7">
      <t>メヤス</t>
    </rPh>
    <rPh sb="7" eb="8">
      <t>ガク</t>
    </rPh>
    <phoneticPr fontId="3"/>
  </si>
  <si>
    <t>Ｄ</t>
    <phoneticPr fontId="2"/>
  </si>
  <si>
    <t>×</t>
    <phoneticPr fontId="2"/>
  </si>
  <si>
    <t>J</t>
    <phoneticPr fontId="2"/>
  </si>
  <si>
    <t>L</t>
    <phoneticPr fontId="2"/>
  </si>
  <si>
    <t>Ｈ　　＋　　K</t>
    <phoneticPr fontId="2"/>
  </si>
  <si>
    <t>加入促進助成申請額</t>
    <phoneticPr fontId="2"/>
  </si>
  <si>
    <t>３　本書の記載事項に変更が生じた場合には、支払金口座振替変更届により届け出てください。</t>
    <phoneticPr fontId="2"/>
  </si>
  <si>
    <t>口座名義</t>
    <rPh sb="0" eb="4">
      <t>コウザメイギ</t>
    </rPh>
    <phoneticPr fontId="3"/>
  </si>
  <si>
    <t>地域自治活動及び
区政協力活動申請額</t>
    <rPh sb="0" eb="2">
      <t>チイキ</t>
    </rPh>
    <rPh sb="2" eb="4">
      <t>ジチ</t>
    </rPh>
    <rPh sb="4" eb="6">
      <t>カツドウ</t>
    </rPh>
    <rPh sb="6" eb="7">
      <t>オヨ</t>
    </rPh>
    <rPh sb="9" eb="11">
      <t>クセイ</t>
    </rPh>
    <rPh sb="11" eb="13">
      <t>キョウリョク</t>
    </rPh>
    <rPh sb="13" eb="15">
      <t>カツドウ</t>
    </rPh>
    <rPh sb="15" eb="18">
      <t>シンセイガク</t>
    </rPh>
    <phoneticPr fontId="3"/>
  </si>
  <si>
    <t>令和　　年　　月　　日</t>
    <phoneticPr fontId="2"/>
  </si>
  <si>
    <t>I又は１００，０００円のうち金額の少ない方</t>
    <rPh sb="1" eb="2">
      <t>マタ</t>
    </rPh>
    <rPh sb="10" eb="11">
      <t>エン</t>
    </rPh>
    <rPh sb="14" eb="16">
      <t>キンガク</t>
    </rPh>
    <rPh sb="17" eb="18">
      <t>スク</t>
    </rPh>
    <rPh sb="20" eb="21">
      <t>ホウ</t>
    </rPh>
    <phoneticPr fontId="3"/>
  </si>
  <si>
    <t>＜電子データ（EXCELデータ）の特徴＞</t>
    <phoneticPr fontId="2"/>
  </si>
  <si>
    <t>自動計算式が入力されているため、細かい計算が不要です。</t>
    <rPh sb="0" eb="2">
      <t>ジドウ</t>
    </rPh>
    <phoneticPr fontId="2"/>
  </si>
  <si>
    <t>＜電子申請の流れ＞</t>
    <rPh sb="1" eb="3">
      <t>デンシ</t>
    </rPh>
    <rPh sb="3" eb="5">
      <t>シンセイ</t>
    </rPh>
    <rPh sb="6" eb="7">
      <t>ナガ</t>
    </rPh>
    <phoneticPr fontId="3"/>
  </si>
  <si>
    <t>（紙で提出をご希望の場合は、入力後にExcelを印刷していただき、ご提出ください）</t>
    <phoneticPr fontId="2"/>
  </si>
  <si>
    <t>※</t>
    <phoneticPr fontId="2"/>
  </si>
  <si>
    <t>メール：tiikijiti@city.tokyo-nakano.lg.jp</t>
    <phoneticPr fontId="2"/>
  </si>
  <si>
    <t>tiikijiti@city.tokyo-nakano.lg.jp</t>
    <phoneticPr fontId="2"/>
  </si>
  <si>
    <r>
      <t>↓</t>
    </r>
    <r>
      <rPr>
        <b/>
        <u/>
        <sz val="11"/>
        <rFont val="BIZ UDPゴシック"/>
        <family val="3"/>
        <charset val="128"/>
      </rPr>
      <t>メールアドレス</t>
    </r>
    <r>
      <rPr>
        <b/>
        <sz val="11"/>
        <rFont val="BIZ UDPゴシック"/>
        <family val="3"/>
        <charset val="128"/>
      </rPr>
      <t>↓</t>
    </r>
    <phoneticPr fontId="2"/>
  </si>
  <si>
    <t>&lt;操作方法や入力方法がわからない時＞</t>
    <rPh sb="1" eb="3">
      <t>ソウサ</t>
    </rPh>
    <rPh sb="3" eb="5">
      <t>ホウホウ</t>
    </rPh>
    <rPh sb="6" eb="10">
      <t>ニュウリョクホウホウ</t>
    </rPh>
    <rPh sb="16" eb="17">
      <t>トキ</t>
    </rPh>
    <phoneticPr fontId="2"/>
  </si>
  <si>
    <t>&lt;メール記載事項&gt;</t>
    <rPh sb="4" eb="8">
      <t>キサイジコウ</t>
    </rPh>
    <phoneticPr fontId="2"/>
  </si>
  <si>
    <t>TEL:03-3228-8921</t>
    <phoneticPr fontId="2"/>
  </si>
  <si>
    <t>神明本三町会</t>
  </si>
  <si>
    <t>弥生町三丁目町会</t>
  </si>
  <si>
    <t>弥生町五丁目町会</t>
  </si>
  <si>
    <t>栄一町会</t>
  </si>
  <si>
    <t>栄町通二丁目町会</t>
  </si>
  <si>
    <t>南台二丁目前原町会</t>
  </si>
  <si>
    <t>多田町会</t>
  </si>
  <si>
    <t>新山通町会</t>
  </si>
  <si>
    <t>南台四丁目東町会</t>
  </si>
  <si>
    <t>南台四丁目西町会</t>
  </si>
  <si>
    <t>八島自治会</t>
  </si>
  <si>
    <t>南台五丁目町会</t>
  </si>
  <si>
    <t>弥生六南台町会</t>
  </si>
  <si>
    <t>コーシャハイム中野弥生町自治会</t>
    <rPh sb="7" eb="9">
      <t>ナカノ</t>
    </rPh>
    <rPh sb="9" eb="12">
      <t>ヤヨイチョウ</t>
    </rPh>
    <rPh sb="12" eb="15">
      <t>ジチカイ</t>
    </rPh>
    <phoneticPr fontId="4"/>
  </si>
  <si>
    <t>弥生町一丁目東町会</t>
  </si>
  <si>
    <t>弥生町二丁目町会</t>
  </si>
  <si>
    <t>弥一向台町会</t>
  </si>
  <si>
    <t>本一相生町会</t>
  </si>
  <si>
    <t>東郷町会</t>
    <rPh sb="0" eb="2">
      <t>トウゴウ</t>
    </rPh>
    <rPh sb="2" eb="4">
      <t>チョウカイ</t>
    </rPh>
    <phoneticPr fontId="4"/>
  </si>
  <si>
    <t>道玄町会</t>
  </si>
  <si>
    <t>朝日ケ丘町会</t>
  </si>
  <si>
    <t>中本一町会</t>
  </si>
  <si>
    <t>本町通二丁目町会</t>
  </si>
  <si>
    <t>本三西町会</t>
  </si>
  <si>
    <t>塔ノ山町会</t>
  </si>
  <si>
    <t>本三宮前町会</t>
  </si>
  <si>
    <t>宮一町会</t>
    <rPh sb="0" eb="2">
      <t>ミヤイチ</t>
    </rPh>
    <rPh sb="2" eb="4">
      <t>チョウカイ</t>
    </rPh>
    <phoneticPr fontId="4"/>
  </si>
  <si>
    <t>宮二町会</t>
  </si>
  <si>
    <t>東一東町会</t>
  </si>
  <si>
    <t>氷川町会</t>
  </si>
  <si>
    <t>上ノ原町会</t>
  </si>
  <si>
    <t>中野一丁目町会</t>
  </si>
  <si>
    <t>小淀東町会</t>
  </si>
  <si>
    <t>小淀西町会</t>
  </si>
  <si>
    <t>高根町会</t>
  </si>
  <si>
    <t>千代田町会</t>
  </si>
  <si>
    <t>宮里町会</t>
  </si>
  <si>
    <t>西町町会</t>
  </si>
  <si>
    <t>鍋横町会</t>
  </si>
  <si>
    <t>新中野町会</t>
  </si>
  <si>
    <t>本町通六丁目町会</t>
  </si>
  <si>
    <t>上町町会</t>
  </si>
  <si>
    <t>仲町町会</t>
  </si>
  <si>
    <t>桃園町会</t>
  </si>
  <si>
    <t>宮桃町会</t>
  </si>
  <si>
    <t>宮三町会</t>
    <rPh sb="0" eb="1">
      <t>ミヤ</t>
    </rPh>
    <rPh sb="1" eb="2">
      <t>サン</t>
    </rPh>
    <rPh sb="2" eb="4">
      <t>チョウカイ</t>
    </rPh>
    <phoneticPr fontId="4"/>
  </si>
  <si>
    <t>中野駅前南口町会</t>
  </si>
  <si>
    <t>橋場町会</t>
  </si>
  <si>
    <t>囲町町会</t>
  </si>
  <si>
    <t>東中野五丁目小滝町会</t>
  </si>
  <si>
    <t>東中野四丁目町会</t>
  </si>
  <si>
    <t>文園町会</t>
  </si>
  <si>
    <t>天神自治会</t>
  </si>
  <si>
    <t>打越町会</t>
  </si>
  <si>
    <t>昭一文化会</t>
  </si>
  <si>
    <t>昭二町会</t>
  </si>
  <si>
    <t>昭三自治会</t>
  </si>
  <si>
    <t>桜山町会</t>
  </si>
  <si>
    <t>上高田東町会</t>
  </si>
  <si>
    <t>上高田共和会</t>
  </si>
  <si>
    <t>上高田北町会</t>
  </si>
  <si>
    <t>上高田隣人協力会</t>
  </si>
  <si>
    <t>上高田高層団地町会</t>
  </si>
  <si>
    <t>都営上高田アパート第１自治会</t>
    <rPh sb="0" eb="2">
      <t>トエイ</t>
    </rPh>
    <rPh sb="2" eb="5">
      <t>カミタカダ</t>
    </rPh>
    <rPh sb="9" eb="10">
      <t>ダイ</t>
    </rPh>
    <rPh sb="11" eb="14">
      <t>ジチカイ</t>
    </rPh>
    <phoneticPr fontId="3"/>
  </si>
  <si>
    <t>上高田二丁目町会</t>
  </si>
  <si>
    <t>新井東町会</t>
  </si>
  <si>
    <t>新井西町会</t>
  </si>
  <si>
    <t>新井南町会</t>
  </si>
  <si>
    <t>新井北町会</t>
  </si>
  <si>
    <t>新井中町会</t>
  </si>
  <si>
    <t>沼袋町会</t>
  </si>
  <si>
    <t>沼袋親和会</t>
  </si>
  <si>
    <t>江古田四丁目町会</t>
  </si>
  <si>
    <t>松が丘片山町会</t>
  </si>
  <si>
    <t>江古田一丁目町会</t>
  </si>
  <si>
    <t>江原町町会</t>
  </si>
  <si>
    <t>旭公民館町会</t>
  </si>
  <si>
    <t>江古田住宅自治会</t>
  </si>
  <si>
    <t>丸山町会</t>
  </si>
  <si>
    <t>野方北町会</t>
  </si>
  <si>
    <t>野方南自治会</t>
  </si>
  <si>
    <t>野方一丁目南町会</t>
  </si>
  <si>
    <t>野方東町会</t>
  </si>
  <si>
    <t>野方二丁目町会</t>
  </si>
  <si>
    <t>大和町東町会</t>
  </si>
  <si>
    <t>大和町西部自治会</t>
  </si>
  <si>
    <t>大和町北協和会</t>
  </si>
  <si>
    <t>大和町中町会</t>
  </si>
  <si>
    <t>大和町一和町会</t>
  </si>
  <si>
    <t>若宮一丁目町会</t>
  </si>
  <si>
    <t>鷺南自治の会</t>
  </si>
  <si>
    <t>若宮三丁目町会</t>
  </si>
  <si>
    <t>鷺宮都営住宅自治会</t>
  </si>
  <si>
    <t>白鷺町会</t>
  </si>
  <si>
    <t>鷺宮三丁目町会</t>
  </si>
  <si>
    <t>鷺宮四丁目町会</t>
  </si>
  <si>
    <t>鷺宮六丁目南部町会</t>
  </si>
  <si>
    <t>白鷺三丁目町会</t>
  </si>
  <si>
    <t>若宮三丁目ｱﾊﾟｰﾄ自治会</t>
  </si>
  <si>
    <t>都営白鷺一丁目第四ｱﾊﾟｰﾄ自治会</t>
  </si>
  <si>
    <t>鷺宮六丁目町会</t>
  </si>
  <si>
    <t>都営大和町四丁目ｱﾊﾟｰﾄ自治会</t>
  </si>
  <si>
    <t>鷺宮西住宅自治会</t>
  </si>
  <si>
    <t>都営白鷺一丁目第二アパート自治会</t>
  </si>
  <si>
    <t>北鷺町会</t>
  </si>
  <si>
    <t>上鷺宮四丁目町会</t>
  </si>
  <si>
    <t>上鷺宮五丁目町会</t>
  </si>
  <si>
    <t>中野区役所の窓口でも入力方法をご案内可能です。</t>
    <rPh sb="0" eb="2">
      <t>ナカノ</t>
    </rPh>
    <rPh sb="2" eb="5">
      <t>クヤクショ</t>
    </rPh>
    <rPh sb="6" eb="8">
      <t>マドグチ</t>
    </rPh>
    <rPh sb="10" eb="12">
      <t>ニュウリョク</t>
    </rPh>
    <rPh sb="12" eb="14">
      <t>ホウホウ</t>
    </rPh>
    <rPh sb="16" eb="18">
      <t>アンナイ</t>
    </rPh>
    <rPh sb="18" eb="20">
      <t>カノウ</t>
    </rPh>
    <phoneticPr fontId="2"/>
  </si>
  <si>
    <t>助成金の申請時期は窓口が大変込み合います。</t>
    <rPh sb="0" eb="3">
      <t>ジョセイキン</t>
    </rPh>
    <rPh sb="4" eb="6">
      <t>シンセイ</t>
    </rPh>
    <rPh sb="6" eb="8">
      <t>ジキ</t>
    </rPh>
    <rPh sb="9" eb="11">
      <t>マドグチ</t>
    </rPh>
    <rPh sb="12" eb="14">
      <t>タイヘン</t>
    </rPh>
    <rPh sb="14" eb="15">
      <t>コ</t>
    </rPh>
    <rPh sb="16" eb="17">
      <t>ア</t>
    </rPh>
    <phoneticPr fontId="2"/>
  </si>
  <si>
    <t>事前ご連絡いただき、お時間の調整をさせていただければ幸いです。</t>
    <phoneticPr fontId="2"/>
  </si>
  <si>
    <t>黄色い部分のみ入力してください。</t>
    <rPh sb="0" eb="2">
      <t>キイロ</t>
    </rPh>
    <rPh sb="3" eb="5">
      <t>ブブン</t>
    </rPh>
    <rPh sb="7" eb="9">
      <t>ニュウリョク</t>
    </rPh>
    <phoneticPr fontId="2"/>
  </si>
  <si>
    <t>入力が終わったら保存してください。</t>
    <rPh sb="0" eb="2">
      <t>ニュウリョク</t>
    </rPh>
    <rPh sb="3" eb="4">
      <t>オ</t>
    </rPh>
    <rPh sb="8" eb="10">
      <t>ホゾン</t>
    </rPh>
    <phoneticPr fontId="2"/>
  </si>
  <si>
    <t>地域自治推進係宛に、入力後のExcelデータを添付して、メールで送信してください。</t>
    <rPh sb="0" eb="4">
      <t>チイキジチ</t>
    </rPh>
    <rPh sb="4" eb="6">
      <t>スイシン</t>
    </rPh>
    <rPh sb="6" eb="7">
      <t>カカリ</t>
    </rPh>
    <rPh sb="7" eb="8">
      <t>アテ</t>
    </rPh>
    <rPh sb="32" eb="34">
      <t>ソウシン</t>
    </rPh>
    <phoneticPr fontId="2"/>
  </si>
  <si>
    <t>助成金交付申請書</t>
    <rPh sb="0" eb="3">
      <t>ジョセイキン</t>
    </rPh>
    <rPh sb="3" eb="5">
      <t>コウフ</t>
    </rPh>
    <rPh sb="5" eb="8">
      <t>シンセイショ</t>
    </rPh>
    <phoneticPr fontId="2"/>
  </si>
  <si>
    <t>事業等計画書</t>
    <rPh sb="0" eb="3">
      <t>ジギョウトウ</t>
    </rPh>
    <rPh sb="3" eb="6">
      <t>ケイカクショ</t>
    </rPh>
    <phoneticPr fontId="2"/>
  </si>
  <si>
    <t>助成金交付申請書兼委任状</t>
    <rPh sb="0" eb="3">
      <t>ジョセイキン</t>
    </rPh>
    <rPh sb="3" eb="5">
      <t>コウフ</t>
    </rPh>
    <rPh sb="5" eb="8">
      <t>シンセイショ</t>
    </rPh>
    <rPh sb="8" eb="9">
      <t>ケン</t>
    </rPh>
    <rPh sb="9" eb="12">
      <t>イニンジョウ</t>
    </rPh>
    <phoneticPr fontId="2"/>
  </si>
  <si>
    <t>支払金口座振替依頼書</t>
    <rPh sb="0" eb="3">
      <t>シハライキン</t>
    </rPh>
    <rPh sb="3" eb="10">
      <t>コウザフリカエイライショ</t>
    </rPh>
    <phoneticPr fontId="2"/>
  </si>
  <si>
    <t>〒164-8501　中野区4‐11‐１9　中野区役所４階</t>
    <rPh sb="21" eb="26">
      <t>ナカノクヤクショ</t>
    </rPh>
    <rPh sb="27" eb="28">
      <t>カイ</t>
    </rPh>
    <phoneticPr fontId="2"/>
  </si>
  <si>
    <t>担当 ： 山本　・　長岡</t>
    <rPh sb="0" eb="2">
      <t>タントウ</t>
    </rPh>
    <rPh sb="5" eb="7">
      <t>ヤマモト</t>
    </rPh>
    <rPh sb="10" eb="12">
      <t>ナガオカ</t>
    </rPh>
    <phoneticPr fontId="3"/>
  </si>
  <si>
    <t>令和７（202５）年度　町会・自治会公益活動推進助成制度</t>
    <rPh sb="0" eb="2">
      <t>レイワ</t>
    </rPh>
    <rPh sb="3" eb="5">
      <t>ヘイネンド</t>
    </rPh>
    <rPh sb="12" eb="14">
      <t>チョウカイ</t>
    </rPh>
    <rPh sb="15" eb="18">
      <t>ジチカイ</t>
    </rPh>
    <rPh sb="18" eb="20">
      <t>コウエキ</t>
    </rPh>
    <rPh sb="20" eb="22">
      <t>カツドウ</t>
    </rPh>
    <rPh sb="22" eb="24">
      <t>スイシン</t>
    </rPh>
    <rPh sb="24" eb="26">
      <t>ジョセイ</t>
    </rPh>
    <rPh sb="26" eb="28">
      <t>セイド</t>
    </rPh>
    <phoneticPr fontId="3"/>
  </si>
  <si>
    <t>電子申請のみで提出が可能です。</t>
    <phoneticPr fontId="2"/>
  </si>
  <si>
    <t>添付：Excel</t>
  </si>
  <si>
    <t>　　　 ２．メール送信者名</t>
  </si>
  <si>
    <t>件名：【町会名】 町会・自治会 公益活動推進助成金　申請書提出</t>
    <rPh sb="6" eb="7">
      <t>メイ</t>
    </rPh>
    <phoneticPr fontId="2"/>
  </si>
  <si>
    <t>本文：１．町会名と会長名</t>
    <phoneticPr fontId="2"/>
  </si>
  <si>
    <t>　　　 ３．電話番号（申請内容に不備があった際ご連絡いたします。）</t>
    <phoneticPr fontId="2"/>
  </si>
  <si>
    <r>
      <t>&lt;申請書 締め切り&gt;</t>
    </r>
    <r>
      <rPr>
        <b/>
        <sz val="12"/>
        <color rgb="FFFF0000"/>
        <rFont val="BIZ UDPゴシック"/>
        <family val="3"/>
        <charset val="128"/>
      </rPr>
      <t>※令和８年３月６日</t>
    </r>
    <rPh sb="1" eb="3">
      <t>シンセイ</t>
    </rPh>
    <rPh sb="3" eb="4">
      <t>ショ</t>
    </rPh>
    <rPh sb="5" eb="6">
      <t>シ</t>
    </rPh>
    <rPh sb="7" eb="8">
      <t>キ</t>
    </rPh>
    <rPh sb="11" eb="13">
      <t>レイワ</t>
    </rPh>
    <rPh sb="14" eb="15">
      <t>ネン</t>
    </rPh>
    <rPh sb="16" eb="17">
      <t>ガツ</t>
    </rPh>
    <rPh sb="18" eb="19">
      <t>ニチ</t>
    </rPh>
    <phoneticPr fontId="2"/>
  </si>
  <si>
    <t>質問フォームはこちらをクリック　または　右のQRコードを読み取り</t>
  </si>
  <si>
    <t>メールができない方は、下記の電話番号にてお問い合わせください。</t>
    <rPh sb="8" eb="9">
      <t>カタ</t>
    </rPh>
    <rPh sb="11" eb="13">
      <t>カキ</t>
    </rPh>
    <rPh sb="14" eb="18">
      <t>デンワバンゴウ</t>
    </rPh>
    <rPh sb="21" eb="22">
      <t>ト</t>
    </rPh>
    <rPh sb="23" eb="24">
      <t>ア</t>
    </rPh>
    <phoneticPr fontId="2"/>
  </si>
  <si>
    <t>申請書（確定払い用）</t>
    <rPh sb="0" eb="3">
      <t>シンセイショ</t>
    </rPh>
    <rPh sb="4" eb="6">
      <t>カクテイ</t>
    </rPh>
    <phoneticPr fontId="3"/>
  </si>
  <si>
    <r>
      <t>　　※確定払いのため</t>
    </r>
    <r>
      <rPr>
        <b/>
        <sz val="11"/>
        <color rgb="FFFF0000"/>
        <rFont val="BIZ UDPゴシック"/>
        <family val="3"/>
        <charset val="128"/>
      </rPr>
      <t>報告書の提出は</t>
    </r>
    <r>
      <rPr>
        <b/>
        <u/>
        <sz val="11"/>
        <color rgb="FFFF0000"/>
        <rFont val="BIZ UDPゴシック"/>
        <family val="3"/>
        <charset val="128"/>
      </rPr>
      <t>不要</t>
    </r>
    <r>
      <rPr>
        <sz val="11"/>
        <color rgb="FFFF0000"/>
        <rFont val="BIZ UDPゴシック"/>
        <family val="3"/>
        <charset val="128"/>
      </rPr>
      <t>です！</t>
    </r>
    <rPh sb="3" eb="6">
      <t>カクテイバラ</t>
    </rPh>
    <rPh sb="10" eb="13">
      <t>ホウコクショ</t>
    </rPh>
    <rPh sb="14" eb="16">
      <t>テイシュツ</t>
    </rPh>
    <rPh sb="17" eb="19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</si>
</sst>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 ;[Red]\-#,##0\ "/>
    <numFmt numFmtId="178" formatCode="#,##0_);[Red]\(#,##0\)"/>
    <numFmt numFmtId="179" formatCode="0;\-0;;@"/>
    <numFmt numFmtId="180" formatCode="&quot;＠&quot;General&quot;円&quot;"/>
  </numFmts>
  <fonts count="4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</font>
    <font>
      <sz val="11"/>
      <name val="ＭＳ Ｐゴシック"/>
      <family val="3"/>
    </font>
    <font>
      <sz val="14"/>
      <name val="BIZ UDPゴシック"/>
      <family val="3"/>
      <charset val="128"/>
    </font>
    <font>
      <sz val="11"/>
      <name val="BIZ UDPゴシック"/>
      <family val="3"/>
      <charset val="128"/>
    </font>
    <font>
      <sz val="16"/>
      <name val="BIZ UDPゴシック"/>
      <family val="3"/>
      <charset val="128"/>
    </font>
    <font>
      <sz val="12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22"/>
      <name val="BIZ UDPゴシック"/>
      <family val="3"/>
      <charset val="128"/>
    </font>
    <font>
      <sz val="18"/>
      <name val="BIZ UDPゴシック"/>
      <family val="3"/>
      <charset val="128"/>
    </font>
    <font>
      <b/>
      <sz val="16"/>
      <name val="BIZ UDPゴシック"/>
      <family val="3"/>
      <charset val="128"/>
    </font>
    <font>
      <sz val="9.9"/>
      <name val="書院中明朝体"/>
      <family val="3"/>
    </font>
    <font>
      <sz val="10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1"/>
      <color theme="1"/>
      <name val="游ゴシック"/>
      <family val="3"/>
      <scheme val="minor"/>
    </font>
    <font>
      <b/>
      <sz val="11"/>
      <name val="BIZ UDPゴシック"/>
      <family val="3"/>
      <charset val="128"/>
    </font>
    <font>
      <b/>
      <sz val="10"/>
      <color theme="1"/>
      <name val="BIZ UDPゴシック"/>
      <family val="3"/>
      <charset val="128"/>
    </font>
    <font>
      <sz val="20"/>
      <color theme="1"/>
      <name val="BIZ UDPゴシック"/>
      <family val="3"/>
    </font>
    <font>
      <sz val="20"/>
      <color theme="1"/>
      <name val="BIZ UDPゴシック"/>
      <family val="3"/>
      <charset val="128"/>
    </font>
    <font>
      <b/>
      <sz val="20"/>
      <color theme="1"/>
      <name val="BIZ UDPゴシック"/>
      <family val="3"/>
      <charset val="128"/>
    </font>
    <font>
      <sz val="22"/>
      <color theme="1"/>
      <name val="BIZ UDPゴシック"/>
      <family val="3"/>
      <charset val="128"/>
    </font>
    <font>
      <b/>
      <sz val="22"/>
      <color theme="1"/>
      <name val="BIZ UDPゴシック"/>
      <family val="3"/>
      <charset val="128"/>
    </font>
    <font>
      <b/>
      <u/>
      <sz val="11"/>
      <name val="BIZ UDPゴシック"/>
      <family val="3"/>
      <charset val="128"/>
    </font>
    <font>
      <b/>
      <u/>
      <sz val="11"/>
      <color rgb="FFFF0000"/>
      <name val="BIZ UDP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BIZ UDPゴシック"/>
      <family val="3"/>
      <charset val="128"/>
    </font>
    <font>
      <b/>
      <u/>
      <sz val="12"/>
      <color rgb="FFFF000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3"/>
      <name val="BIZ UDPゴシック"/>
      <family val="3"/>
      <charset val="128"/>
    </font>
    <font>
      <sz val="11"/>
      <color indexed="81"/>
      <name val="BIZ UDPゴシック"/>
      <family val="3"/>
      <charset val="128"/>
    </font>
    <font>
      <sz val="12"/>
      <color indexed="81"/>
      <name val="BIZ UDPゴシック"/>
      <family val="3"/>
      <charset val="128"/>
    </font>
    <font>
      <b/>
      <sz val="16"/>
      <color rgb="FFFF0000"/>
      <name val="BIZ UDPゴシック"/>
      <family val="3"/>
      <charset val="128"/>
    </font>
    <font>
      <b/>
      <sz val="11"/>
      <color indexed="81"/>
      <name val="BIZ UDPゴシック"/>
      <family val="3"/>
      <charset val="128"/>
    </font>
    <font>
      <b/>
      <sz val="12"/>
      <color indexed="81"/>
      <name val="BIZ UDPゴシック"/>
      <family val="3"/>
      <charset val="128"/>
    </font>
    <font>
      <b/>
      <sz val="20"/>
      <color indexed="81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</borders>
  <cellStyleXfs count="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4" fillId="0" borderId="0"/>
    <xf numFmtId="0" fontId="4" fillId="0" borderId="0"/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</cellStyleXfs>
  <cellXfs count="274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6" fillId="0" borderId="9" xfId="0" applyFont="1" applyBorder="1">
      <alignment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8" fillId="0" borderId="8" xfId="0" applyFont="1" applyBorder="1">
      <alignment vertical="center"/>
    </xf>
    <xf numFmtId="0" fontId="8" fillId="0" borderId="9" xfId="0" applyFont="1" applyBorder="1">
      <alignment vertical="center"/>
    </xf>
    <xf numFmtId="0" fontId="8" fillId="0" borderId="10" xfId="0" applyFont="1" applyBorder="1">
      <alignment vertical="center"/>
    </xf>
    <xf numFmtId="0" fontId="10" fillId="0" borderId="0" xfId="0" applyFont="1" applyAlignment="1">
      <alignment horizontal="center" vertical="center"/>
    </xf>
    <xf numFmtId="0" fontId="8" fillId="0" borderId="4" xfId="0" applyFont="1" applyBorder="1">
      <alignment vertical="center"/>
    </xf>
    <xf numFmtId="0" fontId="9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3" xfId="0" applyFont="1" applyBorder="1">
      <alignment vertical="center"/>
    </xf>
    <xf numFmtId="0" fontId="8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8" fillId="0" borderId="0" xfId="0" applyFont="1" applyAlignment="1">
      <alignment horizontal="distributed" vertical="center"/>
    </xf>
    <xf numFmtId="0" fontId="8" fillId="0" borderId="0" xfId="0" applyFont="1" applyAlignment="1">
      <alignment vertical="distributed" textRotation="255"/>
    </xf>
    <xf numFmtId="0" fontId="8" fillId="0" borderId="11" xfId="0" applyFont="1" applyBorder="1">
      <alignment vertical="center"/>
    </xf>
    <xf numFmtId="0" fontId="8" fillId="0" borderId="2" xfId="0" applyFont="1" applyBorder="1" applyAlignment="1">
      <alignment vertical="distributed" textRotation="255"/>
    </xf>
    <xf numFmtId="0" fontId="8" fillId="0" borderId="2" xfId="0" applyFont="1" applyBorder="1">
      <alignment vertical="center"/>
    </xf>
    <xf numFmtId="0" fontId="8" fillId="0" borderId="12" xfId="0" applyFont="1" applyBorder="1">
      <alignment vertical="center"/>
    </xf>
    <xf numFmtId="179" fontId="8" fillId="0" borderId="0" xfId="0" applyNumberFormat="1" applyFont="1">
      <alignment vertical="center"/>
    </xf>
    <xf numFmtId="49" fontId="8" fillId="0" borderId="0" xfId="0" applyNumberFormat="1" applyFont="1">
      <alignment vertical="center"/>
    </xf>
    <xf numFmtId="178" fontId="23" fillId="3" borderId="1" xfId="2" applyNumberFormat="1" applyFont="1" applyFill="1" applyBorder="1" applyAlignment="1">
      <alignment horizontal="right" vertical="center"/>
    </xf>
    <xf numFmtId="178" fontId="23" fillId="3" borderId="21" xfId="2" applyNumberFormat="1" applyFont="1" applyFill="1" applyBorder="1" applyAlignment="1">
      <alignment horizontal="right" vertical="center"/>
    </xf>
    <xf numFmtId="178" fontId="23" fillId="0" borderId="1" xfId="2" applyNumberFormat="1" applyFont="1" applyBorder="1" applyAlignment="1">
      <alignment horizontal="right" vertical="center"/>
    </xf>
    <xf numFmtId="0" fontId="16" fillId="3" borderId="0" xfId="2" applyFont="1" applyFill="1" applyAlignment="1">
      <alignment vertical="center"/>
    </xf>
    <xf numFmtId="0" fontId="15" fillId="3" borderId="0" xfId="2" applyFont="1" applyFill="1" applyAlignment="1">
      <alignment vertical="center"/>
    </xf>
    <xf numFmtId="0" fontId="15" fillId="0" borderId="0" xfId="2" applyFont="1" applyAlignment="1">
      <alignment vertical="center"/>
    </xf>
    <xf numFmtId="49" fontId="15" fillId="3" borderId="0" xfId="2" applyNumberFormat="1" applyFont="1" applyFill="1" applyAlignment="1">
      <alignment horizontal="right" vertical="center"/>
    </xf>
    <xf numFmtId="176" fontId="15" fillId="3" borderId="0" xfId="2" applyNumberFormat="1" applyFont="1" applyFill="1" applyAlignment="1">
      <alignment vertical="center"/>
    </xf>
    <xf numFmtId="38" fontId="15" fillId="3" borderId="0" xfId="1" applyFont="1" applyFill="1" applyAlignment="1">
      <alignment vertical="center"/>
    </xf>
    <xf numFmtId="0" fontId="16" fillId="3" borderId="0" xfId="2" applyFont="1" applyFill="1" applyAlignment="1">
      <alignment horizontal="center" vertical="center"/>
    </xf>
    <xf numFmtId="0" fontId="19" fillId="3" borderId="0" xfId="2" applyFont="1" applyFill="1" applyAlignment="1">
      <alignment vertical="center"/>
    </xf>
    <xf numFmtId="0" fontId="23" fillId="0" borderId="21" xfId="2" applyFont="1" applyBorder="1" applyAlignment="1">
      <alignment vertical="center"/>
    </xf>
    <xf numFmtId="38" fontId="24" fillId="0" borderId="23" xfId="1" applyFont="1" applyBorder="1" applyAlignment="1">
      <alignment horizontal="right" vertical="center"/>
    </xf>
    <xf numFmtId="0" fontId="23" fillId="0" borderId="21" xfId="3" applyFont="1" applyBorder="1" applyAlignment="1">
      <alignment horizontal="right"/>
    </xf>
    <xf numFmtId="38" fontId="23" fillId="0" borderId="12" xfId="1" applyFont="1" applyFill="1" applyBorder="1" applyAlignment="1">
      <alignment horizontal="right" vertical="center"/>
    </xf>
    <xf numFmtId="176" fontId="23" fillId="3" borderId="21" xfId="2" applyNumberFormat="1" applyFont="1" applyFill="1" applyBorder="1" applyAlignment="1">
      <alignment horizontal="right" vertical="center"/>
    </xf>
    <xf numFmtId="38" fontId="23" fillId="3" borderId="21" xfId="2" applyNumberFormat="1" applyFont="1" applyFill="1" applyBorder="1" applyAlignment="1">
      <alignment horizontal="right" vertical="center"/>
    </xf>
    <xf numFmtId="0" fontId="23" fillId="0" borderId="1" xfId="2" applyFont="1" applyBorder="1" applyAlignment="1">
      <alignment vertical="center"/>
    </xf>
    <xf numFmtId="38" fontId="24" fillId="0" borderId="22" xfId="1" applyFont="1" applyBorder="1" applyAlignment="1">
      <alignment horizontal="right" vertical="center"/>
    </xf>
    <xf numFmtId="0" fontId="23" fillId="0" borderId="1" xfId="3" applyFont="1" applyBorder="1" applyAlignment="1">
      <alignment horizontal="right"/>
    </xf>
    <xf numFmtId="38" fontId="23" fillId="0" borderId="7" xfId="1" applyFont="1" applyFill="1" applyBorder="1" applyAlignment="1">
      <alignment horizontal="right" vertical="center"/>
    </xf>
    <xf numFmtId="176" fontId="23" fillId="3" borderId="1" xfId="2" applyNumberFormat="1" applyFont="1" applyFill="1" applyBorder="1" applyAlignment="1">
      <alignment horizontal="right" vertical="center"/>
    </xf>
    <xf numFmtId="38" fontId="23" fillId="3" borderId="1" xfId="2" applyNumberFormat="1" applyFont="1" applyFill="1" applyBorder="1" applyAlignment="1">
      <alignment horizontal="right" vertical="center"/>
    </xf>
    <xf numFmtId="0" fontId="23" fillId="0" borderId="20" xfId="2" applyFont="1" applyBorder="1" applyAlignment="1">
      <alignment vertical="center"/>
    </xf>
    <xf numFmtId="0" fontId="23" fillId="0" borderId="19" xfId="2" applyFont="1" applyBorder="1" applyAlignment="1">
      <alignment vertical="center"/>
    </xf>
    <xf numFmtId="0" fontId="23" fillId="0" borderId="1" xfId="0" applyFont="1" applyBorder="1">
      <alignment vertical="center"/>
    </xf>
    <xf numFmtId="0" fontId="23" fillId="0" borderId="21" xfId="0" applyFont="1" applyBorder="1">
      <alignment vertical="center"/>
    </xf>
    <xf numFmtId="0" fontId="23" fillId="0" borderId="20" xfId="0" applyFont="1" applyBorder="1">
      <alignment vertical="center"/>
    </xf>
    <xf numFmtId="176" fontId="23" fillId="0" borderId="1" xfId="2" applyNumberFormat="1" applyFont="1" applyBorder="1" applyAlignment="1">
      <alignment horizontal="right" vertical="center"/>
    </xf>
    <xf numFmtId="178" fontId="15" fillId="3" borderId="0" xfId="2" applyNumberFormat="1" applyFont="1" applyFill="1" applyAlignment="1">
      <alignment vertical="center"/>
    </xf>
    <xf numFmtId="0" fontId="23" fillId="0" borderId="12" xfId="2" applyFont="1" applyBorder="1" applyAlignment="1">
      <alignment horizontal="center" vertical="center"/>
    </xf>
    <xf numFmtId="0" fontId="23" fillId="0" borderId="7" xfId="2" applyFont="1" applyBorder="1" applyAlignment="1">
      <alignment horizontal="center" vertical="center"/>
    </xf>
    <xf numFmtId="38" fontId="23" fillId="3" borderId="11" xfId="1" applyFont="1" applyFill="1" applyBorder="1" applyAlignment="1">
      <alignment horizontal="right" vertical="center"/>
    </xf>
    <xf numFmtId="38" fontId="23" fillId="3" borderId="5" xfId="1" applyFont="1" applyFill="1" applyBorder="1" applyAlignment="1">
      <alignment horizontal="right" vertical="center"/>
    </xf>
    <xf numFmtId="49" fontId="20" fillId="2" borderId="25" xfId="2" applyNumberFormat="1" applyFont="1" applyFill="1" applyBorder="1" applyAlignment="1">
      <alignment horizontal="center" vertical="center" shrinkToFit="1"/>
    </xf>
    <xf numFmtId="0" fontId="21" fillId="2" borderId="26" xfId="2" applyFont="1" applyFill="1" applyBorder="1" applyAlignment="1">
      <alignment horizontal="center" vertical="center"/>
    </xf>
    <xf numFmtId="0" fontId="22" fillId="2" borderId="25" xfId="2" applyFont="1" applyFill="1" applyBorder="1" applyAlignment="1">
      <alignment horizontal="center" vertical="center"/>
    </xf>
    <xf numFmtId="176" fontId="21" fillId="2" borderId="26" xfId="2" applyNumberFormat="1" applyFont="1" applyFill="1" applyBorder="1" applyAlignment="1">
      <alignment horizontal="center" vertical="center"/>
    </xf>
    <xf numFmtId="178" fontId="21" fillId="2" borderId="26" xfId="2" applyNumberFormat="1" applyFont="1" applyFill="1" applyBorder="1" applyAlignment="1">
      <alignment horizontal="center" vertical="center"/>
    </xf>
    <xf numFmtId="178" fontId="21" fillId="2" borderId="27" xfId="2" applyNumberFormat="1" applyFont="1" applyFill="1" applyBorder="1" applyAlignment="1">
      <alignment horizontal="center" vertical="center"/>
    </xf>
    <xf numFmtId="0" fontId="23" fillId="0" borderId="10" xfId="2" applyFont="1" applyBorder="1" applyAlignment="1">
      <alignment horizontal="center" vertical="center"/>
    </xf>
    <xf numFmtId="38" fontId="24" fillId="0" borderId="24" xfId="1" applyFont="1" applyBorder="1" applyAlignment="1">
      <alignment horizontal="right" vertical="center"/>
    </xf>
    <xf numFmtId="0" fontId="23" fillId="0" borderId="19" xfId="3" applyFont="1" applyBorder="1" applyAlignment="1">
      <alignment horizontal="right"/>
    </xf>
    <xf numFmtId="38" fontId="23" fillId="0" borderId="10" xfId="1" applyFont="1" applyFill="1" applyBorder="1" applyAlignment="1">
      <alignment horizontal="right" vertical="center"/>
    </xf>
    <xf numFmtId="176" fontId="23" fillId="3" borderId="19" xfId="2" applyNumberFormat="1" applyFont="1" applyFill="1" applyBorder="1" applyAlignment="1">
      <alignment horizontal="right" vertical="center"/>
    </xf>
    <xf numFmtId="178" fontId="23" fillId="3" borderId="19" xfId="2" applyNumberFormat="1" applyFont="1" applyFill="1" applyBorder="1" applyAlignment="1">
      <alignment horizontal="right" vertical="center"/>
    </xf>
    <xf numFmtId="38" fontId="23" fillId="3" borderId="19" xfId="2" applyNumberFormat="1" applyFont="1" applyFill="1" applyBorder="1" applyAlignment="1">
      <alignment horizontal="right" vertical="center"/>
    </xf>
    <xf numFmtId="38" fontId="23" fillId="3" borderId="8" xfId="1" applyFont="1" applyFill="1" applyBorder="1" applyAlignment="1">
      <alignment horizontal="right" vertical="center"/>
    </xf>
    <xf numFmtId="0" fontId="8" fillId="0" borderId="0" xfId="0" applyFont="1" applyAlignment="1">
      <alignment vertical="center" shrinkToFit="1"/>
    </xf>
    <xf numFmtId="176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0" fontId="6" fillId="0" borderId="8" xfId="0" applyFont="1" applyBorder="1">
      <alignment vertical="center"/>
    </xf>
    <xf numFmtId="0" fontId="8" fillId="0" borderId="10" xfId="0" applyFont="1" applyBorder="1" applyAlignment="1">
      <alignment horizontal="right" vertical="center"/>
    </xf>
    <xf numFmtId="0" fontId="6" fillId="0" borderId="3" xfId="0" applyFont="1" applyBorder="1">
      <alignment vertical="center"/>
    </xf>
    <xf numFmtId="0" fontId="6" fillId="0" borderId="4" xfId="0" applyFont="1" applyBorder="1">
      <alignment vertic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3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2" xfId="0" applyFont="1" applyBorder="1">
      <alignment vertical="center"/>
    </xf>
    <xf numFmtId="0" fontId="6" fillId="0" borderId="0" xfId="0" applyFont="1" applyAlignment="1">
      <alignment horizontal="center" vertical="center" textRotation="255"/>
    </xf>
    <xf numFmtId="0" fontId="6" fillId="0" borderId="0" xfId="0" applyFont="1" applyAlignment="1">
      <alignment vertical="top"/>
    </xf>
    <xf numFmtId="0" fontId="6" fillId="0" borderId="11" xfId="0" applyFont="1" applyBorder="1">
      <alignment vertical="center"/>
    </xf>
    <xf numFmtId="0" fontId="6" fillId="0" borderId="2" xfId="0" applyFont="1" applyBorder="1">
      <alignment vertical="center"/>
    </xf>
    <xf numFmtId="0" fontId="6" fillId="0" borderId="12" xfId="0" applyFont="1" applyBorder="1">
      <alignment vertical="center"/>
    </xf>
    <xf numFmtId="177" fontId="8" fillId="0" borderId="0" xfId="0" applyNumberFormat="1" applyFont="1">
      <alignment vertical="center"/>
    </xf>
    <xf numFmtId="0" fontId="8" fillId="0" borderId="8" xfId="0" applyFont="1" applyBorder="1" applyAlignment="1">
      <alignment horizontal="right" vertical="center"/>
    </xf>
    <xf numFmtId="38" fontId="8" fillId="0" borderId="0" xfId="1" applyFont="1" applyFill="1" applyBorder="1" applyAlignment="1">
      <alignment vertical="center"/>
    </xf>
    <xf numFmtId="0" fontId="8" fillId="0" borderId="11" xfId="0" applyFont="1" applyBorder="1" applyAlignment="1">
      <alignment horizontal="right" vertical="center"/>
    </xf>
    <xf numFmtId="0" fontId="8" fillId="0" borderId="0" xfId="0" quotePrefix="1" applyFont="1">
      <alignment vertical="center"/>
    </xf>
    <xf numFmtId="178" fontId="8" fillId="0" borderId="0" xfId="0" applyNumberFormat="1" applyFont="1">
      <alignment vertical="center"/>
    </xf>
    <xf numFmtId="0" fontId="8" fillId="0" borderId="8" xfId="0" quotePrefix="1" applyFont="1" applyBorder="1">
      <alignment vertical="center"/>
    </xf>
    <xf numFmtId="0" fontId="8" fillId="0" borderId="9" xfId="0" quotePrefix="1" applyFont="1" applyBorder="1">
      <alignment vertical="center"/>
    </xf>
    <xf numFmtId="178" fontId="9" fillId="0" borderId="0" xfId="0" applyNumberFormat="1" applyFont="1">
      <alignment vertical="center"/>
    </xf>
    <xf numFmtId="0" fontId="8" fillId="0" borderId="11" xfId="0" quotePrefix="1" applyFont="1" applyBorder="1">
      <alignment vertical="center"/>
    </xf>
    <xf numFmtId="0" fontId="8" fillId="0" borderId="2" xfId="0" quotePrefix="1" applyFont="1" applyBorder="1">
      <alignment vertical="center"/>
    </xf>
    <xf numFmtId="0" fontId="6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26" fillId="0" borderId="0" xfId="0" applyFont="1">
      <alignment vertical="center"/>
    </xf>
    <xf numFmtId="0" fontId="18" fillId="0" borderId="0" xfId="0" applyFont="1">
      <alignment vertical="center"/>
    </xf>
    <xf numFmtId="0" fontId="30" fillId="0" borderId="33" xfId="0" applyFont="1" applyBorder="1">
      <alignment vertical="center"/>
    </xf>
    <xf numFmtId="0" fontId="6" fillId="0" borderId="32" xfId="0" applyFont="1" applyBorder="1">
      <alignment vertical="center"/>
    </xf>
    <xf numFmtId="0" fontId="6" fillId="0" borderId="33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distributed"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distributed" vertical="center"/>
    </xf>
    <xf numFmtId="0" fontId="5" fillId="0" borderId="0" xfId="0" applyFont="1" applyAlignment="1">
      <alignment vertical="center" wrapText="1"/>
    </xf>
    <xf numFmtId="0" fontId="18" fillId="0" borderId="0" xfId="0" applyFont="1" applyAlignment="1">
      <alignment horizontal="right" vertical="center"/>
    </xf>
    <xf numFmtId="0" fontId="28" fillId="0" borderId="0" xfId="6" applyFont="1" applyProtection="1">
      <alignment vertical="center"/>
      <protection locked="0"/>
    </xf>
    <xf numFmtId="0" fontId="27" fillId="0" borderId="34" xfId="6" applyBorder="1" applyProtection="1">
      <alignment vertical="center"/>
      <protection locked="0"/>
    </xf>
    <xf numFmtId="0" fontId="18" fillId="0" borderId="36" xfId="0" applyFont="1" applyBorder="1" applyProtection="1">
      <alignment vertical="center"/>
      <protection locked="0"/>
    </xf>
    <xf numFmtId="0" fontId="18" fillId="0" borderId="37" xfId="0" applyFont="1" applyBorder="1" applyProtection="1">
      <alignment vertical="center"/>
      <protection locked="0"/>
    </xf>
    <xf numFmtId="0" fontId="29" fillId="0" borderId="35" xfId="0" applyFont="1" applyBorder="1">
      <alignment vertical="center"/>
    </xf>
    <xf numFmtId="0" fontId="6" fillId="0" borderId="33" xfId="0" applyFont="1" applyBorder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2" borderId="0" xfId="0" applyFont="1" applyFill="1" applyAlignment="1" applyProtection="1">
      <alignment horizontal="left" vertical="center" wrapText="1" shrinkToFit="1"/>
      <protection locked="0"/>
    </xf>
    <xf numFmtId="0" fontId="6" fillId="0" borderId="0" xfId="0" applyFont="1" applyAlignment="1">
      <alignment horizontal="distributed" vertical="center"/>
    </xf>
    <xf numFmtId="0" fontId="6" fillId="2" borderId="0" xfId="0" applyFont="1" applyFill="1" applyAlignment="1" applyProtection="1">
      <alignment horizontal="left" vertical="center" wrapText="1"/>
      <protection locked="0"/>
    </xf>
    <xf numFmtId="49" fontId="6" fillId="2" borderId="0" xfId="0" applyNumberFormat="1" applyFont="1" applyFill="1" applyAlignment="1" applyProtection="1">
      <alignment horizontal="left" vertical="center" shrinkToFit="1"/>
      <protection locked="0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distributed" vertical="center"/>
    </xf>
    <xf numFmtId="0" fontId="6" fillId="2" borderId="0" xfId="0" applyFont="1" applyFill="1" applyAlignment="1" applyProtection="1">
      <alignment horizontal="left" vertical="center" shrinkToFit="1"/>
      <protection locked="0"/>
    </xf>
    <xf numFmtId="38" fontId="8" fillId="0" borderId="8" xfId="1" applyFont="1" applyFill="1" applyBorder="1" applyAlignment="1" applyProtection="1">
      <alignment horizontal="right" vertical="center"/>
      <protection locked="0"/>
    </xf>
    <xf numFmtId="38" fontId="8" fillId="0" borderId="9" xfId="1" applyFont="1" applyFill="1" applyBorder="1" applyAlignment="1" applyProtection="1">
      <alignment horizontal="right" vertical="center"/>
      <protection locked="0"/>
    </xf>
    <xf numFmtId="38" fontId="8" fillId="0" borderId="3" xfId="1" applyFont="1" applyFill="1" applyBorder="1" applyAlignment="1" applyProtection="1">
      <alignment horizontal="right" vertical="center"/>
      <protection locked="0"/>
    </xf>
    <xf numFmtId="38" fontId="8" fillId="0" borderId="0" xfId="1" applyFont="1" applyFill="1" applyBorder="1" applyAlignment="1" applyProtection="1">
      <alignment horizontal="right" vertical="center"/>
      <protection locked="0"/>
    </xf>
    <xf numFmtId="38" fontId="8" fillId="0" borderId="11" xfId="1" applyFont="1" applyFill="1" applyBorder="1" applyAlignment="1" applyProtection="1">
      <alignment horizontal="right" vertical="center"/>
      <protection locked="0"/>
    </xf>
    <xf numFmtId="38" fontId="8" fillId="0" borderId="2" xfId="1" applyFont="1" applyFill="1" applyBorder="1" applyAlignment="1" applyProtection="1">
      <alignment horizontal="right" vertical="center"/>
      <protection locked="0"/>
    </xf>
    <xf numFmtId="38" fontId="9" fillId="0" borderId="28" xfId="1" applyFont="1" applyBorder="1" applyAlignment="1">
      <alignment horizontal="right" vertical="center"/>
    </xf>
    <xf numFmtId="38" fontId="9" fillId="0" borderId="29" xfId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38" fontId="8" fillId="0" borderId="6" xfId="1" applyFont="1" applyBorder="1">
      <alignment vertical="center"/>
    </xf>
    <xf numFmtId="0" fontId="8" fillId="0" borderId="7" xfId="0" applyFont="1" applyBorder="1" applyAlignment="1">
      <alignment horizontal="left" vertical="center"/>
    </xf>
    <xf numFmtId="0" fontId="9" fillId="0" borderId="14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180" fontId="8" fillId="0" borderId="9" xfId="0" quotePrefix="1" applyNumberFormat="1" applyFont="1" applyBorder="1" applyAlignment="1">
      <alignment horizontal="right" vertical="center"/>
    </xf>
    <xf numFmtId="180" fontId="8" fillId="0" borderId="2" xfId="0" quotePrefix="1" applyNumberFormat="1" applyFont="1" applyBorder="1" applyAlignment="1">
      <alignment horizontal="right" vertical="center"/>
    </xf>
    <xf numFmtId="0" fontId="8" fillId="0" borderId="9" xfId="0" quotePrefix="1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/>
    </xf>
    <xf numFmtId="38" fontId="8" fillId="0" borderId="9" xfId="1" applyFont="1" applyFill="1" applyBorder="1" applyAlignment="1">
      <alignment horizontal="center" vertical="center"/>
    </xf>
    <xf numFmtId="38" fontId="8" fillId="0" borderId="2" xfId="1" applyFont="1" applyFill="1" applyBorder="1" applyAlignment="1">
      <alignment horizontal="center" vertical="center"/>
    </xf>
    <xf numFmtId="0" fontId="8" fillId="0" borderId="9" xfId="0" applyFont="1" applyBorder="1" applyAlignment="1">
      <alignment horizontal="left" vertical="center"/>
    </xf>
    <xf numFmtId="38" fontId="16" fillId="0" borderId="6" xfId="1" applyFont="1" applyFill="1" applyBorder="1">
      <alignment vertical="center"/>
    </xf>
    <xf numFmtId="0" fontId="8" fillId="0" borderId="8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30" xfId="0" applyFont="1" applyBorder="1" applyAlignment="1">
      <alignment horizontal="distributed" vertical="center" indent="1"/>
    </xf>
    <xf numFmtId="0" fontId="9" fillId="0" borderId="13" xfId="0" applyFont="1" applyBorder="1" applyAlignment="1">
      <alignment horizontal="distributed" vertical="center" indent="1"/>
    </xf>
    <xf numFmtId="0" fontId="9" fillId="0" borderId="31" xfId="0" applyFont="1" applyBorder="1" applyAlignment="1">
      <alignment horizontal="distributed" vertical="center" indent="1"/>
    </xf>
    <xf numFmtId="0" fontId="9" fillId="0" borderId="16" xfId="0" applyFont="1" applyBorder="1" applyAlignment="1">
      <alignment horizontal="distributed" vertical="center" indent="1"/>
    </xf>
    <xf numFmtId="180" fontId="8" fillId="0" borderId="8" xfId="0" quotePrefix="1" applyNumberFormat="1" applyFont="1" applyBorder="1" applyAlignment="1">
      <alignment horizontal="center" vertical="center"/>
    </xf>
    <xf numFmtId="180" fontId="8" fillId="0" borderId="9" xfId="0" quotePrefix="1" applyNumberFormat="1" applyFont="1" applyBorder="1" applyAlignment="1">
      <alignment horizontal="center" vertical="center"/>
    </xf>
    <xf numFmtId="180" fontId="8" fillId="0" borderId="11" xfId="0" quotePrefix="1" applyNumberFormat="1" applyFont="1" applyBorder="1" applyAlignment="1">
      <alignment horizontal="center" vertical="center"/>
    </xf>
    <xf numFmtId="180" fontId="8" fillId="0" borderId="2" xfId="0" quotePrefix="1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8" fontId="8" fillId="0" borderId="9" xfId="0" applyNumberFormat="1" applyFont="1" applyBorder="1" applyAlignment="1">
      <alignment horizontal="center" vertical="center"/>
    </xf>
    <xf numFmtId="178" fontId="8" fillId="0" borderId="2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3" fontId="8" fillId="0" borderId="9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38" fontId="8" fillId="0" borderId="9" xfId="1" quotePrefix="1" applyFont="1" applyFill="1" applyBorder="1" applyAlignment="1">
      <alignment horizontal="center" vertical="center"/>
    </xf>
    <xf numFmtId="38" fontId="8" fillId="0" borderId="2" xfId="1" quotePrefix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left" vertical="center"/>
    </xf>
    <xf numFmtId="38" fontId="8" fillId="0" borderId="6" xfId="1" applyFont="1" applyFill="1" applyBorder="1" applyAlignment="1">
      <alignment vertical="center"/>
    </xf>
    <xf numFmtId="38" fontId="8" fillId="0" borderId="6" xfId="1" applyFont="1" applyFill="1" applyBorder="1" applyAlignment="1" applyProtection="1">
      <alignment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3" fontId="8" fillId="0" borderId="8" xfId="0" applyNumberFormat="1" applyFont="1" applyBorder="1" applyAlignment="1">
      <alignment horizontal="center" vertical="center"/>
    </xf>
    <xf numFmtId="3" fontId="8" fillId="0" borderId="11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6" xfId="0" applyFont="1" applyBorder="1" applyAlignment="1" applyProtection="1">
      <alignment horizontal="righ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left" vertical="center" wrapText="1"/>
      <protection locked="0"/>
    </xf>
    <xf numFmtId="0" fontId="8" fillId="0" borderId="5" xfId="0" applyFont="1" applyBorder="1" applyAlignment="1" applyProtection="1">
      <alignment horizontal="right" vertical="center"/>
      <protection locked="0"/>
    </xf>
    <xf numFmtId="38" fontId="8" fillId="0" borderId="9" xfId="1" applyFont="1" applyFill="1" applyBorder="1" applyAlignment="1">
      <alignment vertical="center"/>
    </xf>
    <xf numFmtId="38" fontId="8" fillId="0" borderId="2" xfId="1" applyFont="1" applyFill="1" applyBorder="1" applyAlignment="1">
      <alignment vertical="center"/>
    </xf>
    <xf numFmtId="0" fontId="8" fillId="0" borderId="2" xfId="0" applyFont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49" fontId="8" fillId="0" borderId="2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left" vertical="center"/>
      <protection locked="0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38" fontId="9" fillId="0" borderId="0" xfId="1" applyFont="1" applyBorder="1" applyAlignment="1">
      <alignment horizontal="center" vertical="center"/>
    </xf>
    <xf numFmtId="179" fontId="6" fillId="0" borderId="0" xfId="0" applyNumberFormat="1" applyFont="1" applyAlignment="1">
      <alignment horizontal="left" vertical="center"/>
    </xf>
    <xf numFmtId="179" fontId="6" fillId="0" borderId="4" xfId="0" applyNumberFormat="1" applyFont="1" applyBorder="1" applyAlignment="1">
      <alignment horizontal="left" vertical="center"/>
    </xf>
    <xf numFmtId="179" fontId="6" fillId="0" borderId="0" xfId="0" applyNumberFormat="1" applyFont="1" applyAlignment="1" applyProtection="1">
      <alignment horizontal="center" vertical="center"/>
      <protection locked="0"/>
    </xf>
    <xf numFmtId="49" fontId="8" fillId="0" borderId="0" xfId="0" applyNumberFormat="1" applyFont="1" applyAlignment="1">
      <alignment horizontal="center" vertical="center"/>
    </xf>
    <xf numFmtId="179" fontId="6" fillId="0" borderId="0" xfId="0" applyNumberFormat="1" applyFont="1" applyAlignment="1">
      <alignment horizontal="left" vertical="top" wrapText="1" shrinkToFit="1"/>
    </xf>
    <xf numFmtId="179" fontId="6" fillId="0" borderId="4" xfId="0" applyNumberFormat="1" applyFont="1" applyBorder="1" applyAlignment="1">
      <alignment horizontal="left" vertical="top" wrapText="1" shrinkToFit="1"/>
    </xf>
    <xf numFmtId="179" fontId="6" fillId="0" borderId="0" xfId="0" applyNumberFormat="1" applyFont="1" applyAlignment="1" applyProtection="1">
      <alignment horizontal="center" vertical="top" wrapText="1"/>
      <protection locked="0"/>
    </xf>
    <xf numFmtId="0" fontId="8" fillId="0" borderId="4" xfId="0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distributed" vertical="center" indent="2"/>
    </xf>
    <xf numFmtId="0" fontId="6" fillId="0" borderId="1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0" fontId="8" fillId="0" borderId="3" xfId="0" applyFont="1" applyBorder="1" applyAlignment="1">
      <alignment horizontal="left" vertical="center"/>
    </xf>
    <xf numFmtId="0" fontId="5" fillId="0" borderId="0" xfId="0" applyFont="1" applyAlignment="1">
      <alignment horizontal="distributed" vertical="center"/>
    </xf>
    <xf numFmtId="0" fontId="31" fillId="0" borderId="3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49" fontId="6" fillId="0" borderId="21" xfId="0" applyNumberFormat="1" applyFon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distributed" textRotation="255" indent="1"/>
    </xf>
    <xf numFmtId="0" fontId="5" fillId="0" borderId="5" xfId="0" applyFont="1" applyBorder="1" applyAlignment="1">
      <alignment horizontal="distributed" vertical="center" indent="2"/>
    </xf>
    <xf numFmtId="0" fontId="6" fillId="0" borderId="2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distributed" vertical="center" indent="1"/>
    </xf>
    <xf numFmtId="0" fontId="5" fillId="0" borderId="5" xfId="0" applyFont="1" applyBorder="1" applyAlignment="1">
      <alignment horizontal="distributed" vertical="center" indent="1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8" fillId="4" borderId="9" xfId="0" applyFont="1" applyFill="1" applyBorder="1" applyAlignment="1">
      <alignment horizontal="distributed" vertical="center"/>
    </xf>
    <xf numFmtId="0" fontId="8" fillId="4" borderId="0" xfId="0" applyFont="1" applyFill="1" applyAlignment="1">
      <alignment horizontal="distributed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distributed" vertical="center"/>
    </xf>
    <xf numFmtId="0" fontId="27" fillId="0" borderId="0" xfId="6">
      <alignment vertical="center"/>
    </xf>
  </cellXfs>
  <cellStyles count="8">
    <cellStyle name="ハイパーリンク" xfId="6" builtinId="8"/>
    <cellStyle name="桁区切り" xfId="1" builtinId="6"/>
    <cellStyle name="桁区切り 2" xfId="5" xr:uid="{36D08FC5-94D1-4F9C-869B-2E9A2DF6B46B}"/>
    <cellStyle name="標準" xfId="0" builtinId="0"/>
    <cellStyle name="標準 2" xfId="4" xr:uid="{0DDC877C-5F1F-402B-BBA0-B30E9D83FD8B}"/>
    <cellStyle name="標準 3" xfId="7" xr:uid="{D08495A6-D4B4-4EE5-880C-F7054FE93A3B}"/>
    <cellStyle name="標準 6" xfId="2" xr:uid="{8E5830FB-514B-46D5-89C8-9B50CBF7B43B}"/>
    <cellStyle name="標準_H26.4.1　びん缶ペット集積所データ（いわい）" xfId="3" xr:uid="{0C518CCB-A278-454C-BCF9-C82F89CAD86F}"/>
  </cellStyles>
  <dxfs count="24">
    <dxf>
      <fill>
        <patternFill>
          <bgColor rgb="FFFFFF00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numFmt numFmtId="6" formatCode="#,##0;[Red]\-#,##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numFmt numFmtId="178" formatCode="#,##0_);[Red]\(#,##0\)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numFmt numFmtId="176" formatCode="#,##0_ 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numFmt numFmtId="176" formatCode="#,##0_ 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</dxf>
    <dxf>
      <border outline="0">
        <bottom style="double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BIZ UDPゴシック"/>
        <family val="3"/>
        <charset val="128"/>
        <scheme val="none"/>
      </font>
      <numFmt numFmtId="178" formatCode="#,##0_);[Red]\(#,##0\)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4476750</xdr:colOff>
      <xdr:row>32</xdr:row>
      <xdr:rowOff>127000</xdr:rowOff>
    </xdr:from>
    <xdr:to>
      <xdr:col>1</xdr:col>
      <xdr:colOff>4972050</xdr:colOff>
      <xdr:row>34</xdr:row>
      <xdr:rowOff>215900</xdr:rowOff>
    </xdr:to>
    <xdr:pic>
      <xdr:nvPicPr>
        <xdr:cNvPr id="2" name="図 1" descr="QRコード">
          <a:extLst>
            <a:ext uri="{FF2B5EF4-FFF2-40B4-BE49-F238E27FC236}">
              <a16:creationId xmlns:a16="http://schemas.microsoft.com/office/drawing/2014/main" id="{D5075904-4A1B-DC8E-0ED0-E2994B060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3150" y="5689600"/>
          <a:ext cx="4953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285750</xdr:colOff>
          <xdr:row>2</xdr:row>
          <xdr:rowOff>114300</xdr:rowOff>
        </xdr:from>
        <xdr:to>
          <xdr:col>25</xdr:col>
          <xdr:colOff>57150</xdr:colOff>
          <xdr:row>4</xdr:row>
          <xdr:rowOff>31750</xdr:rowOff>
        </xdr:to>
        <xdr:sp macro="" textlink="">
          <xdr:nvSpPr>
            <xdr:cNvPr id="2049" name="チェック 4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209550</xdr:colOff>
          <xdr:row>2</xdr:row>
          <xdr:rowOff>133350</xdr:rowOff>
        </xdr:from>
        <xdr:to>
          <xdr:col>22</xdr:col>
          <xdr:colOff>25400</xdr:colOff>
          <xdr:row>4</xdr:row>
          <xdr:rowOff>44450</xdr:rowOff>
        </xdr:to>
        <xdr:sp macro="" textlink="">
          <xdr:nvSpPr>
            <xdr:cNvPr id="2050" name="チェック 6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00"/>
                  </a:solidFill>
                </a14:hiddenFill>
              </a:ext>
              <a:ext uri="{91240B29-F687-4F45-9708-019B960494DF}">
                <a14:hiddenLine w="9525">
                  <a:solidFill>
                    <a:srgbClr val="0000FF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180975</xdr:colOff>
      <xdr:row>25</xdr:row>
      <xdr:rowOff>28575</xdr:rowOff>
    </xdr:from>
    <xdr:to>
      <xdr:col>8</xdr:col>
      <xdr:colOff>362858</xdr:colOff>
      <xdr:row>27</xdr:row>
      <xdr:rowOff>127000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73B6907E-CE16-48E6-A8CC-763170578E3D}"/>
            </a:ext>
          </a:extLst>
        </xdr:cNvPr>
        <xdr:cNvSpPr/>
      </xdr:nvSpPr>
      <xdr:spPr>
        <a:xfrm>
          <a:off x="2911475" y="5063218"/>
          <a:ext cx="571954" cy="461282"/>
        </a:xfrm>
        <a:prstGeom prst="ellipse">
          <a:avLst/>
        </a:prstGeom>
        <a:noFill/>
        <a:ln w="6350">
          <a:solidFill>
            <a:schemeClr val="tx1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173536</xdr:colOff>
      <xdr:row>7</xdr:row>
      <xdr:rowOff>45357</xdr:rowOff>
    </xdr:from>
    <xdr:to>
      <xdr:col>20</xdr:col>
      <xdr:colOff>202111</xdr:colOff>
      <xdr:row>9</xdr:row>
      <xdr:rowOff>122555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1670016C-014C-4F2F-A903-668879FEE9C4}"/>
            </a:ext>
          </a:extLst>
        </xdr:cNvPr>
        <xdr:cNvSpPr/>
      </xdr:nvSpPr>
      <xdr:spPr>
        <a:xfrm>
          <a:off x="6804750" y="1306286"/>
          <a:ext cx="808718" cy="421912"/>
        </a:xfrm>
        <a:prstGeom prst="ellipse">
          <a:avLst/>
        </a:prstGeom>
        <a:noFill/>
        <a:ln w="12700" cap="flat" cmpd="sng" algn="ctr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>
      <xdr:col>19</xdr:col>
      <xdr:colOff>39914</xdr:colOff>
      <xdr:row>18</xdr:row>
      <xdr:rowOff>27667</xdr:rowOff>
    </xdr:from>
    <xdr:to>
      <xdr:col>20</xdr:col>
      <xdr:colOff>272144</xdr:colOff>
      <xdr:row>20</xdr:row>
      <xdr:rowOff>36285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8B179F90-2C5A-4F2C-96F2-19EA5984EC7E}"/>
            </a:ext>
          </a:extLst>
        </xdr:cNvPr>
        <xdr:cNvSpPr/>
      </xdr:nvSpPr>
      <xdr:spPr>
        <a:xfrm>
          <a:off x="7061200" y="3347810"/>
          <a:ext cx="622301" cy="389618"/>
        </a:xfrm>
        <a:prstGeom prst="ellipse">
          <a:avLst/>
        </a:prstGeom>
        <a:noFill/>
        <a:ln w="12700" cap="flat" cmpd="sng" algn="ctr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29DF15-41CB-4EAE-A0CC-8C2782EE5225}" name="テーブル1" displayName="テーブル1" ref="A1:J108" totalsRowShown="0" headerRowDxfId="23" dataDxfId="21" headerRowBorderDxfId="22" tableBorderDxfId="20" headerRowCellStyle="標準 6" dataCellStyle="標準 6">
  <autoFilter ref="A1:J108" xr:uid="{1C29DF15-41CB-4EAE-A0CC-8C2782EE522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FA436934-5B9B-4E78-B53E-5EED2E9689DB}" name="番号" dataDxfId="19" dataCellStyle="標準 6"/>
    <tableColumn id="2" xr3:uid="{0BD28B8F-CF1A-4D82-9E5E-CE14D9C152E1}" name="町会・自治会名" dataDxfId="18"/>
    <tableColumn id="3" xr3:uid="{9307F8D5-9F03-4B8C-988F-3B28EE61AC23}" name="(D)限度額" dataDxfId="17" dataCellStyle="桁区切り"/>
    <tableColumn id="4" xr3:uid="{E00F0EC6-019E-4B92-9727-9B472C1FA3D5}" name="びん・缶" dataDxfId="16" dataCellStyle="標準_H26.4.1　びん缶ペット集積所データ（いわい）"/>
    <tableColumn id="5" xr3:uid="{9E53BAD1-3208-4C5A-A681-27F04DFD9D80}" name="世帯数" dataDxfId="15" dataCellStyle="桁区切り"/>
    <tableColumn id="6" xr3:uid="{9E7FD35F-5A8E-4928-AF8A-F55ACECF3CEA}" name="びん・缶費" dataDxfId="14" dataCellStyle="標準 6"/>
    <tableColumn id="7" xr3:uid="{4A513C4C-FABF-43A5-BDE5-28D0B992C435}" name="世帯数費" dataDxfId="13" dataCellStyle="標準 6"/>
    <tableColumn id="8" xr3:uid="{349DBE53-9514-4391-89C1-B8FFD3275A07}" name="(Ｃ)協力費計" dataDxfId="12" dataCellStyle="標準 6"/>
    <tableColumn id="9" xr3:uid="{44134D2E-6704-4940-8834-004FDD227103}" name="(E)事業助成額" dataDxfId="11" dataCellStyle="標準 6"/>
    <tableColumn id="10" xr3:uid="{6DA53B27-E6AC-462F-9B85-4D17599FC75E}" name="(A)事業目安額" dataDxfId="10" dataCellStyle="桁区切り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logoform.jp/form/Trw5/1168166" TargetMode="External"/><Relationship Id="rId2" Type="http://schemas.openxmlformats.org/officeDocument/2006/relationships/hyperlink" Target="mailto:tiikijiti@city.tokyo-nakano.lg.jp" TargetMode="External"/><Relationship Id="rId1" Type="http://schemas.openxmlformats.org/officeDocument/2006/relationships/hyperlink" Target="mailto:tiikijiti@city.tokyo-nakano.lg.jp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B3C20-FD27-47A9-9778-53EC02FDB712}">
  <sheetPr codeName="Sheet1">
    <pageSetUpPr fitToPage="1"/>
  </sheetPr>
  <dimension ref="A1:C46"/>
  <sheetViews>
    <sheetView tabSelected="1" view="pageBreakPreview" zoomScaleNormal="100" zoomScaleSheetLayoutView="100" workbookViewId="0">
      <selection activeCell="B3" sqref="B3"/>
    </sheetView>
  </sheetViews>
  <sheetFormatPr defaultColWidth="8.25" defaultRowHeight="13"/>
  <cols>
    <col min="1" max="1" width="5.33203125" style="1" customWidth="1"/>
    <col min="2" max="2" width="72" style="1" customWidth="1"/>
    <col min="3" max="3" width="5.5" style="1" customWidth="1"/>
    <col min="4" max="16384" width="8.25" style="1"/>
  </cols>
  <sheetData>
    <row r="1" spans="1:3" ht="18.5">
      <c r="A1" s="125" t="s">
        <v>242</v>
      </c>
      <c r="B1" s="125"/>
      <c r="C1" s="125"/>
    </row>
    <row r="2" spans="1:3" ht="18.5">
      <c r="A2" s="126" t="s">
        <v>252</v>
      </c>
      <c r="B2" s="126"/>
      <c r="C2" s="126"/>
    </row>
    <row r="5" spans="1:3">
      <c r="A5" s="104" t="s">
        <v>112</v>
      </c>
    </row>
    <row r="6" spans="1:3">
      <c r="A6" s="1">
        <v>1</v>
      </c>
      <c r="B6" s="1" t="s">
        <v>243</v>
      </c>
    </row>
    <row r="7" spans="1:3">
      <c r="A7" s="1">
        <v>2</v>
      </c>
      <c r="B7" s="1" t="s">
        <v>113</v>
      </c>
    </row>
    <row r="10" spans="1:3" ht="14">
      <c r="A10" s="105" t="s">
        <v>114</v>
      </c>
    </row>
    <row r="11" spans="1:3">
      <c r="A11" s="1">
        <v>1</v>
      </c>
      <c r="B11" s="1" t="s">
        <v>233</v>
      </c>
    </row>
    <row r="12" spans="1:3">
      <c r="A12" s="1">
        <v>2</v>
      </c>
      <c r="B12" s="1" t="s">
        <v>234</v>
      </c>
    </row>
    <row r="13" spans="1:3">
      <c r="A13" s="1">
        <v>3</v>
      </c>
      <c r="B13" s="106" t="s">
        <v>235</v>
      </c>
    </row>
    <row r="14" spans="1:3">
      <c r="A14" s="1">
        <v>4</v>
      </c>
      <c r="B14" s="107" t="s">
        <v>119</v>
      </c>
    </row>
    <row r="15" spans="1:3">
      <c r="B15" s="118" t="s">
        <v>118</v>
      </c>
    </row>
    <row r="16" spans="1:3">
      <c r="A16" s="7" t="s">
        <v>116</v>
      </c>
      <c r="B16" s="1" t="s">
        <v>115</v>
      </c>
    </row>
    <row r="17" spans="1:3" ht="13.5" thickBot="1">
      <c r="A17" s="7"/>
    </row>
    <row r="18" spans="1:3" ht="14.5" thickTop="1">
      <c r="B18" s="122" t="s">
        <v>121</v>
      </c>
    </row>
    <row r="19" spans="1:3">
      <c r="A19" s="117"/>
      <c r="B19" s="120" t="s">
        <v>246</v>
      </c>
    </row>
    <row r="20" spans="1:3">
      <c r="A20" s="117"/>
      <c r="B20" s="120" t="s">
        <v>247</v>
      </c>
    </row>
    <row r="21" spans="1:3">
      <c r="A21" s="117"/>
      <c r="B21" s="120" t="s">
        <v>245</v>
      </c>
    </row>
    <row r="22" spans="1:3">
      <c r="A22" s="117"/>
      <c r="B22" s="120" t="s">
        <v>248</v>
      </c>
    </row>
    <row r="23" spans="1:3" ht="13.5" thickBot="1">
      <c r="A23" s="117"/>
      <c r="B23" s="121" t="s">
        <v>244</v>
      </c>
    </row>
    <row r="24" spans="1:3" ht="13.5" thickTop="1"/>
    <row r="26" spans="1:3" ht="14">
      <c r="A26" s="19" t="s">
        <v>249</v>
      </c>
      <c r="B26" s="2"/>
      <c r="C26" s="2"/>
    </row>
    <row r="27" spans="1:3" ht="14">
      <c r="A27" s="1">
        <v>1</v>
      </c>
      <c r="B27" s="2" t="s">
        <v>236</v>
      </c>
      <c r="C27" s="2"/>
    </row>
    <row r="28" spans="1:3" ht="14">
      <c r="A28" s="1">
        <v>2</v>
      </c>
      <c r="B28" s="2" t="s">
        <v>237</v>
      </c>
      <c r="C28" s="2"/>
    </row>
    <row r="29" spans="1:3" ht="14">
      <c r="A29" s="1">
        <v>3</v>
      </c>
      <c r="B29" s="2" t="s">
        <v>238</v>
      </c>
      <c r="C29" s="2"/>
    </row>
    <row r="30" spans="1:3" ht="14">
      <c r="A30" s="1">
        <v>4</v>
      </c>
      <c r="B30" s="1" t="s">
        <v>239</v>
      </c>
      <c r="C30" s="2"/>
    </row>
    <row r="31" spans="1:3" ht="14">
      <c r="A31" s="124" t="s">
        <v>253</v>
      </c>
      <c r="C31" s="2"/>
    </row>
    <row r="32" spans="1:3" ht="14">
      <c r="A32" s="19"/>
      <c r="C32" s="2"/>
    </row>
    <row r="33" spans="1:3" ht="14">
      <c r="C33" s="2"/>
    </row>
    <row r="34" spans="1:3" ht="18">
      <c r="A34" s="2" t="s">
        <v>120</v>
      </c>
      <c r="B34"/>
      <c r="C34" s="2"/>
    </row>
    <row r="35" spans="1:3" ht="18">
      <c r="A35" s="2">
        <v>1</v>
      </c>
      <c r="B35" s="273" t="s">
        <v>250</v>
      </c>
      <c r="C35" s="2"/>
    </row>
    <row r="36" spans="1:3" ht="14">
      <c r="A36" s="1">
        <v>2</v>
      </c>
      <c r="B36" s="2" t="s">
        <v>251</v>
      </c>
      <c r="C36" s="2"/>
    </row>
    <row r="37" spans="1:3" ht="14">
      <c r="A37" s="1">
        <v>3</v>
      </c>
      <c r="B37" s="2" t="s">
        <v>230</v>
      </c>
      <c r="C37" s="2"/>
    </row>
    <row r="38" spans="1:3" ht="14">
      <c r="A38" s="7" t="s">
        <v>116</v>
      </c>
      <c r="B38" s="2" t="s">
        <v>231</v>
      </c>
      <c r="C38" s="2"/>
    </row>
    <row r="39" spans="1:3" ht="14">
      <c r="B39" s="2" t="s">
        <v>232</v>
      </c>
    </row>
    <row r="40" spans="1:3" ht="14">
      <c r="B40" s="2"/>
    </row>
    <row r="41" spans="1:3" ht="14.5" thickBot="1">
      <c r="B41" s="2"/>
    </row>
    <row r="42" spans="1:3">
      <c r="B42" s="109" t="s">
        <v>85</v>
      </c>
    </row>
    <row r="43" spans="1:3">
      <c r="B43" s="123" t="s">
        <v>241</v>
      </c>
    </row>
    <row r="44" spans="1:3">
      <c r="B44" s="110" t="s">
        <v>240</v>
      </c>
    </row>
    <row r="45" spans="1:3">
      <c r="B45" s="108" t="s">
        <v>122</v>
      </c>
    </row>
    <row r="46" spans="1:3" ht="18.5" thickBot="1">
      <c r="B46" s="119" t="s">
        <v>117</v>
      </c>
    </row>
  </sheetData>
  <sheetProtection selectLockedCells="1"/>
  <mergeCells count="2">
    <mergeCell ref="A1:C1"/>
    <mergeCell ref="A2:C2"/>
  </mergeCells>
  <phoneticPr fontId="2"/>
  <hyperlinks>
    <hyperlink ref="B15" r:id="rId1" xr:uid="{9D5687D8-F612-46F1-80E5-015ACF0616A3}"/>
    <hyperlink ref="B46" r:id="rId2" display="tiikijiti@city.tokyo-nakano.lg.jp" xr:uid="{61FFF6C6-86A9-4FE8-B5C3-481AC61D7F26}"/>
    <hyperlink ref="B35" r:id="rId3" xr:uid="{3CAA0068-C113-4878-99A7-6D8814EEBE9A}"/>
  </hyperlinks>
  <printOptions horizontalCentered="1"/>
  <pageMargins left="0.43307086614173229" right="0.43307086614173229" top="0.74803149606299213" bottom="0.74803149606299213" header="0.31496062992125984" footer="0.31496062992125984"/>
  <pageSetup paperSize="9" orientation="portrait" r:id="rId4"/>
  <rowBreaks count="1" manualBreakCount="1">
    <brk id="18" max="2" man="1"/>
  </rowBreaks>
  <colBreaks count="1" manualBreakCount="1">
    <brk id="1" max="48" man="1"/>
  </colBrea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F9BCF-4EFD-49D6-83BF-49A697C872F5}">
  <sheetPr codeName="Sheet2">
    <pageSetUpPr fitToPage="1"/>
  </sheetPr>
  <dimension ref="A1:S38"/>
  <sheetViews>
    <sheetView view="pageBreakPreview" zoomScaleNormal="72" zoomScaleSheetLayoutView="100" workbookViewId="0">
      <selection activeCell="K17" sqref="K17:P18"/>
    </sheetView>
  </sheetViews>
  <sheetFormatPr defaultColWidth="5.1640625" defaultRowHeight="14"/>
  <cols>
    <col min="1" max="7" width="5.1640625" style="2"/>
    <col min="8" max="8" width="3.75" style="2" customWidth="1"/>
    <col min="9" max="9" width="5.1640625" style="2" customWidth="1"/>
    <col min="10" max="15" width="5.1640625" style="2"/>
    <col min="16" max="16" width="8.08203125" style="2" bestFit="1" customWidth="1"/>
    <col min="17" max="16384" width="5.1640625" style="2"/>
  </cols>
  <sheetData>
    <row r="1" spans="1:16">
      <c r="P1" s="4" t="e">
        <f>VLOOKUP(K17,'R7'!B:L,11,0)</f>
        <v>#N/A</v>
      </c>
    </row>
    <row r="5" spans="1:16">
      <c r="A5" s="27" t="s">
        <v>0</v>
      </c>
    </row>
    <row r="7" spans="1:16">
      <c r="A7" s="133" t="s">
        <v>1</v>
      </c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</row>
    <row r="8" spans="1:16">
      <c r="A8" s="133"/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</row>
    <row r="9" spans="1:16" ht="16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pans="1:16">
      <c r="K10" s="4"/>
      <c r="L10" s="6"/>
      <c r="M10" s="4"/>
      <c r="N10" s="6"/>
      <c r="O10" s="4"/>
      <c r="P10" s="6"/>
    </row>
    <row r="11" spans="1:16" ht="18" customHeight="1">
      <c r="L11" s="134" t="s">
        <v>110</v>
      </c>
      <c r="M11" s="134"/>
      <c r="N11" s="134"/>
      <c r="O11" s="134"/>
      <c r="P11" s="134"/>
    </row>
    <row r="12" spans="1:16">
      <c r="L12" s="16"/>
      <c r="M12" s="16"/>
      <c r="N12" s="16"/>
      <c r="O12" s="16"/>
      <c r="P12" s="16"/>
    </row>
    <row r="13" spans="1:16">
      <c r="L13" s="16"/>
      <c r="M13" s="16"/>
      <c r="N13" s="16"/>
      <c r="O13" s="16"/>
      <c r="P13" s="16"/>
    </row>
    <row r="14" spans="1:16">
      <c r="L14" s="16"/>
      <c r="M14" s="16"/>
      <c r="N14" s="16"/>
      <c r="O14" s="16"/>
      <c r="P14" s="16"/>
    </row>
    <row r="15" spans="1:16">
      <c r="B15" s="2" t="s">
        <v>3</v>
      </c>
      <c r="J15" s="135"/>
      <c r="K15" s="135"/>
    </row>
    <row r="16" spans="1:16">
      <c r="I16" s="135"/>
      <c r="J16" s="135"/>
    </row>
    <row r="17" spans="1:19" ht="14" customHeight="1">
      <c r="I17" s="130" t="s">
        <v>4</v>
      </c>
      <c r="J17" s="130"/>
      <c r="K17" s="136"/>
      <c r="L17" s="136"/>
      <c r="M17" s="136"/>
      <c r="N17" s="136"/>
      <c r="O17" s="136"/>
      <c r="P17" s="136"/>
      <c r="Q17" s="76"/>
      <c r="R17" s="76"/>
      <c r="S17" s="76"/>
    </row>
    <row r="18" spans="1:19">
      <c r="H18" s="20"/>
      <c r="I18" s="130"/>
      <c r="J18" s="130"/>
      <c r="K18" s="136"/>
      <c r="L18" s="136"/>
      <c r="M18" s="136"/>
      <c r="N18" s="136"/>
      <c r="O18" s="136"/>
      <c r="P18" s="136"/>
    </row>
    <row r="19" spans="1:19">
      <c r="I19" s="130" t="s">
        <v>5</v>
      </c>
      <c r="J19" s="130"/>
      <c r="K19" s="129"/>
      <c r="L19" s="129"/>
      <c r="M19" s="129"/>
      <c r="N19" s="129"/>
      <c r="O19" s="129"/>
      <c r="P19" s="129"/>
    </row>
    <row r="20" spans="1:19">
      <c r="H20" s="20"/>
      <c r="I20" s="130"/>
      <c r="J20" s="130"/>
      <c r="K20" s="129"/>
      <c r="L20" s="129"/>
      <c r="M20" s="129"/>
      <c r="N20" s="129"/>
      <c r="O20" s="129"/>
      <c r="P20" s="129"/>
    </row>
    <row r="21" spans="1:19" ht="14" customHeight="1">
      <c r="I21" s="130" t="s">
        <v>6</v>
      </c>
      <c r="J21" s="130"/>
      <c r="K21" s="131"/>
      <c r="L21" s="131"/>
      <c r="M21" s="131"/>
      <c r="N21" s="131"/>
      <c r="O21" s="131"/>
      <c r="P21" s="131"/>
    </row>
    <row r="22" spans="1:19">
      <c r="H22" s="20"/>
      <c r="I22" s="130"/>
      <c r="J22" s="130"/>
      <c r="K22" s="131"/>
      <c r="L22" s="131"/>
      <c r="M22" s="131"/>
      <c r="N22" s="131"/>
      <c r="O22" s="131"/>
      <c r="P22" s="131"/>
    </row>
    <row r="23" spans="1:19" ht="14" customHeight="1">
      <c r="I23" s="130" t="s">
        <v>8</v>
      </c>
      <c r="J23" s="130"/>
      <c r="K23" s="131"/>
      <c r="L23" s="131"/>
      <c r="M23" s="131"/>
      <c r="N23" s="131"/>
      <c r="O23" s="131"/>
      <c r="P23" s="131"/>
    </row>
    <row r="24" spans="1:19">
      <c r="H24" s="20"/>
      <c r="I24" s="130"/>
      <c r="J24" s="130"/>
      <c r="K24" s="131"/>
      <c r="L24" s="131"/>
      <c r="M24" s="131"/>
      <c r="N24" s="131"/>
      <c r="O24" s="131"/>
      <c r="P24" s="131"/>
    </row>
    <row r="25" spans="1:19">
      <c r="I25" s="130" t="s">
        <v>9</v>
      </c>
      <c r="J25" s="130"/>
      <c r="K25" s="132"/>
      <c r="L25" s="132"/>
      <c r="M25" s="132"/>
      <c r="N25" s="132"/>
      <c r="O25" s="132"/>
      <c r="P25" s="132"/>
    </row>
    <row r="26" spans="1:19">
      <c r="I26" s="130"/>
      <c r="J26" s="130"/>
      <c r="K26" s="132"/>
      <c r="L26" s="132"/>
      <c r="M26" s="132"/>
      <c r="N26" s="132"/>
      <c r="O26" s="132"/>
      <c r="P26" s="132"/>
    </row>
    <row r="29" spans="1:19">
      <c r="A29" s="128" t="s">
        <v>10</v>
      </c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</row>
    <row r="32" spans="1:19">
      <c r="A32" s="4">
        <v>1</v>
      </c>
      <c r="B32" s="2" t="s">
        <v>11</v>
      </c>
      <c r="G32" s="6" t="s">
        <v>12</v>
      </c>
      <c r="H32" s="127" t="e">
        <f>'2計画書'!AE41</f>
        <v>#VALUE!</v>
      </c>
      <c r="I32" s="127"/>
      <c r="J32" s="127"/>
      <c r="K32" s="2" t="s">
        <v>13</v>
      </c>
    </row>
    <row r="33" spans="1:10">
      <c r="G33" s="4"/>
      <c r="H33" s="77"/>
      <c r="I33" s="77"/>
      <c r="J33" s="77"/>
    </row>
    <row r="35" spans="1:10">
      <c r="A35" s="4">
        <v>2</v>
      </c>
      <c r="B35" s="2" t="s">
        <v>87</v>
      </c>
      <c r="G35" s="2" t="s">
        <v>14</v>
      </c>
    </row>
    <row r="38" spans="1:10">
      <c r="A38" s="4">
        <v>3</v>
      </c>
      <c r="B38" s="2" t="s">
        <v>15</v>
      </c>
      <c r="G38" s="2" t="s">
        <v>16</v>
      </c>
    </row>
  </sheetData>
  <sheetProtection algorithmName="SHA-512" hashValue="pS5j4T7P8sJYRqJ6ngIAtv9psAqKIDCa5jKYHJXI1jT0m5+KetEltNxcunPOlfRcvrEMzi7t5hwrS7lFrLWwBg==" saltValue="IBPP2K0DP9WKKe96vAh55Q==" spinCount="100000" sheet="1" objects="1" scenarios="1" selectLockedCells="1"/>
  <mergeCells count="16">
    <mergeCell ref="A7:P8"/>
    <mergeCell ref="L11:P11"/>
    <mergeCell ref="J15:K15"/>
    <mergeCell ref="I16:J16"/>
    <mergeCell ref="I17:J18"/>
    <mergeCell ref="K17:P18"/>
    <mergeCell ref="H32:J32"/>
    <mergeCell ref="A29:P29"/>
    <mergeCell ref="K19:P20"/>
    <mergeCell ref="I19:J20"/>
    <mergeCell ref="I21:J22"/>
    <mergeCell ref="K21:P22"/>
    <mergeCell ref="K23:P24"/>
    <mergeCell ref="I23:J24"/>
    <mergeCell ref="I25:J26"/>
    <mergeCell ref="K25:P26"/>
  </mergeCells>
  <phoneticPr fontId="2"/>
  <conditionalFormatting sqref="K17">
    <cfRule type="notContainsBlanks" dxfId="9" priority="5" stopIfTrue="1">
      <formula>LEN(TRIM(K17))&gt;0</formula>
    </cfRule>
  </conditionalFormatting>
  <conditionalFormatting sqref="K19">
    <cfRule type="notContainsBlanks" dxfId="8" priority="4" stopIfTrue="1">
      <formula>LEN(TRIM(K19))&gt;0</formula>
    </cfRule>
  </conditionalFormatting>
  <conditionalFormatting sqref="K21">
    <cfRule type="notContainsBlanks" dxfId="7" priority="3" stopIfTrue="1">
      <formula>LEN(TRIM(K21))&gt;0</formula>
    </cfRule>
  </conditionalFormatting>
  <conditionalFormatting sqref="K23">
    <cfRule type="notContainsBlanks" dxfId="6" priority="2" stopIfTrue="1">
      <formula>LEN(TRIM(K23))&gt;0</formula>
    </cfRule>
  </conditionalFormatting>
  <conditionalFormatting sqref="K25">
    <cfRule type="notContainsBlanks" dxfId="5" priority="1" stopIfTrue="1">
      <formula>LEN(TRIM(K25))&gt;0</formula>
    </cfRule>
  </conditionalFormatting>
  <dataValidations count="2">
    <dataValidation imeMode="hiragana" allowBlank="1" showInputMessage="1" showErrorMessage="1" sqref="K21 K19 K23" xr:uid="{35ADA3FE-B24B-4466-B3EC-71208C68C0AC}"/>
    <dataValidation imeMode="halfAlpha" allowBlank="1" showInputMessage="1" showErrorMessage="1" sqref="K25" xr:uid="{168556AE-15C4-490D-8CAA-866A326ED8CB}"/>
  </dataValidations>
  <pageMargins left="0.43307086614173229" right="0.43307086614173229" top="0.74803149606299213" bottom="0.74803149606299213" header="0.31496062992125984" footer="0.31496062992125984"/>
  <pageSetup paperSize="9" orientation="portrait" blackAndWhite="1" errors="blank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D3008D-DCE8-4F9D-9196-E97DA61B3CB3}">
          <x14:formula1>
            <xm:f>'R7'!$B$2:$B$108</xm:f>
          </x14:formula1>
          <xm:sqref>K17:P18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4B95B-B76D-4E11-B409-EC8D345CEC10}">
  <sheetPr codeName="Sheet3">
    <pageSetUpPr fitToPage="1"/>
  </sheetPr>
  <dimension ref="A1:AJ60"/>
  <sheetViews>
    <sheetView view="pageBreakPreview" zoomScale="70" zoomScaleNormal="54" zoomScaleSheetLayoutView="70" zoomScalePageLayoutView="54" workbookViewId="0">
      <selection activeCell="A7" sqref="A7:A10"/>
    </sheetView>
  </sheetViews>
  <sheetFormatPr defaultColWidth="5.1640625" defaultRowHeight="13" customHeight="1"/>
  <cols>
    <col min="1" max="1" width="4.1640625" style="2" customWidth="1"/>
    <col min="2" max="2" width="4.08203125" style="2" bestFit="1" customWidth="1"/>
    <col min="3" max="3" width="4.6640625" style="2" bestFit="1" customWidth="1"/>
    <col min="4" max="4" width="4" style="2" bestFit="1" customWidth="1"/>
    <col min="5" max="6" width="5.1640625" style="2"/>
    <col min="7" max="7" width="7" style="2" bestFit="1" customWidth="1"/>
    <col min="8" max="8" width="6" style="2" customWidth="1"/>
    <col min="9" max="11" width="5.1640625" style="2"/>
    <col min="12" max="12" width="5.5" style="2" customWidth="1"/>
    <col min="13" max="13" width="3.58203125" style="2" bestFit="1" customWidth="1"/>
    <col min="14" max="14" width="5.1640625" style="2" customWidth="1"/>
    <col min="15" max="15" width="8" style="2" customWidth="1"/>
    <col min="16" max="16" width="5.33203125" style="2" customWidth="1"/>
    <col min="17" max="17" width="4" style="2" hidden="1" customWidth="1"/>
    <col min="18" max="18" width="4.5" style="2" customWidth="1"/>
    <col min="19" max="19" width="4.08203125" style="2" bestFit="1" customWidth="1"/>
    <col min="20" max="20" width="4.75" style="2" bestFit="1" customWidth="1"/>
    <col min="21" max="21" width="4" style="2" bestFit="1" customWidth="1"/>
    <col min="22" max="24" width="5.1640625" style="2"/>
    <col min="25" max="25" width="6.33203125" style="2" customWidth="1"/>
    <col min="26" max="27" width="5.1640625" style="2"/>
    <col min="28" max="28" width="6.25" style="2" customWidth="1"/>
    <col min="29" max="29" width="5.1640625" style="2"/>
    <col min="30" max="30" width="3.6640625" style="2" bestFit="1" customWidth="1"/>
    <col min="31" max="31" width="5.1640625" style="2"/>
    <col min="32" max="32" width="8" style="2" customWidth="1"/>
    <col min="33" max="33" width="4.08203125" style="2" bestFit="1" customWidth="1"/>
    <col min="34" max="34" width="5.1640625" style="2"/>
    <col min="35" max="35" width="12.75" style="2" bestFit="1" customWidth="1"/>
    <col min="36" max="16384" width="5.1640625" style="2"/>
  </cols>
  <sheetData>
    <row r="1" spans="1:33" ht="13" customHeight="1">
      <c r="O1" s="134" t="e">
        <f>'1申請書'!P1</f>
        <v>#N/A</v>
      </c>
      <c r="P1" s="134"/>
      <c r="AF1" s="134" t="e">
        <f>'1申請書'!P1</f>
        <v>#N/A</v>
      </c>
      <c r="AG1" s="134"/>
    </row>
    <row r="2" spans="1:33" ht="13" customHeight="1">
      <c r="A2" s="218" t="s">
        <v>17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R2" s="19"/>
    </row>
    <row r="3" spans="1:33" ht="13" customHeight="1">
      <c r="A3" s="125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</row>
    <row r="4" spans="1:33" ht="13" customHeight="1">
      <c r="A4" s="219" t="s">
        <v>18</v>
      </c>
      <c r="B4" s="219"/>
      <c r="C4" s="219"/>
      <c r="D4" s="219"/>
      <c r="E4" s="217" t="e">
        <f>'1申請書'!P1&amp;"　"&amp;'1申請書'!K17</f>
        <v>#N/A</v>
      </c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R4" s="220" t="s">
        <v>19</v>
      </c>
      <c r="S4" s="220"/>
      <c r="T4" s="220"/>
      <c r="U4" s="220"/>
      <c r="V4" s="78"/>
      <c r="W4" s="2" t="s">
        <v>20</v>
      </c>
      <c r="X4" s="20"/>
      <c r="Y4" s="78"/>
      <c r="Z4" s="2" t="s">
        <v>21</v>
      </c>
    </row>
    <row r="5" spans="1:33" ht="13" customHeight="1">
      <c r="A5" s="145" t="s">
        <v>22</v>
      </c>
      <c r="B5" s="145"/>
      <c r="C5" s="145"/>
      <c r="D5" s="145"/>
      <c r="E5" s="145" t="s">
        <v>23</v>
      </c>
      <c r="F5" s="145"/>
      <c r="G5" s="145"/>
      <c r="H5" s="145"/>
      <c r="I5" s="145" t="s">
        <v>24</v>
      </c>
      <c r="J5" s="145"/>
      <c r="K5" s="145"/>
      <c r="L5" s="145"/>
      <c r="M5" s="145" t="s">
        <v>25</v>
      </c>
      <c r="N5" s="145"/>
      <c r="O5" s="145"/>
      <c r="P5" s="145"/>
      <c r="R5" s="145" t="s">
        <v>22</v>
      </c>
      <c r="S5" s="145"/>
      <c r="T5" s="145"/>
      <c r="U5" s="145"/>
      <c r="V5" s="145" t="s">
        <v>23</v>
      </c>
      <c r="W5" s="145"/>
      <c r="X5" s="145"/>
      <c r="Y5" s="145"/>
      <c r="Z5" s="145" t="s">
        <v>24</v>
      </c>
      <c r="AA5" s="145"/>
      <c r="AB5" s="145"/>
      <c r="AC5" s="145"/>
      <c r="AD5" s="145" t="s">
        <v>25</v>
      </c>
      <c r="AE5" s="145"/>
      <c r="AF5" s="145"/>
      <c r="AG5" s="145"/>
    </row>
    <row r="6" spans="1:33" ht="13" customHeight="1">
      <c r="A6" s="145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</row>
    <row r="7" spans="1:33" ht="13" customHeight="1">
      <c r="A7" s="214"/>
      <c r="B7" s="187" t="s">
        <v>26</v>
      </c>
      <c r="C7" s="203"/>
      <c r="D7" s="148" t="s">
        <v>27</v>
      </c>
      <c r="E7" s="205"/>
      <c r="F7" s="206"/>
      <c r="G7" s="206"/>
      <c r="H7" s="207"/>
      <c r="I7" s="205"/>
      <c r="J7" s="206"/>
      <c r="K7" s="206"/>
      <c r="L7" s="207"/>
      <c r="M7" s="137"/>
      <c r="N7" s="138"/>
      <c r="O7" s="138"/>
      <c r="P7" s="148" t="s">
        <v>13</v>
      </c>
      <c r="R7" s="214"/>
      <c r="S7" s="187" t="s">
        <v>26</v>
      </c>
      <c r="T7" s="203"/>
      <c r="U7" s="148" t="s">
        <v>27</v>
      </c>
      <c r="V7" s="204"/>
      <c r="W7" s="204"/>
      <c r="X7" s="204"/>
      <c r="Y7" s="204"/>
      <c r="Z7" s="204"/>
      <c r="AA7" s="204"/>
      <c r="AB7" s="204"/>
      <c r="AC7" s="204"/>
      <c r="AD7" s="137"/>
      <c r="AE7" s="138"/>
      <c r="AF7" s="138"/>
      <c r="AG7" s="148" t="s">
        <v>13</v>
      </c>
    </row>
    <row r="8" spans="1:33" ht="13" customHeight="1">
      <c r="A8" s="214"/>
      <c r="B8" s="187"/>
      <c r="C8" s="203"/>
      <c r="D8" s="148"/>
      <c r="E8" s="208"/>
      <c r="F8" s="209"/>
      <c r="G8" s="209"/>
      <c r="H8" s="210"/>
      <c r="I8" s="208"/>
      <c r="J8" s="209"/>
      <c r="K8" s="209"/>
      <c r="L8" s="210"/>
      <c r="M8" s="139"/>
      <c r="N8" s="140"/>
      <c r="O8" s="140"/>
      <c r="P8" s="148"/>
      <c r="R8" s="214"/>
      <c r="S8" s="187"/>
      <c r="T8" s="203"/>
      <c r="U8" s="148"/>
      <c r="V8" s="204"/>
      <c r="W8" s="204"/>
      <c r="X8" s="204"/>
      <c r="Y8" s="204"/>
      <c r="Z8" s="204"/>
      <c r="AA8" s="204"/>
      <c r="AB8" s="204"/>
      <c r="AC8" s="204"/>
      <c r="AD8" s="139"/>
      <c r="AE8" s="140"/>
      <c r="AF8" s="140"/>
      <c r="AG8" s="148"/>
    </row>
    <row r="9" spans="1:33" ht="13" customHeight="1">
      <c r="A9" s="214"/>
      <c r="B9" s="187"/>
      <c r="C9" s="203"/>
      <c r="D9" s="148"/>
      <c r="E9" s="208"/>
      <c r="F9" s="209"/>
      <c r="G9" s="209"/>
      <c r="H9" s="210"/>
      <c r="I9" s="208"/>
      <c r="J9" s="209"/>
      <c r="K9" s="209"/>
      <c r="L9" s="210"/>
      <c r="M9" s="139"/>
      <c r="N9" s="140"/>
      <c r="O9" s="140"/>
      <c r="P9" s="148"/>
      <c r="R9" s="214"/>
      <c r="S9" s="187"/>
      <c r="T9" s="203"/>
      <c r="U9" s="148"/>
      <c r="V9" s="204"/>
      <c r="W9" s="204"/>
      <c r="X9" s="204"/>
      <c r="Y9" s="204"/>
      <c r="Z9" s="204"/>
      <c r="AA9" s="204"/>
      <c r="AB9" s="204"/>
      <c r="AC9" s="204"/>
      <c r="AD9" s="139"/>
      <c r="AE9" s="140"/>
      <c r="AF9" s="140"/>
      <c r="AG9" s="148"/>
    </row>
    <row r="10" spans="1:33" ht="13" customHeight="1">
      <c r="A10" s="214"/>
      <c r="B10" s="187"/>
      <c r="C10" s="203"/>
      <c r="D10" s="148"/>
      <c r="E10" s="211"/>
      <c r="F10" s="212"/>
      <c r="G10" s="212"/>
      <c r="H10" s="213"/>
      <c r="I10" s="211"/>
      <c r="J10" s="212"/>
      <c r="K10" s="212"/>
      <c r="L10" s="213"/>
      <c r="M10" s="141"/>
      <c r="N10" s="142"/>
      <c r="O10" s="142"/>
      <c r="P10" s="148"/>
      <c r="R10" s="214"/>
      <c r="S10" s="187"/>
      <c r="T10" s="203"/>
      <c r="U10" s="148"/>
      <c r="V10" s="204"/>
      <c r="W10" s="204"/>
      <c r="X10" s="204"/>
      <c r="Y10" s="204"/>
      <c r="Z10" s="204"/>
      <c r="AA10" s="204"/>
      <c r="AB10" s="204"/>
      <c r="AC10" s="204"/>
      <c r="AD10" s="141"/>
      <c r="AE10" s="142"/>
      <c r="AF10" s="142"/>
      <c r="AG10" s="148"/>
    </row>
    <row r="11" spans="1:33" ht="13" customHeight="1">
      <c r="A11" s="214"/>
      <c r="B11" s="187" t="s">
        <v>26</v>
      </c>
      <c r="C11" s="203"/>
      <c r="D11" s="148" t="s">
        <v>27</v>
      </c>
      <c r="E11" s="205"/>
      <c r="F11" s="206"/>
      <c r="G11" s="206"/>
      <c r="H11" s="207"/>
      <c r="I11" s="205"/>
      <c r="J11" s="206"/>
      <c r="K11" s="206"/>
      <c r="L11" s="207"/>
      <c r="M11" s="137"/>
      <c r="N11" s="138"/>
      <c r="O11" s="138"/>
      <c r="P11" s="148" t="s">
        <v>13</v>
      </c>
      <c r="R11" s="214"/>
      <c r="S11" s="187" t="s">
        <v>26</v>
      </c>
      <c r="T11" s="203"/>
      <c r="U11" s="148" t="s">
        <v>27</v>
      </c>
      <c r="V11" s="204"/>
      <c r="W11" s="204"/>
      <c r="X11" s="204"/>
      <c r="Y11" s="204"/>
      <c r="Z11" s="204"/>
      <c r="AA11" s="204"/>
      <c r="AB11" s="204"/>
      <c r="AC11" s="204"/>
      <c r="AD11" s="137"/>
      <c r="AE11" s="138"/>
      <c r="AF11" s="138"/>
      <c r="AG11" s="148" t="s">
        <v>13</v>
      </c>
    </row>
    <row r="12" spans="1:33" ht="13" customHeight="1">
      <c r="A12" s="214"/>
      <c r="B12" s="187"/>
      <c r="C12" s="203"/>
      <c r="D12" s="148"/>
      <c r="E12" s="208"/>
      <c r="F12" s="209"/>
      <c r="G12" s="209"/>
      <c r="H12" s="210"/>
      <c r="I12" s="208"/>
      <c r="J12" s="209"/>
      <c r="K12" s="209"/>
      <c r="L12" s="210"/>
      <c r="M12" s="139"/>
      <c r="N12" s="140"/>
      <c r="O12" s="140"/>
      <c r="P12" s="148"/>
      <c r="R12" s="214"/>
      <c r="S12" s="187"/>
      <c r="T12" s="203"/>
      <c r="U12" s="148"/>
      <c r="V12" s="204"/>
      <c r="W12" s="204"/>
      <c r="X12" s="204"/>
      <c r="Y12" s="204"/>
      <c r="Z12" s="204"/>
      <c r="AA12" s="204"/>
      <c r="AB12" s="204"/>
      <c r="AC12" s="204"/>
      <c r="AD12" s="139"/>
      <c r="AE12" s="140"/>
      <c r="AF12" s="140"/>
      <c r="AG12" s="148"/>
    </row>
    <row r="13" spans="1:33" ht="13" customHeight="1">
      <c r="A13" s="214"/>
      <c r="B13" s="187"/>
      <c r="C13" s="203"/>
      <c r="D13" s="148"/>
      <c r="E13" s="208"/>
      <c r="F13" s="209"/>
      <c r="G13" s="209"/>
      <c r="H13" s="210"/>
      <c r="I13" s="208"/>
      <c r="J13" s="209"/>
      <c r="K13" s="209"/>
      <c r="L13" s="210"/>
      <c r="M13" s="139"/>
      <c r="N13" s="140"/>
      <c r="O13" s="140"/>
      <c r="P13" s="148"/>
      <c r="R13" s="214"/>
      <c r="S13" s="187"/>
      <c r="T13" s="203"/>
      <c r="U13" s="148"/>
      <c r="V13" s="204"/>
      <c r="W13" s="204"/>
      <c r="X13" s="204"/>
      <c r="Y13" s="204"/>
      <c r="Z13" s="204"/>
      <c r="AA13" s="204"/>
      <c r="AB13" s="204"/>
      <c r="AC13" s="204"/>
      <c r="AD13" s="139"/>
      <c r="AE13" s="140"/>
      <c r="AF13" s="140"/>
      <c r="AG13" s="148"/>
    </row>
    <row r="14" spans="1:33" ht="13" customHeight="1">
      <c r="A14" s="214"/>
      <c r="B14" s="187"/>
      <c r="C14" s="203"/>
      <c r="D14" s="148"/>
      <c r="E14" s="211"/>
      <c r="F14" s="212"/>
      <c r="G14" s="212"/>
      <c r="H14" s="213"/>
      <c r="I14" s="211"/>
      <c r="J14" s="212"/>
      <c r="K14" s="212"/>
      <c r="L14" s="213"/>
      <c r="M14" s="141"/>
      <c r="N14" s="142"/>
      <c r="O14" s="142"/>
      <c r="P14" s="148"/>
      <c r="R14" s="214"/>
      <c r="S14" s="187"/>
      <c r="T14" s="203"/>
      <c r="U14" s="148"/>
      <c r="V14" s="204"/>
      <c r="W14" s="204"/>
      <c r="X14" s="204"/>
      <c r="Y14" s="204"/>
      <c r="Z14" s="204"/>
      <c r="AA14" s="204"/>
      <c r="AB14" s="204"/>
      <c r="AC14" s="204"/>
      <c r="AD14" s="141"/>
      <c r="AE14" s="142"/>
      <c r="AF14" s="142"/>
      <c r="AG14" s="148"/>
    </row>
    <row r="15" spans="1:33" ht="13" customHeight="1">
      <c r="A15" s="214"/>
      <c r="B15" s="187" t="s">
        <v>26</v>
      </c>
      <c r="C15" s="203"/>
      <c r="D15" s="148" t="s">
        <v>28</v>
      </c>
      <c r="E15" s="205"/>
      <c r="F15" s="206"/>
      <c r="G15" s="206"/>
      <c r="H15" s="207"/>
      <c r="I15" s="205"/>
      <c r="J15" s="206"/>
      <c r="K15" s="206"/>
      <c r="L15" s="207"/>
      <c r="M15" s="137"/>
      <c r="N15" s="138"/>
      <c r="O15" s="138"/>
      <c r="P15" s="148" t="s">
        <v>13</v>
      </c>
      <c r="R15" s="214"/>
      <c r="S15" s="187" t="s">
        <v>26</v>
      </c>
      <c r="T15" s="203"/>
      <c r="U15" s="148" t="s">
        <v>28</v>
      </c>
      <c r="V15" s="204"/>
      <c r="W15" s="204"/>
      <c r="X15" s="204"/>
      <c r="Y15" s="204"/>
      <c r="Z15" s="204"/>
      <c r="AA15" s="204"/>
      <c r="AB15" s="204"/>
      <c r="AC15" s="204"/>
      <c r="AD15" s="137"/>
      <c r="AE15" s="138"/>
      <c r="AF15" s="138"/>
      <c r="AG15" s="148" t="s">
        <v>13</v>
      </c>
    </row>
    <row r="16" spans="1:33" ht="13" customHeight="1">
      <c r="A16" s="214"/>
      <c r="B16" s="187"/>
      <c r="C16" s="203"/>
      <c r="D16" s="148"/>
      <c r="E16" s="208"/>
      <c r="F16" s="209"/>
      <c r="G16" s="209"/>
      <c r="H16" s="210"/>
      <c r="I16" s="208"/>
      <c r="J16" s="209"/>
      <c r="K16" s="209"/>
      <c r="L16" s="210"/>
      <c r="M16" s="139"/>
      <c r="N16" s="140"/>
      <c r="O16" s="140"/>
      <c r="P16" s="148"/>
      <c r="R16" s="214"/>
      <c r="S16" s="187"/>
      <c r="T16" s="203"/>
      <c r="U16" s="148"/>
      <c r="V16" s="204"/>
      <c r="W16" s="204"/>
      <c r="X16" s="204"/>
      <c r="Y16" s="204"/>
      <c r="Z16" s="204"/>
      <c r="AA16" s="204"/>
      <c r="AB16" s="204"/>
      <c r="AC16" s="204"/>
      <c r="AD16" s="139"/>
      <c r="AE16" s="140"/>
      <c r="AF16" s="140"/>
      <c r="AG16" s="148"/>
    </row>
    <row r="17" spans="1:33" ht="13" customHeight="1">
      <c r="A17" s="214"/>
      <c r="B17" s="187"/>
      <c r="C17" s="203"/>
      <c r="D17" s="148"/>
      <c r="E17" s="208"/>
      <c r="F17" s="209"/>
      <c r="G17" s="209"/>
      <c r="H17" s="210"/>
      <c r="I17" s="208"/>
      <c r="J17" s="209"/>
      <c r="K17" s="209"/>
      <c r="L17" s="210"/>
      <c r="M17" s="139"/>
      <c r="N17" s="140"/>
      <c r="O17" s="140"/>
      <c r="P17" s="148"/>
      <c r="R17" s="214"/>
      <c r="S17" s="187"/>
      <c r="T17" s="203"/>
      <c r="U17" s="148"/>
      <c r="V17" s="204"/>
      <c r="W17" s="204"/>
      <c r="X17" s="204"/>
      <c r="Y17" s="204"/>
      <c r="Z17" s="204"/>
      <c r="AA17" s="204"/>
      <c r="AB17" s="204"/>
      <c r="AC17" s="204"/>
      <c r="AD17" s="139"/>
      <c r="AE17" s="140"/>
      <c r="AF17" s="140"/>
      <c r="AG17" s="148"/>
    </row>
    <row r="18" spans="1:33" ht="13" customHeight="1">
      <c r="A18" s="214"/>
      <c r="B18" s="187"/>
      <c r="C18" s="203"/>
      <c r="D18" s="148"/>
      <c r="E18" s="211"/>
      <c r="F18" s="212"/>
      <c r="G18" s="212"/>
      <c r="H18" s="213"/>
      <c r="I18" s="211"/>
      <c r="J18" s="212"/>
      <c r="K18" s="212"/>
      <c r="L18" s="213"/>
      <c r="M18" s="141"/>
      <c r="N18" s="142"/>
      <c r="O18" s="142"/>
      <c r="P18" s="148"/>
      <c r="R18" s="214"/>
      <c r="S18" s="187"/>
      <c r="T18" s="203"/>
      <c r="U18" s="148"/>
      <c r="V18" s="204"/>
      <c r="W18" s="204"/>
      <c r="X18" s="204"/>
      <c r="Y18" s="204"/>
      <c r="Z18" s="204"/>
      <c r="AA18" s="204"/>
      <c r="AB18" s="204"/>
      <c r="AC18" s="204"/>
      <c r="AD18" s="141"/>
      <c r="AE18" s="142"/>
      <c r="AF18" s="142"/>
      <c r="AG18" s="148"/>
    </row>
    <row r="19" spans="1:33" ht="13" customHeight="1">
      <c r="A19" s="214"/>
      <c r="B19" s="187" t="s">
        <v>26</v>
      </c>
      <c r="C19" s="203"/>
      <c r="D19" s="148" t="s">
        <v>28</v>
      </c>
      <c r="E19" s="205"/>
      <c r="F19" s="206"/>
      <c r="G19" s="206"/>
      <c r="H19" s="207"/>
      <c r="I19" s="205"/>
      <c r="J19" s="206"/>
      <c r="K19" s="206"/>
      <c r="L19" s="207"/>
      <c r="M19" s="137"/>
      <c r="N19" s="138"/>
      <c r="O19" s="138"/>
      <c r="P19" s="148" t="s">
        <v>13</v>
      </c>
      <c r="R19" s="214"/>
      <c r="S19" s="187" t="s">
        <v>26</v>
      </c>
      <c r="T19" s="203"/>
      <c r="U19" s="148" t="s">
        <v>28</v>
      </c>
      <c r="V19" s="204"/>
      <c r="W19" s="204"/>
      <c r="X19" s="204"/>
      <c r="Y19" s="204"/>
      <c r="Z19" s="204"/>
      <c r="AA19" s="204"/>
      <c r="AB19" s="204"/>
      <c r="AC19" s="204"/>
      <c r="AD19" s="137"/>
      <c r="AE19" s="138"/>
      <c r="AF19" s="138"/>
      <c r="AG19" s="148" t="s">
        <v>13</v>
      </c>
    </row>
    <row r="20" spans="1:33" ht="13" customHeight="1">
      <c r="A20" s="214"/>
      <c r="B20" s="187"/>
      <c r="C20" s="203"/>
      <c r="D20" s="148"/>
      <c r="E20" s="208"/>
      <c r="F20" s="209"/>
      <c r="G20" s="209"/>
      <c r="H20" s="210"/>
      <c r="I20" s="208"/>
      <c r="J20" s="209"/>
      <c r="K20" s="209"/>
      <c r="L20" s="210"/>
      <c r="M20" s="139"/>
      <c r="N20" s="140"/>
      <c r="O20" s="140"/>
      <c r="P20" s="148"/>
      <c r="R20" s="214"/>
      <c r="S20" s="187"/>
      <c r="T20" s="203"/>
      <c r="U20" s="148"/>
      <c r="V20" s="204"/>
      <c r="W20" s="204"/>
      <c r="X20" s="204"/>
      <c r="Y20" s="204"/>
      <c r="Z20" s="204"/>
      <c r="AA20" s="204"/>
      <c r="AB20" s="204"/>
      <c r="AC20" s="204"/>
      <c r="AD20" s="139"/>
      <c r="AE20" s="140"/>
      <c r="AF20" s="140"/>
      <c r="AG20" s="148"/>
    </row>
    <row r="21" spans="1:33" ht="13" customHeight="1">
      <c r="A21" s="214"/>
      <c r="B21" s="187"/>
      <c r="C21" s="203"/>
      <c r="D21" s="148"/>
      <c r="E21" s="208"/>
      <c r="F21" s="209"/>
      <c r="G21" s="209"/>
      <c r="H21" s="210"/>
      <c r="I21" s="208"/>
      <c r="J21" s="209"/>
      <c r="K21" s="209"/>
      <c r="L21" s="210"/>
      <c r="M21" s="139"/>
      <c r="N21" s="140"/>
      <c r="O21" s="140"/>
      <c r="P21" s="148"/>
      <c r="R21" s="214"/>
      <c r="S21" s="187"/>
      <c r="T21" s="203"/>
      <c r="U21" s="148"/>
      <c r="V21" s="204"/>
      <c r="W21" s="204"/>
      <c r="X21" s="204"/>
      <c r="Y21" s="204"/>
      <c r="Z21" s="204"/>
      <c r="AA21" s="204"/>
      <c r="AB21" s="204"/>
      <c r="AC21" s="204"/>
      <c r="AD21" s="139"/>
      <c r="AE21" s="140"/>
      <c r="AF21" s="140"/>
      <c r="AG21" s="148"/>
    </row>
    <row r="22" spans="1:33" ht="13" customHeight="1">
      <c r="A22" s="214"/>
      <c r="B22" s="187"/>
      <c r="C22" s="203"/>
      <c r="D22" s="148"/>
      <c r="E22" s="211"/>
      <c r="F22" s="212"/>
      <c r="G22" s="212"/>
      <c r="H22" s="213"/>
      <c r="I22" s="211"/>
      <c r="J22" s="212"/>
      <c r="K22" s="212"/>
      <c r="L22" s="213"/>
      <c r="M22" s="141"/>
      <c r="N22" s="142"/>
      <c r="O22" s="142"/>
      <c r="P22" s="148"/>
      <c r="R22" s="214"/>
      <c r="S22" s="187"/>
      <c r="T22" s="203"/>
      <c r="U22" s="148"/>
      <c r="V22" s="204"/>
      <c r="W22" s="204"/>
      <c r="X22" s="204"/>
      <c r="Y22" s="204"/>
      <c r="Z22" s="204"/>
      <c r="AA22" s="204"/>
      <c r="AB22" s="204"/>
      <c r="AC22" s="204"/>
      <c r="AD22" s="141"/>
      <c r="AE22" s="142"/>
      <c r="AF22" s="142"/>
      <c r="AG22" s="148"/>
    </row>
    <row r="23" spans="1:33" ht="13" customHeight="1">
      <c r="A23" s="214"/>
      <c r="B23" s="187" t="s">
        <v>26</v>
      </c>
      <c r="C23" s="203"/>
      <c r="D23" s="148" t="s">
        <v>28</v>
      </c>
      <c r="E23" s="205"/>
      <c r="F23" s="206"/>
      <c r="G23" s="206"/>
      <c r="H23" s="207"/>
      <c r="I23" s="205"/>
      <c r="J23" s="206"/>
      <c r="K23" s="206"/>
      <c r="L23" s="207"/>
      <c r="M23" s="137"/>
      <c r="N23" s="138"/>
      <c r="O23" s="138"/>
      <c r="P23" s="148" t="s">
        <v>13</v>
      </c>
      <c r="R23" s="214"/>
      <c r="S23" s="187" t="s">
        <v>26</v>
      </c>
      <c r="T23" s="203"/>
      <c r="U23" s="148" t="s">
        <v>28</v>
      </c>
      <c r="V23" s="204"/>
      <c r="W23" s="204"/>
      <c r="X23" s="204"/>
      <c r="Y23" s="204"/>
      <c r="Z23" s="204"/>
      <c r="AA23" s="204"/>
      <c r="AB23" s="204"/>
      <c r="AC23" s="204"/>
      <c r="AD23" s="137"/>
      <c r="AE23" s="138"/>
      <c r="AF23" s="138"/>
      <c r="AG23" s="148" t="s">
        <v>13</v>
      </c>
    </row>
    <row r="24" spans="1:33" ht="13" customHeight="1">
      <c r="A24" s="214"/>
      <c r="B24" s="187"/>
      <c r="C24" s="203"/>
      <c r="D24" s="148"/>
      <c r="E24" s="208"/>
      <c r="F24" s="209"/>
      <c r="G24" s="209"/>
      <c r="H24" s="210"/>
      <c r="I24" s="208"/>
      <c r="J24" s="209"/>
      <c r="K24" s="209"/>
      <c r="L24" s="210"/>
      <c r="M24" s="139"/>
      <c r="N24" s="140"/>
      <c r="O24" s="140"/>
      <c r="P24" s="148"/>
      <c r="R24" s="214"/>
      <c r="S24" s="187"/>
      <c r="T24" s="203"/>
      <c r="U24" s="148"/>
      <c r="V24" s="204"/>
      <c r="W24" s="204"/>
      <c r="X24" s="204"/>
      <c r="Y24" s="204"/>
      <c r="Z24" s="204"/>
      <c r="AA24" s="204"/>
      <c r="AB24" s="204"/>
      <c r="AC24" s="204"/>
      <c r="AD24" s="139"/>
      <c r="AE24" s="140"/>
      <c r="AF24" s="140"/>
      <c r="AG24" s="148"/>
    </row>
    <row r="25" spans="1:33" ht="13" customHeight="1">
      <c r="A25" s="214"/>
      <c r="B25" s="187"/>
      <c r="C25" s="203"/>
      <c r="D25" s="148"/>
      <c r="E25" s="208"/>
      <c r="F25" s="209"/>
      <c r="G25" s="209"/>
      <c r="H25" s="210"/>
      <c r="I25" s="208"/>
      <c r="J25" s="209"/>
      <c r="K25" s="209"/>
      <c r="L25" s="210"/>
      <c r="M25" s="139"/>
      <c r="N25" s="140"/>
      <c r="O25" s="140"/>
      <c r="P25" s="148"/>
      <c r="R25" s="214"/>
      <c r="S25" s="187"/>
      <c r="T25" s="203"/>
      <c r="U25" s="148"/>
      <c r="V25" s="204"/>
      <c r="W25" s="204"/>
      <c r="X25" s="204"/>
      <c r="Y25" s="204"/>
      <c r="Z25" s="204"/>
      <c r="AA25" s="204"/>
      <c r="AB25" s="204"/>
      <c r="AC25" s="204"/>
      <c r="AD25" s="139"/>
      <c r="AE25" s="140"/>
      <c r="AF25" s="140"/>
      <c r="AG25" s="148"/>
    </row>
    <row r="26" spans="1:33" ht="13" customHeight="1">
      <c r="A26" s="214"/>
      <c r="B26" s="187"/>
      <c r="C26" s="203"/>
      <c r="D26" s="148"/>
      <c r="E26" s="211"/>
      <c r="F26" s="212"/>
      <c r="G26" s="212"/>
      <c r="H26" s="213"/>
      <c r="I26" s="211"/>
      <c r="J26" s="212"/>
      <c r="K26" s="212"/>
      <c r="L26" s="213"/>
      <c r="M26" s="141"/>
      <c r="N26" s="142"/>
      <c r="O26" s="142"/>
      <c r="P26" s="148"/>
      <c r="R26" s="214"/>
      <c r="S26" s="187"/>
      <c r="T26" s="203"/>
      <c r="U26" s="148"/>
      <c r="V26" s="204"/>
      <c r="W26" s="204"/>
      <c r="X26" s="204"/>
      <c r="Y26" s="204"/>
      <c r="Z26" s="204"/>
      <c r="AA26" s="204"/>
      <c r="AB26" s="204"/>
      <c r="AC26" s="204"/>
      <c r="AD26" s="141"/>
      <c r="AE26" s="142"/>
      <c r="AF26" s="142"/>
      <c r="AG26" s="148"/>
    </row>
    <row r="27" spans="1:33" ht="13" customHeight="1">
      <c r="A27" s="145" t="s">
        <v>29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6" t="s">
        <v>30</v>
      </c>
      <c r="N27" s="189" t="str">
        <f>IF(SUM(M7:O26)=0,"",SUM(M7:O26))</f>
        <v/>
      </c>
      <c r="O27" s="189"/>
      <c r="P27" s="148" t="s">
        <v>13</v>
      </c>
      <c r="R27" s="145" t="s">
        <v>29</v>
      </c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6" t="s">
        <v>31</v>
      </c>
      <c r="AE27" s="188" t="str">
        <f>IF(SUM(AD7:AF26)=0,"",SUM(AD7:AF26))</f>
        <v/>
      </c>
      <c r="AF27" s="188"/>
      <c r="AG27" s="148" t="s">
        <v>13</v>
      </c>
    </row>
    <row r="28" spans="1:33" ht="13" customHeight="1">
      <c r="A28" s="145"/>
      <c r="B28" s="145"/>
      <c r="C28" s="145"/>
      <c r="D28" s="145"/>
      <c r="E28" s="145"/>
      <c r="F28" s="145"/>
      <c r="G28" s="145"/>
      <c r="H28" s="145"/>
      <c r="I28" s="145"/>
      <c r="J28" s="145"/>
      <c r="K28" s="145"/>
      <c r="L28" s="145"/>
      <c r="M28" s="146"/>
      <c r="N28" s="189"/>
      <c r="O28" s="189"/>
      <c r="P28" s="148"/>
      <c r="R28" s="145"/>
      <c r="S28" s="145"/>
      <c r="T28" s="145"/>
      <c r="U28" s="145"/>
      <c r="V28" s="145"/>
      <c r="W28" s="145"/>
      <c r="X28" s="145"/>
      <c r="Y28" s="145"/>
      <c r="Z28" s="145"/>
      <c r="AA28" s="145"/>
      <c r="AB28" s="145"/>
      <c r="AC28" s="145"/>
      <c r="AD28" s="146"/>
      <c r="AE28" s="188"/>
      <c r="AF28" s="188"/>
      <c r="AG28" s="148"/>
    </row>
    <row r="29" spans="1:33" ht="13" customHeight="1">
      <c r="A29" s="146" t="s">
        <v>32</v>
      </c>
      <c r="B29" s="179"/>
      <c r="C29" s="179"/>
      <c r="D29" s="184"/>
      <c r="E29" s="199" t="s">
        <v>30</v>
      </c>
      <c r="F29" s="180" t="str">
        <f>N27</f>
        <v/>
      </c>
      <c r="G29" s="180"/>
      <c r="H29" s="180"/>
      <c r="I29" s="179" t="s">
        <v>13</v>
      </c>
      <c r="J29" s="160" t="s">
        <v>33</v>
      </c>
      <c r="K29" s="160"/>
      <c r="L29" s="201"/>
      <c r="M29" s="146" t="s">
        <v>34</v>
      </c>
      <c r="N29" s="189" t="e">
        <f>ROUNDDOWN(F29*2/3,0)</f>
        <v>#VALUE!</v>
      </c>
      <c r="O29" s="189"/>
      <c r="P29" s="148" t="s">
        <v>13</v>
      </c>
      <c r="R29" s="190" t="s">
        <v>106</v>
      </c>
      <c r="S29" s="191"/>
      <c r="T29" s="191"/>
      <c r="U29" s="192"/>
      <c r="V29" s="184" t="s">
        <v>111</v>
      </c>
      <c r="W29" s="145"/>
      <c r="X29" s="145"/>
      <c r="Y29" s="145"/>
      <c r="Z29" s="145"/>
      <c r="AA29" s="145"/>
      <c r="AB29" s="145"/>
      <c r="AC29" s="145"/>
      <c r="AD29" s="146" t="s">
        <v>103</v>
      </c>
      <c r="AE29" s="215" t="str">
        <f>IF(AE27="","",MIN(AE27,100000))</f>
        <v/>
      </c>
      <c r="AF29" s="215"/>
      <c r="AG29" s="148" t="s">
        <v>13</v>
      </c>
    </row>
    <row r="30" spans="1:33" ht="13" customHeight="1">
      <c r="A30" s="146"/>
      <c r="B30" s="179"/>
      <c r="C30" s="179"/>
      <c r="D30" s="184"/>
      <c r="E30" s="200"/>
      <c r="F30" s="181"/>
      <c r="G30" s="181"/>
      <c r="H30" s="181"/>
      <c r="I30" s="179"/>
      <c r="J30" s="153"/>
      <c r="K30" s="153"/>
      <c r="L30" s="202"/>
      <c r="M30" s="146"/>
      <c r="N30" s="189"/>
      <c r="O30" s="189"/>
      <c r="P30" s="148"/>
      <c r="R30" s="193"/>
      <c r="S30" s="194"/>
      <c r="T30" s="194"/>
      <c r="U30" s="195"/>
      <c r="V30" s="184"/>
      <c r="W30" s="145"/>
      <c r="X30" s="145"/>
      <c r="Y30" s="145"/>
      <c r="Z30" s="145"/>
      <c r="AA30" s="145"/>
      <c r="AB30" s="145"/>
      <c r="AC30" s="145"/>
      <c r="AD30" s="146"/>
      <c r="AE30" s="216"/>
      <c r="AF30" s="216"/>
      <c r="AG30" s="148"/>
    </row>
    <row r="31" spans="1:33" ht="13" customHeight="1">
      <c r="M31" s="4"/>
      <c r="N31" s="93"/>
      <c r="O31" s="93"/>
      <c r="P31" s="4"/>
      <c r="R31" s="193"/>
      <c r="S31" s="194"/>
      <c r="T31" s="194"/>
      <c r="U31" s="195"/>
      <c r="V31" s="184" t="s">
        <v>39</v>
      </c>
      <c r="W31" s="145"/>
      <c r="X31" s="145"/>
      <c r="Y31" s="145"/>
      <c r="Z31" s="145"/>
      <c r="AA31" s="145"/>
      <c r="AB31" s="145"/>
      <c r="AC31" s="145"/>
      <c r="AD31" s="146" t="s">
        <v>35</v>
      </c>
      <c r="AE31" s="188" t="str">
        <f>IF(AE29="","",ROUNDDOWN(AE29,-2))</f>
        <v/>
      </c>
      <c r="AF31" s="188"/>
      <c r="AG31" s="148" t="s">
        <v>13</v>
      </c>
    </row>
    <row r="32" spans="1:33" ht="13" customHeight="1">
      <c r="A32" s="153" t="s">
        <v>36</v>
      </c>
      <c r="B32" s="153"/>
      <c r="C32" s="153"/>
      <c r="D32" s="153"/>
      <c r="M32" s="4"/>
      <c r="N32" s="93"/>
      <c r="O32" s="93"/>
      <c r="P32" s="4"/>
      <c r="R32" s="196"/>
      <c r="S32" s="197"/>
      <c r="T32" s="197"/>
      <c r="U32" s="198"/>
      <c r="V32" s="184"/>
      <c r="W32" s="145"/>
      <c r="X32" s="145"/>
      <c r="Y32" s="145"/>
      <c r="Z32" s="145"/>
      <c r="AA32" s="145"/>
      <c r="AB32" s="145"/>
      <c r="AC32" s="145"/>
      <c r="AD32" s="146"/>
      <c r="AE32" s="188"/>
      <c r="AF32" s="188"/>
      <c r="AG32" s="148"/>
    </row>
    <row r="33" spans="1:36" ht="13" customHeight="1">
      <c r="A33" s="146" t="s">
        <v>37</v>
      </c>
      <c r="B33" s="179"/>
      <c r="C33" s="179"/>
      <c r="D33" s="184"/>
      <c r="E33" s="169">
        <v>1440</v>
      </c>
      <c r="F33" s="170"/>
      <c r="G33" s="170"/>
      <c r="H33" s="170" t="s">
        <v>102</v>
      </c>
      <c r="I33" s="179" t="e">
        <f>VLOOKUP('1申請書'!K17,'R7'!B:D,3,0)</f>
        <v>#N/A</v>
      </c>
      <c r="J33" s="179"/>
      <c r="K33" s="187" t="s">
        <v>38</v>
      </c>
      <c r="L33" s="148"/>
      <c r="M33" s="94"/>
      <c r="N33" s="147" t="e">
        <f>E33*I33</f>
        <v>#N/A</v>
      </c>
      <c r="O33" s="147"/>
      <c r="P33" s="148" t="s">
        <v>13</v>
      </c>
      <c r="AE33" s="95"/>
      <c r="AF33" s="95"/>
      <c r="AG33" s="128"/>
    </row>
    <row r="34" spans="1:36" ht="13" customHeight="1">
      <c r="A34" s="146"/>
      <c r="B34" s="179"/>
      <c r="C34" s="179"/>
      <c r="D34" s="184"/>
      <c r="E34" s="171"/>
      <c r="F34" s="172"/>
      <c r="G34" s="172"/>
      <c r="H34" s="172"/>
      <c r="I34" s="179"/>
      <c r="J34" s="179"/>
      <c r="K34" s="187"/>
      <c r="L34" s="148"/>
      <c r="M34" s="96"/>
      <c r="N34" s="147"/>
      <c r="O34" s="147"/>
      <c r="P34" s="148"/>
      <c r="AE34" s="95"/>
      <c r="AF34" s="95"/>
      <c r="AG34" s="128"/>
    </row>
    <row r="35" spans="1:36" ht="13" customHeight="1">
      <c r="A35" s="146" t="s">
        <v>40</v>
      </c>
      <c r="B35" s="179"/>
      <c r="C35" s="179"/>
      <c r="D35" s="184"/>
      <c r="E35" s="169">
        <v>60</v>
      </c>
      <c r="F35" s="170"/>
      <c r="G35" s="170"/>
      <c r="H35" s="170" t="s">
        <v>102</v>
      </c>
      <c r="I35" s="185" t="e">
        <f>VLOOKUP('1申請書'!K17,'R7'!B:E,4,0)</f>
        <v>#N/A</v>
      </c>
      <c r="J35" s="185"/>
      <c r="K35" s="187" t="s">
        <v>41</v>
      </c>
      <c r="L35" s="148"/>
      <c r="M35" s="94"/>
      <c r="N35" s="147" t="e">
        <f>E35*I35</f>
        <v>#N/A</v>
      </c>
      <c r="O35" s="147"/>
      <c r="P35" s="148" t="s">
        <v>13</v>
      </c>
      <c r="W35" s="97"/>
      <c r="X35" s="97"/>
      <c r="Y35" s="97"/>
      <c r="Z35" s="97"/>
      <c r="AA35" s="97"/>
      <c r="AD35" s="4"/>
      <c r="AE35" s="98"/>
      <c r="AF35" s="98"/>
    </row>
    <row r="36" spans="1:36" ht="13" customHeight="1">
      <c r="A36" s="146"/>
      <c r="B36" s="179"/>
      <c r="C36" s="179"/>
      <c r="D36" s="184"/>
      <c r="E36" s="171"/>
      <c r="F36" s="172"/>
      <c r="G36" s="172"/>
      <c r="H36" s="172"/>
      <c r="I36" s="186"/>
      <c r="J36" s="186"/>
      <c r="K36" s="187"/>
      <c r="L36" s="148"/>
      <c r="M36" s="96"/>
      <c r="N36" s="147"/>
      <c r="O36" s="147"/>
      <c r="P36" s="148"/>
      <c r="V36" s="97"/>
      <c r="W36" s="97"/>
      <c r="X36" s="97"/>
      <c r="Y36" s="97"/>
      <c r="Z36" s="97"/>
      <c r="AA36" s="97"/>
      <c r="AD36" s="4"/>
      <c r="AE36" s="98"/>
      <c r="AF36" s="98"/>
    </row>
    <row r="37" spans="1:36" ht="13" customHeight="1">
      <c r="A37" s="145" t="s">
        <v>29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62" t="s">
        <v>42</v>
      </c>
      <c r="N37" s="147" t="e">
        <f>N33+N35</f>
        <v>#N/A</v>
      </c>
      <c r="O37" s="147"/>
      <c r="P37" s="148" t="s">
        <v>13</v>
      </c>
    </row>
    <row r="38" spans="1:36" ht="13" customHeight="1">
      <c r="A38" s="145"/>
      <c r="B38" s="145"/>
      <c r="C38" s="145"/>
      <c r="D38" s="145"/>
      <c r="E38" s="145"/>
      <c r="F38" s="145"/>
      <c r="G38" s="145"/>
      <c r="H38" s="145"/>
      <c r="I38" s="145"/>
      <c r="J38" s="145"/>
      <c r="K38" s="145"/>
      <c r="L38" s="145"/>
      <c r="M38" s="163"/>
      <c r="N38" s="147"/>
      <c r="O38" s="147"/>
      <c r="P38" s="148"/>
    </row>
    <row r="39" spans="1:36" ht="13" customHeight="1">
      <c r="M39" s="4"/>
      <c r="N39" s="93"/>
      <c r="O39" s="93"/>
      <c r="P39" s="4"/>
    </row>
    <row r="40" spans="1:36" ht="13" customHeight="1" thickBot="1">
      <c r="A40" s="153" t="s">
        <v>45</v>
      </c>
      <c r="B40" s="153"/>
      <c r="C40" s="153"/>
      <c r="D40" s="153"/>
      <c r="E40" s="153"/>
      <c r="F40" s="153"/>
      <c r="M40" s="4"/>
      <c r="N40" s="93"/>
      <c r="O40" s="93"/>
      <c r="P40" s="4"/>
      <c r="R40" s="164" t="s">
        <v>43</v>
      </c>
      <c r="S40" s="164"/>
      <c r="T40" s="164"/>
      <c r="U40" s="164"/>
      <c r="AD40" s="4"/>
      <c r="AE40" s="98"/>
      <c r="AF40" s="98"/>
    </row>
    <row r="41" spans="1:36" ht="13" customHeight="1">
      <c r="A41" s="99"/>
      <c r="B41" s="100"/>
      <c r="C41" s="154">
        <v>200</v>
      </c>
      <c r="D41" s="154"/>
      <c r="E41" s="154"/>
      <c r="F41" s="154"/>
      <c r="G41" s="156" t="s">
        <v>46</v>
      </c>
      <c r="H41" s="158" t="e">
        <f>I35</f>
        <v>#N/A</v>
      </c>
      <c r="I41" s="158"/>
      <c r="J41" s="160" t="s">
        <v>41</v>
      </c>
      <c r="K41" s="160"/>
      <c r="L41" s="10"/>
      <c r="M41" s="146" t="s">
        <v>47</v>
      </c>
      <c r="N41" s="161" t="e">
        <f>VLOOKUP('1申請書'!K17,'R7'!B:C,2,0)</f>
        <v>#N/A</v>
      </c>
      <c r="O41" s="161"/>
      <c r="P41" s="148" t="s">
        <v>13</v>
      </c>
      <c r="R41" s="165" t="s">
        <v>44</v>
      </c>
      <c r="S41" s="166"/>
      <c r="T41" s="166"/>
      <c r="U41" s="166"/>
      <c r="V41" s="182" t="s">
        <v>105</v>
      </c>
      <c r="W41" s="182"/>
      <c r="X41" s="182"/>
      <c r="Y41" s="182"/>
      <c r="Z41" s="182"/>
      <c r="AA41" s="182"/>
      <c r="AB41" s="182"/>
      <c r="AC41" s="182"/>
      <c r="AD41" s="149" t="s">
        <v>104</v>
      </c>
      <c r="AE41" s="143" t="e">
        <f>IF(AE31="",N53,N53+AE31)</f>
        <v>#VALUE!</v>
      </c>
      <c r="AF41" s="143"/>
      <c r="AG41" s="151" t="s">
        <v>13</v>
      </c>
      <c r="AJ41" s="101"/>
    </row>
    <row r="42" spans="1:36" ht="13" customHeight="1" thickBot="1">
      <c r="A42" s="102"/>
      <c r="B42" s="103"/>
      <c r="C42" s="155"/>
      <c r="D42" s="155"/>
      <c r="E42" s="155"/>
      <c r="F42" s="155"/>
      <c r="G42" s="157"/>
      <c r="H42" s="159"/>
      <c r="I42" s="159"/>
      <c r="J42" s="153"/>
      <c r="K42" s="153"/>
      <c r="L42" s="25"/>
      <c r="M42" s="146"/>
      <c r="N42" s="161"/>
      <c r="O42" s="161"/>
      <c r="P42" s="148"/>
      <c r="R42" s="167"/>
      <c r="S42" s="168"/>
      <c r="T42" s="168"/>
      <c r="U42" s="168"/>
      <c r="V42" s="183"/>
      <c r="W42" s="183"/>
      <c r="X42" s="183"/>
      <c r="Y42" s="183"/>
      <c r="Z42" s="183"/>
      <c r="AA42" s="183"/>
      <c r="AB42" s="183"/>
      <c r="AC42" s="183"/>
      <c r="AD42" s="150"/>
      <c r="AE42" s="144"/>
      <c r="AF42" s="144"/>
      <c r="AG42" s="152"/>
      <c r="AI42" s="101"/>
      <c r="AJ42" s="101"/>
    </row>
    <row r="43" spans="1:36" ht="13" customHeight="1">
      <c r="A43" s="8"/>
      <c r="C43" s="174" t="s">
        <v>101</v>
      </c>
      <c r="D43" s="158" t="e">
        <f>N41</f>
        <v>#N/A</v>
      </c>
      <c r="E43" s="158"/>
      <c r="F43" s="158"/>
      <c r="G43" s="179" t="s">
        <v>48</v>
      </c>
      <c r="H43" s="180" t="s">
        <v>42</v>
      </c>
      <c r="I43" s="176" t="e">
        <f>N37</f>
        <v>#N/A</v>
      </c>
      <c r="J43" s="176"/>
      <c r="K43" s="176"/>
      <c r="L43" s="10"/>
      <c r="M43" s="146" t="s">
        <v>49</v>
      </c>
      <c r="N43" s="147" t="e">
        <f>D43-I43</f>
        <v>#N/A</v>
      </c>
      <c r="O43" s="147"/>
      <c r="P43" s="148" t="s">
        <v>13</v>
      </c>
    </row>
    <row r="44" spans="1:36" ht="13" customHeight="1">
      <c r="A44" s="22"/>
      <c r="B44" s="24"/>
      <c r="C44" s="175"/>
      <c r="D44" s="159"/>
      <c r="E44" s="159"/>
      <c r="F44" s="159"/>
      <c r="G44" s="179"/>
      <c r="H44" s="181"/>
      <c r="I44" s="177"/>
      <c r="J44" s="177"/>
      <c r="K44" s="177"/>
      <c r="L44" s="25"/>
      <c r="M44" s="146"/>
      <c r="N44" s="147"/>
      <c r="O44" s="147"/>
      <c r="P44" s="148"/>
    </row>
    <row r="45" spans="1:36" ht="13" customHeight="1">
      <c r="M45" s="4"/>
      <c r="N45" s="93"/>
      <c r="O45" s="93"/>
      <c r="P45" s="4"/>
      <c r="AD45" s="4"/>
      <c r="AG45" s="4"/>
    </row>
    <row r="46" spans="1:36" ht="13" customHeight="1">
      <c r="A46" s="153" t="s">
        <v>50</v>
      </c>
      <c r="B46" s="153"/>
      <c r="C46" s="153"/>
      <c r="D46" s="153"/>
      <c r="E46" s="153"/>
      <c r="F46" s="153"/>
      <c r="G46" s="153"/>
      <c r="H46" s="153"/>
      <c r="M46" s="4"/>
      <c r="N46" s="93"/>
      <c r="O46" s="93"/>
      <c r="P46" s="4"/>
      <c r="AD46" s="4"/>
      <c r="AG46" s="4"/>
    </row>
    <row r="47" spans="1:36" ht="13" customHeight="1">
      <c r="A47" s="145" t="s">
        <v>51</v>
      </c>
      <c r="B47" s="145"/>
      <c r="C47" s="145"/>
      <c r="D47" s="145"/>
      <c r="E47" s="145" t="s">
        <v>52</v>
      </c>
      <c r="F47" s="145"/>
      <c r="G47" s="145"/>
      <c r="H47" s="145"/>
      <c r="I47" s="145"/>
      <c r="J47" s="145"/>
      <c r="K47" s="145"/>
      <c r="L47" s="145"/>
      <c r="M47" s="146" t="s">
        <v>53</v>
      </c>
      <c r="N47" s="147" t="e">
        <f>MIN(N29,N43)</f>
        <v>#VALUE!</v>
      </c>
      <c r="O47" s="147"/>
      <c r="P47" s="148" t="s">
        <v>13</v>
      </c>
    </row>
    <row r="48" spans="1:36" ht="13" customHeight="1">
      <c r="A48" s="145"/>
      <c r="B48" s="145"/>
      <c r="C48" s="145"/>
      <c r="D48" s="145"/>
      <c r="E48" s="145"/>
      <c r="F48" s="145"/>
      <c r="G48" s="145"/>
      <c r="H48" s="145"/>
      <c r="I48" s="145"/>
      <c r="J48" s="145"/>
      <c r="K48" s="145"/>
      <c r="L48" s="145"/>
      <c r="M48" s="146"/>
      <c r="N48" s="147"/>
      <c r="O48" s="147"/>
      <c r="P48" s="148"/>
    </row>
    <row r="49" spans="1:21" ht="13" customHeight="1">
      <c r="A49" s="145" t="s">
        <v>54</v>
      </c>
      <c r="B49" s="145"/>
      <c r="C49" s="145"/>
      <c r="D49" s="145"/>
      <c r="E49" s="145" t="s">
        <v>42</v>
      </c>
      <c r="F49" s="145"/>
      <c r="G49" s="145"/>
      <c r="H49" s="145"/>
      <c r="I49" s="145"/>
      <c r="J49" s="145"/>
      <c r="K49" s="145"/>
      <c r="L49" s="145"/>
      <c r="M49" s="146" t="s">
        <v>42</v>
      </c>
      <c r="N49" s="147" t="e">
        <f>N37</f>
        <v>#N/A</v>
      </c>
      <c r="O49" s="147"/>
      <c r="P49" s="148" t="s">
        <v>13</v>
      </c>
    </row>
    <row r="50" spans="1:21" ht="13" customHeight="1">
      <c r="A50" s="145"/>
      <c r="B50" s="145"/>
      <c r="C50" s="145"/>
      <c r="D50" s="145"/>
      <c r="E50" s="145"/>
      <c r="F50" s="145"/>
      <c r="G50" s="145"/>
      <c r="H50" s="145"/>
      <c r="I50" s="145"/>
      <c r="J50" s="145"/>
      <c r="K50" s="145"/>
      <c r="L50" s="145"/>
      <c r="M50" s="146"/>
      <c r="N50" s="147"/>
      <c r="O50" s="147"/>
      <c r="P50" s="148"/>
    </row>
    <row r="51" spans="1:21" ht="13" customHeight="1">
      <c r="A51" s="178" t="s">
        <v>109</v>
      </c>
      <c r="B51" s="178"/>
      <c r="C51" s="178"/>
      <c r="D51" s="178"/>
      <c r="E51" s="145" t="s">
        <v>55</v>
      </c>
      <c r="F51" s="145"/>
      <c r="G51" s="145"/>
      <c r="H51" s="145"/>
      <c r="I51" s="145"/>
      <c r="J51" s="145"/>
      <c r="K51" s="145"/>
      <c r="L51" s="145"/>
      <c r="M51" s="146" t="s">
        <v>56</v>
      </c>
      <c r="N51" s="147" t="e">
        <f>MIN(N47+N49,N41)</f>
        <v>#VALUE!</v>
      </c>
      <c r="O51" s="147"/>
      <c r="P51" s="148" t="s">
        <v>13</v>
      </c>
      <c r="R51" s="18"/>
      <c r="S51" s="18"/>
      <c r="T51" s="18"/>
      <c r="U51" s="18"/>
    </row>
    <row r="52" spans="1:21" ht="13" customHeight="1">
      <c r="A52" s="178"/>
      <c r="B52" s="178"/>
      <c r="C52" s="178"/>
      <c r="D52" s="178"/>
      <c r="E52" s="145"/>
      <c r="F52" s="145"/>
      <c r="G52" s="145"/>
      <c r="H52" s="145"/>
      <c r="I52" s="145"/>
      <c r="J52" s="145"/>
      <c r="K52" s="145"/>
      <c r="L52" s="145"/>
      <c r="M52" s="146"/>
      <c r="N52" s="147"/>
      <c r="O52" s="147"/>
      <c r="P52" s="148"/>
      <c r="R52" s="18"/>
      <c r="S52" s="18"/>
      <c r="T52" s="18"/>
      <c r="U52" s="18"/>
    </row>
    <row r="53" spans="1:21" ht="13" customHeight="1">
      <c r="A53" s="178"/>
      <c r="B53" s="178"/>
      <c r="C53" s="178"/>
      <c r="D53" s="178"/>
      <c r="E53" s="145" t="s">
        <v>39</v>
      </c>
      <c r="F53" s="145"/>
      <c r="G53" s="145"/>
      <c r="H53" s="145"/>
      <c r="I53" s="145"/>
      <c r="J53" s="145"/>
      <c r="K53" s="145"/>
      <c r="L53" s="145"/>
      <c r="M53" s="146" t="s">
        <v>57</v>
      </c>
      <c r="N53" s="147" t="e">
        <f>ROUNDDOWN(N51,-2)</f>
        <v>#VALUE!</v>
      </c>
      <c r="O53" s="147"/>
      <c r="P53" s="148" t="s">
        <v>13</v>
      </c>
      <c r="R53" s="18"/>
      <c r="S53" s="18"/>
      <c r="T53" s="18"/>
      <c r="U53" s="18"/>
    </row>
    <row r="54" spans="1:21" ht="13" customHeight="1">
      <c r="A54" s="178"/>
      <c r="B54" s="178"/>
      <c r="C54" s="178"/>
      <c r="D54" s="178"/>
      <c r="E54" s="145"/>
      <c r="F54" s="145"/>
      <c r="G54" s="145"/>
      <c r="H54" s="145"/>
      <c r="I54" s="145"/>
      <c r="J54" s="145"/>
      <c r="K54" s="145"/>
      <c r="L54" s="145"/>
      <c r="M54" s="146"/>
      <c r="N54" s="147"/>
      <c r="O54" s="147"/>
      <c r="P54" s="148"/>
      <c r="R54" s="18"/>
      <c r="S54" s="18"/>
      <c r="T54" s="18"/>
      <c r="U54" s="18"/>
    </row>
    <row r="56" spans="1:21" ht="13" customHeight="1">
      <c r="A56" s="173" t="s">
        <v>58</v>
      </c>
      <c r="B56" s="173"/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</row>
    <row r="60" spans="1:21" ht="13" customHeight="1">
      <c r="F60" s="98"/>
    </row>
  </sheetData>
  <sheetProtection algorithmName="SHA-512" hashValue="Lf5DMCfEPe70Yi2Nqiqmv3z/Uc/OrNP6OSgcFGVFYWMsw8SNM3rV548MvEXwUDao+pLB6PtL+Ts63+N40uSznA==" saltValue="j4xq6VTj5aOmp4LjRGHo/Q==" spinCount="100000" sheet="1" selectLockedCells="1"/>
  <mergeCells count="182">
    <mergeCell ref="O1:P1"/>
    <mergeCell ref="AF1:AG1"/>
    <mergeCell ref="F29:H30"/>
    <mergeCell ref="V5:Y6"/>
    <mergeCell ref="Z5:AC6"/>
    <mergeCell ref="AD5:AG6"/>
    <mergeCell ref="A7:A10"/>
    <mergeCell ref="B7:B10"/>
    <mergeCell ref="C7:C10"/>
    <mergeCell ref="D7:D10"/>
    <mergeCell ref="E7:H10"/>
    <mergeCell ref="I7:L10"/>
    <mergeCell ref="V7:Y10"/>
    <mergeCell ref="Z7:AC10"/>
    <mergeCell ref="AG7:AG10"/>
    <mergeCell ref="T7:T10"/>
    <mergeCell ref="U7:U10"/>
    <mergeCell ref="AD7:AF10"/>
    <mergeCell ref="A2:P3"/>
    <mergeCell ref="A4:D4"/>
    <mergeCell ref="R4:U4"/>
    <mergeCell ref="A5:D6"/>
    <mergeCell ref="E5:H6"/>
    <mergeCell ref="I5:L6"/>
    <mergeCell ref="M5:P6"/>
    <mergeCell ref="R5:U6"/>
    <mergeCell ref="E4:P4"/>
    <mergeCell ref="A11:A14"/>
    <mergeCell ref="B11:B14"/>
    <mergeCell ref="C11:C14"/>
    <mergeCell ref="D11:D14"/>
    <mergeCell ref="E11:H14"/>
    <mergeCell ref="P7:P10"/>
    <mergeCell ref="R7:R10"/>
    <mergeCell ref="S7:S10"/>
    <mergeCell ref="M7:O10"/>
    <mergeCell ref="M11:O14"/>
    <mergeCell ref="AG11:AG14"/>
    <mergeCell ref="V11:Y14"/>
    <mergeCell ref="Z11:AC14"/>
    <mergeCell ref="AD11:AF14"/>
    <mergeCell ref="E15:H18"/>
    <mergeCell ref="I15:L18"/>
    <mergeCell ref="P15:P18"/>
    <mergeCell ref="T11:T14"/>
    <mergeCell ref="U11:U14"/>
    <mergeCell ref="I11:L14"/>
    <mergeCell ref="P11:P14"/>
    <mergeCell ref="R11:R14"/>
    <mergeCell ref="S11:S14"/>
    <mergeCell ref="AG15:AG18"/>
    <mergeCell ref="U15:U18"/>
    <mergeCell ref="V15:Y18"/>
    <mergeCell ref="Z15:AC18"/>
    <mergeCell ref="V19:Y22"/>
    <mergeCell ref="Z19:AC22"/>
    <mergeCell ref="AG19:AG22"/>
    <mergeCell ref="U19:U22"/>
    <mergeCell ref="AD15:AF18"/>
    <mergeCell ref="AD19:AF22"/>
    <mergeCell ref="A15:A18"/>
    <mergeCell ref="B15:B18"/>
    <mergeCell ref="C15:C18"/>
    <mergeCell ref="D15:D18"/>
    <mergeCell ref="A19:A22"/>
    <mergeCell ref="B19:B22"/>
    <mergeCell ref="C19:C22"/>
    <mergeCell ref="D19:D22"/>
    <mergeCell ref="E19:H22"/>
    <mergeCell ref="I19:L22"/>
    <mergeCell ref="R15:R18"/>
    <mergeCell ref="S15:S18"/>
    <mergeCell ref="T15:T18"/>
    <mergeCell ref="M15:O18"/>
    <mergeCell ref="A23:A26"/>
    <mergeCell ref="B23:B26"/>
    <mergeCell ref="C23:C26"/>
    <mergeCell ref="D23:D26"/>
    <mergeCell ref="E23:H26"/>
    <mergeCell ref="P19:P22"/>
    <mergeCell ref="R19:R22"/>
    <mergeCell ref="S19:S22"/>
    <mergeCell ref="T19:T22"/>
    <mergeCell ref="M19:O22"/>
    <mergeCell ref="M23:O26"/>
    <mergeCell ref="A29:D30"/>
    <mergeCell ref="E29:E30"/>
    <mergeCell ref="I29:I30"/>
    <mergeCell ref="J29:L30"/>
    <mergeCell ref="AG23:AG26"/>
    <mergeCell ref="A27:L28"/>
    <mergeCell ref="M27:M28"/>
    <mergeCell ref="N27:O28"/>
    <mergeCell ref="P27:P28"/>
    <mergeCell ref="R27:AC28"/>
    <mergeCell ref="AD27:AD28"/>
    <mergeCell ref="AE27:AF28"/>
    <mergeCell ref="AG27:AG28"/>
    <mergeCell ref="T23:T26"/>
    <mergeCell ref="U23:U26"/>
    <mergeCell ref="V23:Y26"/>
    <mergeCell ref="Z23:AC26"/>
    <mergeCell ref="I23:L26"/>
    <mergeCell ref="P23:P26"/>
    <mergeCell ref="R23:R26"/>
    <mergeCell ref="S23:S26"/>
    <mergeCell ref="AD29:AD30"/>
    <mergeCell ref="AE29:AF30"/>
    <mergeCell ref="AG29:AG30"/>
    <mergeCell ref="V29:AC30"/>
    <mergeCell ref="AD31:AD32"/>
    <mergeCell ref="AE31:AF32"/>
    <mergeCell ref="AG31:AG32"/>
    <mergeCell ref="M29:M30"/>
    <mergeCell ref="N29:O30"/>
    <mergeCell ref="P29:P30"/>
    <mergeCell ref="R29:U32"/>
    <mergeCell ref="H35:H36"/>
    <mergeCell ref="V41:AC42"/>
    <mergeCell ref="P33:P34"/>
    <mergeCell ref="V31:AC32"/>
    <mergeCell ref="AG33:AG34"/>
    <mergeCell ref="P35:P36"/>
    <mergeCell ref="A35:D36"/>
    <mergeCell ref="I35:J36"/>
    <mergeCell ref="K35:L36"/>
    <mergeCell ref="N35:O36"/>
    <mergeCell ref="A32:D32"/>
    <mergeCell ref="A33:D34"/>
    <mergeCell ref="I33:J34"/>
    <mergeCell ref="K33:L34"/>
    <mergeCell ref="N33:O34"/>
    <mergeCell ref="E33:G34"/>
    <mergeCell ref="H33:H34"/>
    <mergeCell ref="A56:P56"/>
    <mergeCell ref="C43:C44"/>
    <mergeCell ref="D43:F44"/>
    <mergeCell ref="I43:K44"/>
    <mergeCell ref="A49:D50"/>
    <mergeCell ref="E49:L50"/>
    <mergeCell ref="M49:M50"/>
    <mergeCell ref="N49:O50"/>
    <mergeCell ref="P49:P50"/>
    <mergeCell ref="A51:D54"/>
    <mergeCell ref="E51:L52"/>
    <mergeCell ref="M51:M52"/>
    <mergeCell ref="N51:O52"/>
    <mergeCell ref="P51:P52"/>
    <mergeCell ref="A46:H46"/>
    <mergeCell ref="A47:D48"/>
    <mergeCell ref="E47:L48"/>
    <mergeCell ref="M47:M48"/>
    <mergeCell ref="N47:O48"/>
    <mergeCell ref="P47:P48"/>
    <mergeCell ref="G43:G44"/>
    <mergeCell ref="H43:H44"/>
    <mergeCell ref="M43:M44"/>
    <mergeCell ref="N43:O44"/>
    <mergeCell ref="AD23:AF26"/>
    <mergeCell ref="AE41:AF42"/>
    <mergeCell ref="E53:L54"/>
    <mergeCell ref="M53:M54"/>
    <mergeCell ref="N53:O54"/>
    <mergeCell ref="P53:P54"/>
    <mergeCell ref="AD41:AD42"/>
    <mergeCell ref="AG41:AG42"/>
    <mergeCell ref="A40:F40"/>
    <mergeCell ref="C41:F42"/>
    <mergeCell ref="G41:G42"/>
    <mergeCell ref="H41:I42"/>
    <mergeCell ref="J41:K42"/>
    <mergeCell ref="M41:M42"/>
    <mergeCell ref="N41:O42"/>
    <mergeCell ref="P41:P42"/>
    <mergeCell ref="P43:P44"/>
    <mergeCell ref="A37:L38"/>
    <mergeCell ref="M37:M38"/>
    <mergeCell ref="N37:O38"/>
    <mergeCell ref="P37:P38"/>
    <mergeCell ref="R40:U40"/>
    <mergeCell ref="R41:U42"/>
    <mergeCell ref="E35:G36"/>
  </mergeCells>
  <phoneticPr fontId="2"/>
  <conditionalFormatting sqref="A7:P26 R7:AG26">
    <cfRule type="containsBlanks" dxfId="4" priority="17">
      <formula>LEN(TRIM(A7))=0</formula>
    </cfRule>
  </conditionalFormatting>
  <conditionalFormatting sqref="N27:O30 AE27:AF32 F29 N47:O48">
    <cfRule type="cellIs" dxfId="3" priority="3" operator="equal">
      <formula>0</formula>
    </cfRule>
  </conditionalFormatting>
  <conditionalFormatting sqref="N51:O52">
    <cfRule type="cellIs" dxfId="2" priority="2" operator="equal">
      <formula>$N$37</formula>
    </cfRule>
  </conditionalFormatting>
  <conditionalFormatting sqref="N53:O54">
    <cfRule type="cellIs" dxfId="1" priority="1" operator="equal">
      <formula>ROUNDDOWN($N$37,-2)</formula>
    </cfRule>
  </conditionalFormatting>
  <dataValidations count="3">
    <dataValidation imeMode="hiragana" allowBlank="1" showInputMessage="1" showErrorMessage="1" sqref="E7:L26 V7:AC26" xr:uid="{DD0DCB20-3C05-4643-AF32-9D963C279314}"/>
    <dataValidation imeMode="halfAlpha" allowBlank="1" showInputMessage="1" showErrorMessage="1" sqref="M7:O26 AD7:AF26" xr:uid="{5223E680-E7D7-43EB-BB46-13D803531B9B}"/>
    <dataValidation type="list" imeMode="halfAlpha" allowBlank="1" showInputMessage="1" showErrorMessage="1" sqref="A7:A26 R7:R26" xr:uid="{3B72DC25-964B-4D7C-A70C-C37F1F53F3FA}">
      <formula1>"7,8"</formula1>
    </dataValidation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98" fitToWidth="0" orientation="portrait" blackAndWhite="1" errors="blank" r:id="rId1"/>
  <colBreaks count="1" manualBreakCount="1">
    <brk id="16" max="5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チェック 4">
              <controlPr locked="0" defaultSize="0" autoPict="0">
                <anchor moveWithCells="1">
                  <from>
                    <xdr:col>24</xdr:col>
                    <xdr:colOff>285750</xdr:colOff>
                    <xdr:row>2</xdr:row>
                    <xdr:rowOff>114300</xdr:rowOff>
                  </from>
                  <to>
                    <xdr:col>25</xdr:col>
                    <xdr:colOff>57150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チェック 6">
              <controlPr locked="0" defaultSize="0" autoPict="0">
                <anchor moveWithCells="1">
                  <from>
                    <xdr:col>21</xdr:col>
                    <xdr:colOff>209550</xdr:colOff>
                    <xdr:row>2</xdr:row>
                    <xdr:rowOff>133350</xdr:rowOff>
                  </from>
                  <to>
                    <xdr:col>22</xdr:col>
                    <xdr:colOff>25400</xdr:colOff>
                    <xdr:row>4</xdr:row>
                    <xdr:rowOff>44450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halfAlpha" allowBlank="1" showInputMessage="1" showErrorMessage="1" xr:uid="{D8A90B61-0AAE-4BDE-8CBF-E0FCADF6E747}">
          <x14:formula1>
            <xm:f>'R7'!$A$2:$A$13</xm:f>
          </x14:formula1>
          <xm:sqref>C7:C26 T7:T26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9F7C9-B0D5-4618-A432-A386C3209D03}">
  <sheetPr codeName="Sheet4">
    <pageSetUpPr fitToPage="1"/>
  </sheetPr>
  <dimension ref="A1:P51"/>
  <sheetViews>
    <sheetView view="pageBreakPreview" zoomScale="60" zoomScaleNormal="66" workbookViewId="0">
      <selection activeCell="J37" sqref="J37:P37"/>
    </sheetView>
  </sheetViews>
  <sheetFormatPr defaultColWidth="5.1640625" defaultRowHeight="14"/>
  <cols>
    <col min="1" max="15" width="5.1640625" style="2"/>
    <col min="16" max="16" width="7.5" style="2" bestFit="1" customWidth="1"/>
    <col min="17" max="16384" width="5.1640625" style="2"/>
  </cols>
  <sheetData>
    <row r="1" spans="1:16" ht="18" customHeight="1">
      <c r="O1" s="217" t="e">
        <f>'1申請書'!P1</f>
        <v>#N/A</v>
      </c>
      <c r="P1" s="217"/>
    </row>
    <row r="2" spans="1:16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10"/>
    </row>
    <row r="3" spans="1:16" ht="14" customHeight="1">
      <c r="A3" s="223" t="s">
        <v>59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224"/>
    </row>
    <row r="4" spans="1:16" ht="14" customHeight="1">
      <c r="A4" s="223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224"/>
    </row>
    <row r="5" spans="1:16">
      <c r="A5" s="13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2"/>
    </row>
    <row r="6" spans="1:16" ht="13.5" customHeight="1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2"/>
    </row>
    <row r="7" spans="1:16" ht="13.5" customHeight="1">
      <c r="A7" s="14"/>
      <c r="B7" s="15"/>
      <c r="C7" s="15"/>
      <c r="D7" s="15"/>
      <c r="E7" s="15"/>
      <c r="F7" s="15"/>
      <c r="G7" s="15"/>
      <c r="H7" s="15"/>
      <c r="I7" s="15"/>
      <c r="J7" s="15"/>
      <c r="K7" s="27"/>
      <c r="L7" s="134" t="str">
        <f>'1申請書'!L11</f>
        <v>令和　　年　　月　　日</v>
      </c>
      <c r="M7" s="134"/>
      <c r="N7" s="134"/>
      <c r="O7" s="134"/>
      <c r="P7" s="233"/>
    </row>
    <row r="8" spans="1:16" ht="13.5" customHeight="1">
      <c r="A8" s="14"/>
      <c r="B8" s="15"/>
      <c r="C8" s="15"/>
      <c r="D8" s="15"/>
      <c r="E8" s="15"/>
      <c r="F8" s="15"/>
      <c r="G8" s="15"/>
      <c r="H8" s="15"/>
      <c r="I8" s="15"/>
      <c r="J8" s="15"/>
      <c r="K8" s="16"/>
      <c r="L8" s="16"/>
      <c r="M8" s="16"/>
      <c r="N8" s="16"/>
      <c r="O8" s="16"/>
      <c r="P8" s="12"/>
    </row>
    <row r="9" spans="1:16" ht="13.5" customHeight="1">
      <c r="A9" s="14"/>
      <c r="B9" s="221" t="s">
        <v>3</v>
      </c>
      <c r="C9" s="221"/>
      <c r="D9" s="221"/>
      <c r="E9" s="221"/>
      <c r="F9" s="15"/>
      <c r="G9" s="15"/>
      <c r="H9" s="15"/>
      <c r="I9" s="15"/>
      <c r="J9" s="15"/>
      <c r="K9" s="15"/>
      <c r="L9" s="15"/>
      <c r="M9" s="15"/>
      <c r="N9" s="15"/>
      <c r="O9" s="15"/>
      <c r="P9" s="12"/>
    </row>
    <row r="10" spans="1:16">
      <c r="A10" s="17"/>
      <c r="K10" s="18"/>
      <c r="L10" s="18"/>
      <c r="M10" s="18"/>
      <c r="N10" s="18"/>
      <c r="P10" s="12"/>
    </row>
    <row r="11" spans="1:16">
      <c r="A11" s="17"/>
      <c r="K11" s="18"/>
      <c r="L11" s="18"/>
      <c r="M11" s="18"/>
      <c r="N11" s="18"/>
      <c r="P11" s="12"/>
    </row>
    <row r="12" spans="1:16">
      <c r="A12" s="17"/>
      <c r="D12" s="19"/>
      <c r="E12" s="173" t="s">
        <v>60</v>
      </c>
      <c r="F12" s="173"/>
      <c r="G12" s="173" t="s">
        <v>12</v>
      </c>
      <c r="H12" s="225" t="e">
        <f>'2計画書'!AE41</f>
        <v>#VALUE!</v>
      </c>
      <c r="I12" s="225"/>
      <c r="J12" s="225"/>
      <c r="K12" s="234" t="s">
        <v>13</v>
      </c>
      <c r="L12" s="18"/>
      <c r="M12" s="18"/>
      <c r="N12" s="18"/>
      <c r="P12" s="12"/>
    </row>
    <row r="13" spans="1:16">
      <c r="A13" s="17"/>
      <c r="D13" s="19"/>
      <c r="E13" s="173"/>
      <c r="F13" s="173"/>
      <c r="G13" s="173"/>
      <c r="H13" s="225"/>
      <c r="I13" s="225"/>
      <c r="J13" s="225"/>
      <c r="K13" s="234"/>
      <c r="L13" s="18"/>
      <c r="M13" s="18"/>
      <c r="N13" s="18"/>
      <c r="P13" s="12"/>
    </row>
    <row r="14" spans="1:16">
      <c r="A14" s="17"/>
      <c r="K14" s="18"/>
      <c r="L14" s="18"/>
      <c r="M14" s="18"/>
      <c r="N14" s="18"/>
      <c r="P14" s="12"/>
    </row>
    <row r="15" spans="1:16">
      <c r="A15" s="17"/>
      <c r="M15" s="18"/>
      <c r="N15" s="18"/>
      <c r="P15" s="12"/>
    </row>
    <row r="16" spans="1:16">
      <c r="A16" s="17"/>
      <c r="C16" s="15"/>
      <c r="D16" s="15"/>
      <c r="H16" s="135" t="s">
        <v>4</v>
      </c>
      <c r="I16" s="135"/>
      <c r="J16" s="226">
        <f>'1申請書'!K17</f>
        <v>0</v>
      </c>
      <c r="K16" s="226"/>
      <c r="L16" s="226"/>
      <c r="M16" s="226"/>
      <c r="N16" s="226"/>
      <c r="O16" s="226"/>
      <c r="P16" s="227"/>
    </row>
    <row r="17" spans="1:16">
      <c r="A17" s="17"/>
      <c r="M17" s="18"/>
      <c r="N17" s="18"/>
      <c r="P17" s="12"/>
    </row>
    <row r="18" spans="1:16">
      <c r="A18" s="17"/>
      <c r="C18" s="15"/>
      <c r="D18" s="15"/>
      <c r="H18" s="135" t="s">
        <v>5</v>
      </c>
      <c r="I18" s="135"/>
      <c r="J18" s="230">
        <f>'1申請書'!K19</f>
        <v>0</v>
      </c>
      <c r="K18" s="230"/>
      <c r="L18" s="230"/>
      <c r="M18" s="230"/>
      <c r="N18" s="230"/>
      <c r="O18" s="230"/>
      <c r="P18" s="231"/>
    </row>
    <row r="19" spans="1:16">
      <c r="A19" s="17"/>
      <c r="H19" s="20"/>
      <c r="J19" s="230"/>
      <c r="K19" s="230"/>
      <c r="L19" s="230"/>
      <c r="M19" s="230"/>
      <c r="N19" s="230"/>
      <c r="O19" s="230"/>
      <c r="P19" s="231"/>
    </row>
    <row r="20" spans="1:16" ht="13.5" customHeight="1">
      <c r="A20" s="17"/>
      <c r="B20" s="21"/>
      <c r="P20" s="12"/>
    </row>
    <row r="21" spans="1:16">
      <c r="A21" s="17"/>
      <c r="B21" s="21"/>
      <c r="H21" s="135" t="s">
        <v>6</v>
      </c>
      <c r="I21" s="135"/>
      <c r="J21" s="226">
        <f>'1申請書'!K21</f>
        <v>0</v>
      </c>
      <c r="K21" s="226"/>
      <c r="L21" s="226"/>
      <c r="M21" s="226"/>
      <c r="N21" s="226"/>
      <c r="O21" s="226"/>
      <c r="P21" s="227"/>
    </row>
    <row r="22" spans="1:16">
      <c r="A22" s="22"/>
      <c r="B22" s="23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5"/>
    </row>
    <row r="23" spans="1:16">
      <c r="B23" s="21"/>
    </row>
    <row r="24" spans="1:16">
      <c r="B24" s="21"/>
    </row>
    <row r="25" spans="1:16">
      <c r="B25" s="21"/>
    </row>
    <row r="26" spans="1:16">
      <c r="B26" s="21"/>
    </row>
    <row r="27" spans="1:16">
      <c r="B27" s="21"/>
    </row>
    <row r="28" spans="1:16">
      <c r="B28" s="21"/>
    </row>
    <row r="29" spans="1:16">
      <c r="B29" s="21"/>
      <c r="K29" s="2" t="s">
        <v>88</v>
      </c>
    </row>
    <row r="30" spans="1:16">
      <c r="A30" s="133" t="s">
        <v>61</v>
      </c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</row>
    <row r="31" spans="1:16">
      <c r="A31" s="133"/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</row>
    <row r="32" spans="1:16">
      <c r="G32" s="20"/>
      <c r="H32" s="20"/>
    </row>
    <row r="33" spans="1:16">
      <c r="G33" s="20"/>
      <c r="H33" s="20"/>
    </row>
    <row r="34" spans="1:16">
      <c r="K34" s="229" t="s">
        <v>2</v>
      </c>
      <c r="L34" s="229"/>
      <c r="M34" s="229"/>
      <c r="N34" s="229"/>
      <c r="O34" s="229"/>
      <c r="P34" s="229"/>
    </row>
    <row r="35" spans="1:16">
      <c r="B35" s="221" t="s">
        <v>3</v>
      </c>
      <c r="C35" s="221"/>
      <c r="D35" s="221"/>
      <c r="E35" s="221"/>
      <c r="G35" s="20"/>
      <c r="H35" s="20"/>
    </row>
    <row r="36" spans="1:16">
      <c r="G36" s="20"/>
      <c r="H36" s="20"/>
    </row>
    <row r="37" spans="1:16">
      <c r="H37" s="135" t="s">
        <v>4</v>
      </c>
      <c r="I37" s="135"/>
      <c r="J37" s="228"/>
      <c r="K37" s="228"/>
      <c r="L37" s="228"/>
      <c r="M37" s="228"/>
      <c r="N37" s="228"/>
      <c r="O37" s="228"/>
      <c r="P37" s="228"/>
    </row>
    <row r="38" spans="1:16">
      <c r="H38" s="20"/>
      <c r="I38" s="20"/>
    </row>
    <row r="39" spans="1:16">
      <c r="H39" s="135" t="s">
        <v>5</v>
      </c>
      <c r="I39" s="135"/>
      <c r="J39" s="232"/>
      <c r="K39" s="232"/>
      <c r="L39" s="232"/>
      <c r="M39" s="232"/>
      <c r="N39" s="232"/>
      <c r="O39" s="232"/>
      <c r="P39" s="232"/>
    </row>
    <row r="40" spans="1:16">
      <c r="H40" s="20"/>
      <c r="I40" s="20"/>
      <c r="J40" s="232"/>
      <c r="K40" s="232"/>
      <c r="L40" s="232"/>
      <c r="M40" s="232"/>
      <c r="N40" s="232"/>
      <c r="O40" s="232"/>
      <c r="P40" s="232"/>
    </row>
    <row r="41" spans="1:16">
      <c r="H41" s="135" t="s">
        <v>6</v>
      </c>
      <c r="I41" s="135"/>
      <c r="J41" s="228"/>
      <c r="K41" s="228"/>
      <c r="L41" s="228"/>
      <c r="M41" s="228"/>
      <c r="N41" s="228"/>
      <c r="O41" s="26" t="s">
        <v>7</v>
      </c>
    </row>
    <row r="44" spans="1:16" ht="13.5" customHeight="1"/>
    <row r="45" spans="1:16">
      <c r="B45" s="2" t="s">
        <v>62</v>
      </c>
    </row>
    <row r="47" spans="1:16">
      <c r="A47" s="221" t="s">
        <v>63</v>
      </c>
      <c r="B47" s="221"/>
      <c r="C47" s="221"/>
      <c r="D47" s="221"/>
      <c r="E47" s="221"/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</row>
    <row r="49" spans="3:16">
      <c r="C49" s="221" t="s">
        <v>64</v>
      </c>
      <c r="D49" s="221"/>
      <c r="E49" s="221" t="s">
        <v>65</v>
      </c>
      <c r="F49" s="221"/>
      <c r="G49" s="222"/>
      <c r="H49" s="222"/>
      <c r="I49" s="222"/>
      <c r="J49" s="222"/>
      <c r="K49" s="222"/>
      <c r="L49" s="222"/>
      <c r="M49" s="222"/>
      <c r="N49" s="222"/>
      <c r="O49" s="222"/>
      <c r="P49" s="222"/>
    </row>
    <row r="51" spans="3:16">
      <c r="E51" s="221" t="s">
        <v>66</v>
      </c>
      <c r="F51" s="221"/>
      <c r="G51" s="222"/>
      <c r="H51" s="222"/>
      <c r="I51" s="222"/>
      <c r="J51" s="222"/>
      <c r="K51" s="222"/>
      <c r="L51" s="222"/>
      <c r="M51" s="222"/>
      <c r="N51" s="222"/>
      <c r="O51" s="222"/>
      <c r="P51" s="222"/>
    </row>
  </sheetData>
  <sheetProtection algorithmName="SHA-512" hashValue="NkU3Dfx8dCV8Kj9bAZUtXz+9NSCcoCSrcwFU2KnzObH2RT0QBChAVJi8mU3wKdYeEm7qu2JY6Ymuom5rKceINA==" saltValue="QnQ6GTP5FKlu8a89/7e2/g==" spinCount="100000" sheet="1" objects="1" scenarios="1" selectLockedCells="1"/>
  <mergeCells count="29">
    <mergeCell ref="O1:P1"/>
    <mergeCell ref="L7:P7"/>
    <mergeCell ref="B9:E9"/>
    <mergeCell ref="E12:F13"/>
    <mergeCell ref="G12:G13"/>
    <mergeCell ref="K12:K13"/>
    <mergeCell ref="H39:I39"/>
    <mergeCell ref="H16:I16"/>
    <mergeCell ref="J16:P16"/>
    <mergeCell ref="H18:I18"/>
    <mergeCell ref="H21:I21"/>
    <mergeCell ref="J18:P19"/>
    <mergeCell ref="J39:P40"/>
    <mergeCell ref="E51:F51"/>
    <mergeCell ref="G51:P51"/>
    <mergeCell ref="A3:P4"/>
    <mergeCell ref="H12:J13"/>
    <mergeCell ref="J21:P21"/>
    <mergeCell ref="H41:I41"/>
    <mergeCell ref="J41:N41"/>
    <mergeCell ref="A47:P47"/>
    <mergeCell ref="C49:D49"/>
    <mergeCell ref="E49:F49"/>
    <mergeCell ref="G49:P49"/>
    <mergeCell ref="A30:P31"/>
    <mergeCell ref="K34:P34"/>
    <mergeCell ref="B35:E35"/>
    <mergeCell ref="H37:I37"/>
    <mergeCell ref="J37:P37"/>
  </mergeCells>
  <phoneticPr fontId="2"/>
  <pageMargins left="0.43307086614173229" right="0.43307086614173229" top="0.74803149606299213" bottom="0.74803149606299213" header="0.31496062992125984" footer="0.31496062992125984"/>
  <pageSetup paperSize="9" orientation="portrait" blackAndWhite="1" errors="blank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D99D8-C031-4768-B0B8-DFDB2DE8FCAB}">
  <sheetPr codeName="Sheet5">
    <pageSetUpPr fitToPage="1"/>
  </sheetPr>
  <dimension ref="A1:R50"/>
  <sheetViews>
    <sheetView view="pageBreakPreview" zoomScale="70" zoomScaleNormal="55" zoomScaleSheetLayoutView="70" workbookViewId="0">
      <selection activeCell="G10" sqref="G10:J21"/>
    </sheetView>
  </sheetViews>
  <sheetFormatPr defaultColWidth="5.1640625" defaultRowHeight="13"/>
  <cols>
    <col min="1" max="1" width="2.08203125" style="1" customWidth="1"/>
    <col min="2" max="16" width="5.1640625" style="1"/>
    <col min="17" max="17" width="5.9140625" style="1" customWidth="1"/>
    <col min="18" max="18" width="2.08203125" style="1" customWidth="1"/>
    <col min="19" max="16384" width="5.1640625" style="1"/>
  </cols>
  <sheetData>
    <row r="1" spans="1:18" ht="18" customHeight="1">
      <c r="P1" s="255" t="e">
        <f>'1申請書'!P1</f>
        <v>#N/A</v>
      </c>
      <c r="Q1" s="255"/>
      <c r="R1" s="255"/>
    </row>
    <row r="2" spans="1:18" ht="14">
      <c r="A2" s="79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80"/>
    </row>
    <row r="3" spans="1:18" ht="16">
      <c r="A3" s="81"/>
      <c r="M3" s="221" t="s">
        <v>86</v>
      </c>
      <c r="N3" s="221"/>
      <c r="O3" s="221"/>
      <c r="P3" s="221"/>
      <c r="Q3" s="221"/>
      <c r="R3" s="256"/>
    </row>
    <row r="4" spans="1:18">
      <c r="A4" s="81"/>
      <c r="R4" s="82"/>
    </row>
    <row r="5" spans="1:18">
      <c r="A5" s="81"/>
      <c r="R5" s="82"/>
    </row>
    <row r="6" spans="1:18">
      <c r="A6" s="257" t="s">
        <v>67</v>
      </c>
      <c r="B6" s="258"/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8"/>
      <c r="O6" s="258"/>
      <c r="P6" s="258"/>
      <c r="Q6" s="258"/>
      <c r="R6" s="259"/>
    </row>
    <row r="7" spans="1:18">
      <c r="A7" s="257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9"/>
    </row>
    <row r="8" spans="1:18" ht="13.5" customHeight="1">
      <c r="A8" s="83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2"/>
    </row>
    <row r="9" spans="1:18" ht="13.5" customHeight="1">
      <c r="A9" s="83"/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2"/>
    </row>
    <row r="10" spans="1:18" ht="15" customHeight="1">
      <c r="A10" s="81"/>
      <c r="B10" s="260" t="s">
        <v>68</v>
      </c>
      <c r="C10" s="260"/>
      <c r="D10" s="260"/>
      <c r="E10" s="260"/>
      <c r="F10" s="261"/>
      <c r="G10" s="262"/>
      <c r="H10" s="263"/>
      <c r="I10" s="263"/>
      <c r="J10" s="263"/>
      <c r="K10" s="268" t="s">
        <v>69</v>
      </c>
      <c r="L10" s="268"/>
      <c r="M10" s="263"/>
      <c r="N10" s="263"/>
      <c r="O10" s="263"/>
      <c r="P10" s="263"/>
      <c r="Q10" s="270" t="s">
        <v>70</v>
      </c>
      <c r="R10" s="82"/>
    </row>
    <row r="11" spans="1:18" ht="15" customHeight="1">
      <c r="A11" s="81"/>
      <c r="B11" s="260"/>
      <c r="C11" s="260"/>
      <c r="D11" s="260"/>
      <c r="E11" s="260"/>
      <c r="F11" s="261"/>
      <c r="G11" s="264"/>
      <c r="H11" s="265"/>
      <c r="I11" s="265"/>
      <c r="J11" s="265"/>
      <c r="K11" s="269"/>
      <c r="L11" s="269"/>
      <c r="M11" s="265"/>
      <c r="N11" s="265"/>
      <c r="O11" s="265"/>
      <c r="P11" s="265"/>
      <c r="Q11" s="270"/>
      <c r="R11" s="82"/>
    </row>
    <row r="12" spans="1:18" ht="15" customHeight="1">
      <c r="A12" s="81"/>
      <c r="B12" s="260"/>
      <c r="C12" s="260"/>
      <c r="D12" s="260"/>
      <c r="E12" s="260"/>
      <c r="F12" s="261"/>
      <c r="G12" s="264"/>
      <c r="H12" s="265"/>
      <c r="I12" s="265"/>
      <c r="J12" s="265"/>
      <c r="K12" s="269"/>
      <c r="L12" s="269"/>
      <c r="M12" s="265"/>
      <c r="N12" s="265"/>
      <c r="O12" s="265"/>
      <c r="P12" s="265"/>
      <c r="Q12" s="270"/>
      <c r="R12" s="82"/>
    </row>
    <row r="13" spans="1:18" ht="15" customHeight="1">
      <c r="A13" s="81"/>
      <c r="B13" s="260"/>
      <c r="C13" s="260"/>
      <c r="D13" s="260"/>
      <c r="E13" s="260"/>
      <c r="F13" s="261"/>
      <c r="G13" s="264"/>
      <c r="H13" s="265"/>
      <c r="I13" s="265"/>
      <c r="J13" s="265"/>
      <c r="K13" s="269" t="s">
        <v>71</v>
      </c>
      <c r="L13" s="269"/>
      <c r="M13" s="265"/>
      <c r="N13" s="265"/>
      <c r="O13" s="265"/>
      <c r="P13" s="265"/>
      <c r="Q13" s="270"/>
      <c r="R13" s="82"/>
    </row>
    <row r="14" spans="1:18" ht="15" customHeight="1">
      <c r="A14" s="81"/>
      <c r="B14" s="260"/>
      <c r="C14" s="260"/>
      <c r="D14" s="260"/>
      <c r="E14" s="260"/>
      <c r="F14" s="261"/>
      <c r="G14" s="264"/>
      <c r="H14" s="265"/>
      <c r="I14" s="265"/>
      <c r="J14" s="265"/>
      <c r="K14" s="269"/>
      <c r="L14" s="269"/>
      <c r="M14" s="265"/>
      <c r="N14" s="265"/>
      <c r="O14" s="265"/>
      <c r="P14" s="265"/>
      <c r="Q14" s="270"/>
      <c r="R14" s="82"/>
    </row>
    <row r="15" spans="1:18" ht="15" customHeight="1">
      <c r="A15" s="81"/>
      <c r="B15" s="260"/>
      <c r="C15" s="260"/>
      <c r="D15" s="260"/>
      <c r="E15" s="260"/>
      <c r="F15" s="261"/>
      <c r="G15" s="264"/>
      <c r="H15" s="265"/>
      <c r="I15" s="265"/>
      <c r="J15" s="265"/>
      <c r="K15" s="269"/>
      <c r="L15" s="269"/>
      <c r="M15" s="265"/>
      <c r="N15" s="265"/>
      <c r="O15" s="265"/>
      <c r="P15" s="265"/>
      <c r="Q15" s="270"/>
      <c r="R15" s="82"/>
    </row>
    <row r="16" spans="1:18" ht="15" customHeight="1">
      <c r="A16" s="81"/>
      <c r="B16" s="260"/>
      <c r="C16" s="260"/>
      <c r="D16" s="260"/>
      <c r="E16" s="260"/>
      <c r="F16" s="261"/>
      <c r="G16" s="264"/>
      <c r="H16" s="265"/>
      <c r="I16" s="265"/>
      <c r="J16" s="265"/>
      <c r="K16" s="269" t="s">
        <v>72</v>
      </c>
      <c r="L16" s="269"/>
      <c r="M16" s="265"/>
      <c r="N16" s="265"/>
      <c r="O16" s="265"/>
      <c r="P16" s="265"/>
      <c r="Q16" s="270"/>
      <c r="R16" s="82"/>
    </row>
    <row r="17" spans="1:18" ht="15" customHeight="1">
      <c r="A17" s="81"/>
      <c r="B17" s="260"/>
      <c r="C17" s="260"/>
      <c r="D17" s="260"/>
      <c r="E17" s="260"/>
      <c r="F17" s="261"/>
      <c r="G17" s="264"/>
      <c r="H17" s="265"/>
      <c r="I17" s="265"/>
      <c r="J17" s="265"/>
      <c r="K17" s="269"/>
      <c r="L17" s="269"/>
      <c r="M17" s="265"/>
      <c r="N17" s="265"/>
      <c r="O17" s="265"/>
      <c r="P17" s="265"/>
      <c r="Q17" s="270"/>
      <c r="R17" s="82"/>
    </row>
    <row r="18" spans="1:18" ht="15" customHeight="1">
      <c r="A18" s="81"/>
      <c r="B18" s="260"/>
      <c r="C18" s="260"/>
      <c r="D18" s="260"/>
      <c r="E18" s="260"/>
      <c r="F18" s="261"/>
      <c r="G18" s="264"/>
      <c r="H18" s="265"/>
      <c r="I18" s="265"/>
      <c r="J18" s="265"/>
      <c r="K18" s="269"/>
      <c r="L18" s="269"/>
      <c r="M18" s="265"/>
      <c r="N18" s="265"/>
      <c r="O18" s="265"/>
      <c r="P18" s="265"/>
      <c r="Q18" s="270"/>
      <c r="R18" s="82"/>
    </row>
    <row r="19" spans="1:18" ht="15" customHeight="1">
      <c r="A19" s="81"/>
      <c r="B19" s="260"/>
      <c r="C19" s="260"/>
      <c r="D19" s="260"/>
      <c r="E19" s="260"/>
      <c r="F19" s="261"/>
      <c r="G19" s="264"/>
      <c r="H19" s="265"/>
      <c r="I19" s="265"/>
      <c r="J19" s="265"/>
      <c r="K19" s="269" t="s">
        <v>73</v>
      </c>
      <c r="L19" s="269"/>
      <c r="M19" s="265"/>
      <c r="N19" s="265"/>
      <c r="O19" s="265"/>
      <c r="P19" s="265"/>
      <c r="Q19" s="270"/>
      <c r="R19" s="82"/>
    </row>
    <row r="20" spans="1:18" ht="15" customHeight="1">
      <c r="A20" s="81"/>
      <c r="B20" s="260"/>
      <c r="C20" s="260"/>
      <c r="D20" s="260"/>
      <c r="E20" s="260"/>
      <c r="F20" s="261"/>
      <c r="G20" s="264"/>
      <c r="H20" s="265"/>
      <c r="I20" s="265"/>
      <c r="J20" s="265"/>
      <c r="K20" s="269"/>
      <c r="L20" s="269"/>
      <c r="M20" s="265"/>
      <c r="N20" s="265"/>
      <c r="O20" s="265"/>
      <c r="P20" s="265"/>
      <c r="Q20" s="270"/>
      <c r="R20" s="82"/>
    </row>
    <row r="21" spans="1:18" ht="15" customHeight="1">
      <c r="A21" s="81"/>
      <c r="B21" s="260"/>
      <c r="C21" s="260"/>
      <c r="D21" s="260"/>
      <c r="E21" s="260"/>
      <c r="F21" s="261"/>
      <c r="G21" s="266"/>
      <c r="H21" s="267"/>
      <c r="I21" s="267"/>
      <c r="J21" s="267"/>
      <c r="K21" s="272"/>
      <c r="L21" s="272"/>
      <c r="M21" s="267"/>
      <c r="N21" s="267"/>
      <c r="O21" s="267"/>
      <c r="P21" s="267"/>
      <c r="Q21" s="271"/>
      <c r="R21" s="82"/>
    </row>
    <row r="22" spans="1:18" ht="13.5" customHeight="1">
      <c r="A22" s="81"/>
      <c r="B22" s="253" t="s">
        <v>74</v>
      </c>
      <c r="C22" s="235" t="s">
        <v>75</v>
      </c>
      <c r="D22" s="235"/>
      <c r="E22" s="235"/>
      <c r="F22" s="254"/>
      <c r="G22" s="85"/>
      <c r="H22" s="3"/>
      <c r="I22" s="246" t="s">
        <v>76</v>
      </c>
      <c r="J22" s="246"/>
      <c r="K22" s="246"/>
      <c r="L22" s="246"/>
      <c r="M22" s="246" t="s">
        <v>77</v>
      </c>
      <c r="N22" s="246"/>
      <c r="O22" s="246"/>
      <c r="P22" s="245"/>
      <c r="Q22" s="248"/>
      <c r="R22" s="82"/>
    </row>
    <row r="23" spans="1:18" ht="13" customHeight="1">
      <c r="A23" s="81"/>
      <c r="B23" s="253"/>
      <c r="C23" s="235"/>
      <c r="D23" s="235"/>
      <c r="E23" s="235"/>
      <c r="F23" s="254"/>
      <c r="G23" s="86"/>
      <c r="H23" s="87"/>
      <c r="I23" s="247"/>
      <c r="J23" s="247"/>
      <c r="K23" s="247"/>
      <c r="L23" s="247"/>
      <c r="M23" s="247"/>
      <c r="N23" s="247"/>
      <c r="O23" s="247"/>
      <c r="P23" s="249"/>
      <c r="Q23" s="250"/>
      <c r="R23" s="82"/>
    </row>
    <row r="24" spans="1:18">
      <c r="A24" s="81"/>
      <c r="B24" s="253"/>
      <c r="C24" s="235" t="s">
        <v>78</v>
      </c>
      <c r="D24" s="235"/>
      <c r="E24" s="235"/>
      <c r="F24" s="235"/>
      <c r="G24" s="251"/>
      <c r="H24" s="251"/>
      <c r="I24" s="251"/>
      <c r="J24" s="251"/>
      <c r="K24" s="251"/>
      <c r="L24" s="251"/>
      <c r="M24" s="251"/>
      <c r="N24" s="251"/>
      <c r="O24" s="251"/>
      <c r="P24" s="251"/>
      <c r="Q24" s="251"/>
      <c r="R24" s="82"/>
    </row>
    <row r="25" spans="1:18">
      <c r="A25" s="81"/>
      <c r="B25" s="253"/>
      <c r="C25" s="235"/>
      <c r="D25" s="235"/>
      <c r="E25" s="235"/>
      <c r="F25" s="235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82"/>
    </row>
    <row r="26" spans="1:18">
      <c r="A26" s="81"/>
      <c r="B26" s="253"/>
      <c r="C26" s="235" t="s">
        <v>79</v>
      </c>
      <c r="D26" s="235"/>
      <c r="E26" s="235"/>
      <c r="F26" s="235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82"/>
    </row>
    <row r="27" spans="1:18">
      <c r="A27" s="81"/>
      <c r="B27" s="253"/>
      <c r="C27" s="235"/>
      <c r="D27" s="235"/>
      <c r="E27" s="235"/>
      <c r="F27" s="235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82"/>
    </row>
    <row r="28" spans="1:18">
      <c r="A28" s="81"/>
      <c r="B28" s="253"/>
      <c r="C28" s="235" t="s">
        <v>108</v>
      </c>
      <c r="D28" s="235"/>
      <c r="E28" s="235"/>
      <c r="F28" s="235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82"/>
    </row>
    <row r="29" spans="1:18">
      <c r="A29" s="81"/>
      <c r="B29" s="253"/>
      <c r="C29" s="235"/>
      <c r="D29" s="235"/>
      <c r="E29" s="235"/>
      <c r="F29" s="235"/>
      <c r="G29" s="236"/>
      <c r="H29" s="236"/>
      <c r="I29" s="236"/>
      <c r="J29" s="236"/>
      <c r="K29" s="236"/>
      <c r="L29" s="236"/>
      <c r="M29" s="236"/>
      <c r="N29" s="236"/>
      <c r="O29" s="236"/>
      <c r="P29" s="236"/>
      <c r="Q29" s="236"/>
      <c r="R29" s="82"/>
    </row>
    <row r="30" spans="1:18">
      <c r="A30" s="81"/>
      <c r="B30" s="88"/>
      <c r="R30" s="82"/>
    </row>
    <row r="31" spans="1:18" ht="15">
      <c r="A31" s="242" t="s">
        <v>80</v>
      </c>
      <c r="B31" s="243"/>
      <c r="C31" s="243"/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4"/>
    </row>
    <row r="32" spans="1:18">
      <c r="A32" s="81"/>
      <c r="R32" s="82"/>
    </row>
    <row r="33" spans="1:18" ht="16">
      <c r="A33" s="81"/>
      <c r="B33" s="245" t="str">
        <f>'1申請書'!L11</f>
        <v>令和　　年　　月　　日</v>
      </c>
      <c r="C33" s="245"/>
      <c r="D33" s="245"/>
      <c r="E33" s="245"/>
      <c r="F33" s="245"/>
      <c r="G33" s="245"/>
      <c r="I33" s="112"/>
      <c r="J33" s="112"/>
      <c r="R33" s="82"/>
    </row>
    <row r="34" spans="1:18" ht="16">
      <c r="A34" s="81"/>
      <c r="B34" s="113"/>
      <c r="C34" s="113"/>
      <c r="D34" s="113"/>
      <c r="E34" s="113"/>
      <c r="F34" s="113"/>
      <c r="G34" s="113"/>
      <c r="I34" s="112"/>
      <c r="J34" s="112"/>
      <c r="R34" s="82"/>
    </row>
    <row r="35" spans="1:18">
      <c r="A35" s="81"/>
      <c r="I35" s="112"/>
      <c r="J35" s="112"/>
      <c r="R35" s="82"/>
    </row>
    <row r="36" spans="1:18" ht="16">
      <c r="A36" s="81"/>
      <c r="B36" s="245" t="s">
        <v>81</v>
      </c>
      <c r="C36" s="245"/>
      <c r="D36" s="245"/>
      <c r="E36" s="245"/>
      <c r="F36" s="114" t="s">
        <v>82</v>
      </c>
      <c r="R36" s="82"/>
    </row>
    <row r="37" spans="1:18">
      <c r="A37" s="81"/>
      <c r="R37" s="82"/>
    </row>
    <row r="38" spans="1:18" ht="16">
      <c r="A38" s="81"/>
      <c r="I38" s="241" t="s">
        <v>4</v>
      </c>
      <c r="J38" s="241"/>
      <c r="K38" s="226">
        <f>'1申請書'!K17</f>
        <v>0</v>
      </c>
      <c r="L38" s="226"/>
      <c r="M38" s="226"/>
      <c r="N38" s="226"/>
      <c r="O38" s="226"/>
      <c r="P38" s="226"/>
      <c r="Q38" s="226"/>
      <c r="R38" s="82"/>
    </row>
    <row r="39" spans="1:18" ht="16">
      <c r="A39" s="81"/>
      <c r="I39" s="3"/>
      <c r="J39" s="3"/>
      <c r="K39" s="3"/>
      <c r="L39" s="3"/>
      <c r="M39" s="3"/>
      <c r="N39" s="116"/>
      <c r="O39" s="116"/>
      <c r="P39" s="3"/>
      <c r="Q39" s="3"/>
      <c r="R39" s="82"/>
    </row>
    <row r="40" spans="1:18" ht="16">
      <c r="A40" s="81"/>
      <c r="I40" s="241" t="s">
        <v>5</v>
      </c>
      <c r="J40" s="241"/>
      <c r="K40" s="230">
        <f>'1申請書'!K19</f>
        <v>0</v>
      </c>
      <c r="L40" s="230"/>
      <c r="M40" s="230"/>
      <c r="N40" s="230"/>
      <c r="O40" s="230"/>
      <c r="P40" s="230"/>
      <c r="Q40" s="230"/>
      <c r="R40" s="82"/>
    </row>
    <row r="41" spans="1:18" ht="16">
      <c r="A41" s="81"/>
      <c r="I41" s="115"/>
      <c r="J41" s="3"/>
      <c r="K41" s="230"/>
      <c r="L41" s="230"/>
      <c r="M41" s="230"/>
      <c r="N41" s="230"/>
      <c r="O41" s="230"/>
      <c r="P41" s="230"/>
      <c r="Q41" s="230"/>
      <c r="R41" s="82"/>
    </row>
    <row r="42" spans="1:18" ht="16">
      <c r="A42" s="81"/>
      <c r="I42" s="241" t="s">
        <v>6</v>
      </c>
      <c r="J42" s="241"/>
      <c r="K42" s="226">
        <f>'1申請書'!K21</f>
        <v>0</v>
      </c>
      <c r="L42" s="226"/>
      <c r="M42" s="226"/>
      <c r="N42" s="226"/>
      <c r="O42" s="226"/>
      <c r="P42" s="226"/>
      <c r="Q42" s="226"/>
      <c r="R42" s="82"/>
    </row>
    <row r="43" spans="1:18" ht="13" customHeight="1">
      <c r="A43" s="81"/>
      <c r="C43" s="2"/>
      <c r="D43" s="2"/>
      <c r="E43" s="2"/>
      <c r="R43" s="82"/>
    </row>
    <row r="44" spans="1:18" ht="13" customHeight="1">
      <c r="A44" s="240" t="s">
        <v>83</v>
      </c>
      <c r="B44" s="128"/>
      <c r="C44" s="128"/>
      <c r="D44" s="128"/>
      <c r="E44" s="128"/>
      <c r="G44" s="7"/>
      <c r="H44" s="7"/>
      <c r="R44" s="82"/>
    </row>
    <row r="45" spans="1:18" ht="17.25" customHeight="1">
      <c r="A45" s="240"/>
      <c r="B45" s="128"/>
      <c r="C45" s="128"/>
      <c r="D45" s="128"/>
      <c r="E45" s="128"/>
      <c r="R45" s="82"/>
    </row>
    <row r="46" spans="1:18" s="89" customFormat="1" ht="17.25" customHeight="1">
      <c r="A46" s="237" t="s">
        <v>89</v>
      </c>
      <c r="B46" s="238"/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9"/>
    </row>
    <row r="47" spans="1:18" s="89" customFormat="1" ht="17.25" customHeight="1">
      <c r="A47" s="237" t="s">
        <v>90</v>
      </c>
      <c r="B47" s="238"/>
      <c r="C47" s="238"/>
      <c r="D47" s="238"/>
      <c r="E47" s="238"/>
      <c r="F47" s="238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9"/>
    </row>
    <row r="48" spans="1:18" s="89" customFormat="1" ht="17.25" customHeight="1">
      <c r="A48" s="237" t="s">
        <v>107</v>
      </c>
      <c r="B48" s="238"/>
      <c r="C48" s="238"/>
      <c r="D48" s="238"/>
      <c r="E48" s="238"/>
      <c r="F48" s="238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9"/>
    </row>
    <row r="49" spans="1:18" ht="14">
      <c r="A49" s="237" t="s">
        <v>84</v>
      </c>
      <c r="B49" s="238"/>
      <c r="C49" s="238"/>
      <c r="D49" s="238"/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9"/>
    </row>
    <row r="50" spans="1:18">
      <c r="A50" s="90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2"/>
    </row>
  </sheetData>
  <sheetProtection algorithmName="SHA-512" hashValue="vXxd4+3RbXXsMCBBEweLrnq3YY5SSfC5gVIJbNexbLBU9s5chNUJ/iA7JKGBZb3HcK0bM65WHkX3KzT/U1Dwhw==" saltValue="q8awIF7e/OLwTvf30LOcgg==" spinCount="100000" sheet="1" selectLockedCells="1"/>
  <mergeCells count="37">
    <mergeCell ref="C28:F29"/>
    <mergeCell ref="G28:Q29"/>
    <mergeCell ref="B22:B29"/>
    <mergeCell ref="C22:F23"/>
    <mergeCell ref="P1:R1"/>
    <mergeCell ref="M3:R3"/>
    <mergeCell ref="A6:R7"/>
    <mergeCell ref="B10:F21"/>
    <mergeCell ref="G10:J21"/>
    <mergeCell ref="K10:L12"/>
    <mergeCell ref="M10:P21"/>
    <mergeCell ref="Q10:Q21"/>
    <mergeCell ref="K13:L15"/>
    <mergeCell ref="K16:L18"/>
    <mergeCell ref="K19:L21"/>
    <mergeCell ref="L22:L23"/>
    <mergeCell ref="M22:O23"/>
    <mergeCell ref="P22:Q23"/>
    <mergeCell ref="C24:F25"/>
    <mergeCell ref="G24:Q25"/>
    <mergeCell ref="I22:K23"/>
    <mergeCell ref="C26:F27"/>
    <mergeCell ref="G26:Q27"/>
    <mergeCell ref="A47:R47"/>
    <mergeCell ref="A48:R48"/>
    <mergeCell ref="A49:R49"/>
    <mergeCell ref="A44:E45"/>
    <mergeCell ref="K42:Q42"/>
    <mergeCell ref="I42:J42"/>
    <mergeCell ref="A46:R46"/>
    <mergeCell ref="A31:R31"/>
    <mergeCell ref="B33:G33"/>
    <mergeCell ref="B36:E36"/>
    <mergeCell ref="I38:J38"/>
    <mergeCell ref="K38:Q38"/>
    <mergeCell ref="I40:J40"/>
    <mergeCell ref="K40:Q41"/>
  </mergeCells>
  <phoneticPr fontId="2"/>
  <conditionalFormatting sqref="G10 M10 G24 G26 G28">
    <cfRule type="containsBlanks" dxfId="0" priority="6">
      <formula>LEN(TRIM(G10))=0</formula>
    </cfRule>
  </conditionalFormatting>
  <dataValidations count="3">
    <dataValidation imeMode="fullKatakana" allowBlank="1" showInputMessage="1" showErrorMessage="1" sqref="G26:Q27" xr:uid="{FDFDC2BE-8CF7-498D-A454-4292CBE7F9E3}"/>
    <dataValidation imeMode="hiragana" allowBlank="1" showInputMessage="1" showErrorMessage="1" sqref="G28:Q29 G10:J21 M10:P21" xr:uid="{8CCE63D7-427A-4D42-9176-DE2305FE6FB9}"/>
    <dataValidation imeMode="fullAlpha" allowBlank="1" showInputMessage="1" showErrorMessage="1" sqref="G24:Q25" xr:uid="{7A31019E-C759-4BEE-9DEC-E1306FF5B347}"/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98" orientation="portrait" blackAndWhite="1" errors="blank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B3E49-D76A-433D-9033-B8DACD7F0549}">
  <sheetPr codeName="Sheet9">
    <pageSetUpPr fitToPage="1"/>
  </sheetPr>
  <dimension ref="A1:W117"/>
  <sheetViews>
    <sheetView view="pageBreakPreview" zoomScale="42" zoomScaleNormal="40" zoomScaleSheetLayoutView="42" workbookViewId="0">
      <pane xSplit="3" ySplit="1" topLeftCell="D2" activePane="bottomRight" state="frozen"/>
      <selection activeCell="B15" sqref="B15"/>
      <selection pane="topRight" activeCell="B15" sqref="B15"/>
      <selection pane="bottomLeft" activeCell="B15" sqref="B15"/>
      <selection pane="bottomRight" activeCell="C45" sqref="C45"/>
    </sheetView>
  </sheetViews>
  <sheetFormatPr defaultColWidth="9.83203125" defaultRowHeight="21"/>
  <cols>
    <col min="1" max="1" width="12" style="34" customWidth="1"/>
    <col min="2" max="2" width="62.25" style="32" bestFit="1" customWidth="1"/>
    <col min="3" max="3" width="26.83203125" style="38" customWidth="1" phonetic="1"/>
    <col min="4" max="4" width="14.4140625" style="32" customWidth="1"/>
    <col min="5" max="5" width="16.75" style="32" bestFit="1" customWidth="1"/>
    <col min="6" max="7" width="25.08203125" style="35" bestFit="1" customWidth="1"/>
    <col min="8" max="8" width="26" style="57" bestFit="1" customWidth="1"/>
    <col min="9" max="9" width="25.25" style="32" customWidth="1"/>
    <col min="10" max="10" width="25.58203125" style="36" customWidth="1"/>
    <col min="11" max="11" width="9.83203125" style="32"/>
    <col min="12" max="12" width="0" style="32" hidden="1" customWidth="1"/>
    <col min="13" max="16384" width="9.83203125" style="32"/>
  </cols>
  <sheetData>
    <row r="1" spans="1:23" s="37" customFormat="1" ht="22.5" customHeight="1" thickBot="1">
      <c r="A1" s="62" t="s">
        <v>91</v>
      </c>
      <c r="B1" s="63" t="s">
        <v>92</v>
      </c>
      <c r="C1" s="64" t="s">
        <v>93</v>
      </c>
      <c r="D1" s="63" t="s">
        <v>94</v>
      </c>
      <c r="E1" s="63" t="s">
        <v>95</v>
      </c>
      <c r="F1" s="65" t="s">
        <v>96</v>
      </c>
      <c r="G1" s="65" t="s">
        <v>97</v>
      </c>
      <c r="H1" s="66" t="s">
        <v>98</v>
      </c>
      <c r="I1" s="66" t="s">
        <v>99</v>
      </c>
      <c r="J1" s="67" t="s">
        <v>100</v>
      </c>
      <c r="L1" s="37" t="s">
        <v>91</v>
      </c>
    </row>
    <row r="2" spans="1:23" s="31" customFormat="1" ht="22.5" customHeight="1" thickTop="1">
      <c r="A2" s="58">
        <v>1</v>
      </c>
      <c r="B2" s="39" t="s">
        <v>123</v>
      </c>
      <c r="C2" s="40">
        <v>559400</v>
      </c>
      <c r="D2" s="41">
        <v>143</v>
      </c>
      <c r="E2" s="42">
        <v>2797</v>
      </c>
      <c r="F2" s="43">
        <v>205920</v>
      </c>
      <c r="G2" s="43">
        <v>167820</v>
      </c>
      <c r="H2" s="29">
        <v>373740</v>
      </c>
      <c r="I2" s="44">
        <v>185660</v>
      </c>
      <c r="J2" s="60">
        <v>278490</v>
      </c>
      <c r="L2" s="31">
        <v>1</v>
      </c>
    </row>
    <row r="3" spans="1:23" s="31" customFormat="1" ht="22.5" customHeight="1">
      <c r="A3" s="59">
        <v>2</v>
      </c>
      <c r="B3" s="45" t="s">
        <v>124</v>
      </c>
      <c r="C3" s="46">
        <v>315000</v>
      </c>
      <c r="D3" s="47">
        <v>88</v>
      </c>
      <c r="E3" s="48">
        <v>1575</v>
      </c>
      <c r="F3" s="49">
        <v>126720</v>
      </c>
      <c r="G3" s="49">
        <v>94500</v>
      </c>
      <c r="H3" s="28">
        <v>221220</v>
      </c>
      <c r="I3" s="50">
        <v>93780</v>
      </c>
      <c r="J3" s="61">
        <v>140670</v>
      </c>
      <c r="L3" s="31">
        <v>2</v>
      </c>
    </row>
    <row r="4" spans="1:23" s="31" customFormat="1" ht="22.5" customHeight="1">
      <c r="A4" s="59">
        <v>3</v>
      </c>
      <c r="B4" s="45" t="s">
        <v>125</v>
      </c>
      <c r="C4" s="46">
        <v>435000</v>
      </c>
      <c r="D4" s="47">
        <v>107</v>
      </c>
      <c r="E4" s="48">
        <v>2175</v>
      </c>
      <c r="F4" s="49">
        <v>154080</v>
      </c>
      <c r="G4" s="49">
        <v>130500</v>
      </c>
      <c r="H4" s="28">
        <v>284580</v>
      </c>
      <c r="I4" s="50">
        <v>150420</v>
      </c>
      <c r="J4" s="61">
        <v>225630</v>
      </c>
      <c r="L4" s="31">
        <v>3</v>
      </c>
    </row>
    <row r="5" spans="1:23" s="31" customFormat="1" ht="22.5" customHeight="1">
      <c r="A5" s="59">
        <v>4</v>
      </c>
      <c r="B5" s="45" t="s">
        <v>126</v>
      </c>
      <c r="C5" s="46">
        <v>238000</v>
      </c>
      <c r="D5" s="47">
        <v>70</v>
      </c>
      <c r="E5" s="48">
        <v>1190</v>
      </c>
      <c r="F5" s="49">
        <v>100800</v>
      </c>
      <c r="G5" s="49">
        <v>71400</v>
      </c>
      <c r="H5" s="28">
        <v>172200</v>
      </c>
      <c r="I5" s="50">
        <v>65800</v>
      </c>
      <c r="J5" s="61">
        <v>98700</v>
      </c>
      <c r="L5" s="31">
        <v>4</v>
      </c>
    </row>
    <row r="6" spans="1:23" s="31" customFormat="1" ht="22.5" customHeight="1">
      <c r="A6" s="59">
        <v>5</v>
      </c>
      <c r="B6" s="45" t="s">
        <v>127</v>
      </c>
      <c r="C6" s="46">
        <v>308800</v>
      </c>
      <c r="D6" s="47">
        <v>59</v>
      </c>
      <c r="E6" s="48">
        <v>1544</v>
      </c>
      <c r="F6" s="49">
        <v>84960</v>
      </c>
      <c r="G6" s="49">
        <v>92640</v>
      </c>
      <c r="H6" s="28">
        <v>177600</v>
      </c>
      <c r="I6" s="50">
        <v>131200</v>
      </c>
      <c r="J6" s="61">
        <v>196800</v>
      </c>
      <c r="K6" s="31" ph="1"/>
      <c r="L6" s="31">
        <v>5</v>
      </c>
      <c r="M6" s="31" ph="1"/>
      <c r="O6" s="31" ph="1"/>
      <c r="P6" s="31" ph="1"/>
      <c r="R6" s="31" ph="1"/>
      <c r="S6" s="31" ph="1"/>
      <c r="T6" s="31" ph="1"/>
      <c r="U6" s="31" ph="1"/>
      <c r="V6" s="31" ph="1"/>
      <c r="W6" s="31" ph="1"/>
    </row>
    <row r="7" spans="1:23" s="31" customFormat="1" ht="22.5" customHeight="1">
      <c r="A7" s="59">
        <v>6</v>
      </c>
      <c r="B7" s="45" t="s">
        <v>128</v>
      </c>
      <c r="C7" s="46">
        <v>324800</v>
      </c>
      <c r="D7" s="47">
        <v>81</v>
      </c>
      <c r="E7" s="48">
        <v>1624</v>
      </c>
      <c r="F7" s="49">
        <v>116640</v>
      </c>
      <c r="G7" s="49">
        <v>97440</v>
      </c>
      <c r="H7" s="28">
        <v>214080</v>
      </c>
      <c r="I7" s="50">
        <v>110720</v>
      </c>
      <c r="J7" s="61">
        <v>166080</v>
      </c>
      <c r="L7" s="31">
        <v>6</v>
      </c>
    </row>
    <row r="8" spans="1:23" s="31" customFormat="1" ht="22.5" customHeight="1">
      <c r="A8" s="59">
        <v>7</v>
      </c>
      <c r="B8" s="45" t="s">
        <v>129</v>
      </c>
      <c r="C8" s="46">
        <v>492200</v>
      </c>
      <c r="D8" s="47">
        <v>114</v>
      </c>
      <c r="E8" s="48">
        <v>2461</v>
      </c>
      <c r="F8" s="49">
        <v>164160</v>
      </c>
      <c r="G8" s="49">
        <v>147660</v>
      </c>
      <c r="H8" s="28">
        <v>311820</v>
      </c>
      <c r="I8" s="50">
        <v>180380</v>
      </c>
      <c r="J8" s="61">
        <v>270570</v>
      </c>
      <c r="L8" s="31">
        <v>7</v>
      </c>
    </row>
    <row r="9" spans="1:23" s="31" customFormat="1" ht="22.5" customHeight="1">
      <c r="A9" s="59">
        <v>8</v>
      </c>
      <c r="B9" s="45" t="s">
        <v>130</v>
      </c>
      <c r="C9" s="46">
        <v>300800</v>
      </c>
      <c r="D9" s="47">
        <v>66</v>
      </c>
      <c r="E9" s="48">
        <v>1504</v>
      </c>
      <c r="F9" s="49">
        <v>95040</v>
      </c>
      <c r="G9" s="49">
        <v>90240</v>
      </c>
      <c r="H9" s="28">
        <v>185280</v>
      </c>
      <c r="I9" s="50">
        <v>115520</v>
      </c>
      <c r="J9" s="61">
        <v>173280</v>
      </c>
      <c r="L9" s="31">
        <v>8</v>
      </c>
    </row>
    <row r="10" spans="1:23" s="31" customFormat="1" ht="22.5" customHeight="1">
      <c r="A10" s="59">
        <v>9</v>
      </c>
      <c r="B10" s="45" t="s">
        <v>131</v>
      </c>
      <c r="C10" s="46">
        <v>243000</v>
      </c>
      <c r="D10" s="47">
        <v>56</v>
      </c>
      <c r="E10" s="48">
        <v>1215</v>
      </c>
      <c r="F10" s="49">
        <v>80640</v>
      </c>
      <c r="G10" s="49">
        <v>72900</v>
      </c>
      <c r="H10" s="28">
        <v>153540</v>
      </c>
      <c r="I10" s="50">
        <v>89460</v>
      </c>
      <c r="J10" s="61">
        <v>134190</v>
      </c>
      <c r="L10" s="31">
        <v>9</v>
      </c>
    </row>
    <row r="11" spans="1:23" s="31" customFormat="1" ht="22.5" customHeight="1">
      <c r="A11" s="59">
        <v>10</v>
      </c>
      <c r="B11" s="45" t="s">
        <v>132</v>
      </c>
      <c r="C11" s="46">
        <v>240400</v>
      </c>
      <c r="D11" s="47">
        <v>42</v>
      </c>
      <c r="E11" s="48">
        <v>1202</v>
      </c>
      <c r="F11" s="49">
        <v>60480</v>
      </c>
      <c r="G11" s="49">
        <v>72120</v>
      </c>
      <c r="H11" s="28">
        <v>132600</v>
      </c>
      <c r="I11" s="50">
        <v>107800</v>
      </c>
      <c r="J11" s="61">
        <v>161700</v>
      </c>
      <c r="L11" s="31">
        <v>10</v>
      </c>
    </row>
    <row r="12" spans="1:23" s="31" customFormat="1" ht="22.5" customHeight="1">
      <c r="A12" s="59">
        <v>11</v>
      </c>
      <c r="B12" s="45" t="s">
        <v>133</v>
      </c>
      <c r="C12" s="46">
        <v>298600</v>
      </c>
      <c r="D12" s="47">
        <v>67</v>
      </c>
      <c r="E12" s="48">
        <v>1493</v>
      </c>
      <c r="F12" s="49">
        <v>96480</v>
      </c>
      <c r="G12" s="49">
        <v>89580</v>
      </c>
      <c r="H12" s="28">
        <v>186060</v>
      </c>
      <c r="I12" s="50">
        <v>112540</v>
      </c>
      <c r="J12" s="61">
        <v>168810</v>
      </c>
      <c r="L12" s="31">
        <v>11</v>
      </c>
    </row>
    <row r="13" spans="1:23" s="31" customFormat="1" ht="22.5" customHeight="1">
      <c r="A13" s="59">
        <v>12</v>
      </c>
      <c r="B13" s="45" t="s">
        <v>134</v>
      </c>
      <c r="C13" s="46">
        <v>231600</v>
      </c>
      <c r="D13" s="47">
        <v>48</v>
      </c>
      <c r="E13" s="48">
        <v>1158</v>
      </c>
      <c r="F13" s="49">
        <v>69120</v>
      </c>
      <c r="G13" s="49">
        <v>69480</v>
      </c>
      <c r="H13" s="28">
        <v>138600</v>
      </c>
      <c r="I13" s="50">
        <v>93000</v>
      </c>
      <c r="J13" s="61">
        <v>139500</v>
      </c>
      <c r="L13" s="31">
        <v>12</v>
      </c>
    </row>
    <row r="14" spans="1:23" s="31" customFormat="1" ht="22.5" customHeight="1">
      <c r="A14" s="59">
        <v>13</v>
      </c>
      <c r="B14" s="45" t="s">
        <v>135</v>
      </c>
      <c r="C14" s="46">
        <v>179200</v>
      </c>
      <c r="D14" s="47">
        <v>39</v>
      </c>
      <c r="E14" s="48">
        <v>896</v>
      </c>
      <c r="F14" s="49">
        <v>56160</v>
      </c>
      <c r="G14" s="49">
        <v>53760</v>
      </c>
      <c r="H14" s="28">
        <v>109920</v>
      </c>
      <c r="I14" s="50">
        <v>69280</v>
      </c>
      <c r="J14" s="61">
        <v>103920</v>
      </c>
      <c r="L14" s="31">
        <v>13</v>
      </c>
    </row>
    <row r="15" spans="1:23" s="31" customFormat="1" ht="22.5" customHeight="1">
      <c r="A15" s="59">
        <v>14</v>
      </c>
      <c r="B15" s="51" t="s">
        <v>136</v>
      </c>
      <c r="C15" s="46">
        <v>100000</v>
      </c>
      <c r="D15" s="47">
        <v>3</v>
      </c>
      <c r="E15" s="48">
        <v>391</v>
      </c>
      <c r="F15" s="49">
        <v>4320</v>
      </c>
      <c r="G15" s="49">
        <v>23460</v>
      </c>
      <c r="H15" s="28">
        <v>27780</v>
      </c>
      <c r="I15" s="50">
        <v>72220</v>
      </c>
      <c r="J15" s="61">
        <v>108330</v>
      </c>
      <c r="L15" s="31">
        <v>14</v>
      </c>
    </row>
    <row r="16" spans="1:23" s="31" customFormat="1" ht="22.5" customHeight="1">
      <c r="A16" s="59">
        <v>15</v>
      </c>
      <c r="B16" s="45" t="s">
        <v>137</v>
      </c>
      <c r="C16" s="46">
        <v>374000</v>
      </c>
      <c r="D16" s="47">
        <v>104</v>
      </c>
      <c r="E16" s="48">
        <v>1870</v>
      </c>
      <c r="F16" s="49">
        <v>149760</v>
      </c>
      <c r="G16" s="49">
        <v>112200</v>
      </c>
      <c r="H16" s="28">
        <v>261960</v>
      </c>
      <c r="I16" s="50">
        <v>112040</v>
      </c>
      <c r="J16" s="61">
        <v>168060</v>
      </c>
      <c r="L16" s="31">
        <v>15</v>
      </c>
    </row>
    <row r="17" spans="1:12" s="31" customFormat="1" ht="22.5" customHeight="1">
      <c r="A17" s="59">
        <v>16</v>
      </c>
      <c r="B17" s="45" t="s">
        <v>138</v>
      </c>
      <c r="C17" s="46">
        <v>604200</v>
      </c>
      <c r="D17" s="47">
        <v>135</v>
      </c>
      <c r="E17" s="48">
        <v>3021</v>
      </c>
      <c r="F17" s="49">
        <v>194400</v>
      </c>
      <c r="G17" s="49">
        <v>181260</v>
      </c>
      <c r="H17" s="28">
        <v>375660</v>
      </c>
      <c r="I17" s="50">
        <v>228540</v>
      </c>
      <c r="J17" s="61">
        <v>342810</v>
      </c>
      <c r="L17" s="31">
        <v>16</v>
      </c>
    </row>
    <row r="18" spans="1:12" s="31" customFormat="1" ht="22.5" customHeight="1">
      <c r="A18" s="59">
        <v>17</v>
      </c>
      <c r="B18" s="45" t="s">
        <v>139</v>
      </c>
      <c r="C18" s="46">
        <v>451200</v>
      </c>
      <c r="D18" s="47">
        <v>54</v>
      </c>
      <c r="E18" s="48">
        <v>2256</v>
      </c>
      <c r="F18" s="49">
        <v>77760</v>
      </c>
      <c r="G18" s="49">
        <v>135360</v>
      </c>
      <c r="H18" s="28">
        <v>213120</v>
      </c>
      <c r="I18" s="50">
        <v>238080</v>
      </c>
      <c r="J18" s="61">
        <v>357120</v>
      </c>
      <c r="L18" s="31">
        <v>17</v>
      </c>
    </row>
    <row r="19" spans="1:12" s="31" customFormat="1" ht="22.5" customHeight="1">
      <c r="A19" s="59">
        <v>18</v>
      </c>
      <c r="B19" s="45" t="s">
        <v>140</v>
      </c>
      <c r="C19" s="46">
        <v>365400</v>
      </c>
      <c r="D19" s="47">
        <v>77</v>
      </c>
      <c r="E19" s="48">
        <v>1827</v>
      </c>
      <c r="F19" s="49">
        <v>110880</v>
      </c>
      <c r="G19" s="49">
        <v>109620</v>
      </c>
      <c r="H19" s="28">
        <v>220500</v>
      </c>
      <c r="I19" s="50">
        <v>144900</v>
      </c>
      <c r="J19" s="61">
        <v>217350</v>
      </c>
      <c r="L19" s="31">
        <v>18</v>
      </c>
    </row>
    <row r="20" spans="1:12" s="31" customFormat="1" ht="22.5" customHeight="1">
      <c r="A20" s="59">
        <v>19</v>
      </c>
      <c r="B20" s="45" t="s">
        <v>141</v>
      </c>
      <c r="C20" s="46">
        <v>347800</v>
      </c>
      <c r="D20" s="47">
        <v>60</v>
      </c>
      <c r="E20" s="48">
        <v>1739</v>
      </c>
      <c r="F20" s="49">
        <v>86400</v>
      </c>
      <c r="G20" s="49">
        <v>104340</v>
      </c>
      <c r="H20" s="28">
        <v>190740</v>
      </c>
      <c r="I20" s="50">
        <v>157060</v>
      </c>
      <c r="J20" s="61">
        <v>235590</v>
      </c>
      <c r="L20" s="31">
        <v>19</v>
      </c>
    </row>
    <row r="21" spans="1:12" s="31" customFormat="1" ht="22.5" customHeight="1">
      <c r="A21" s="59">
        <v>20</v>
      </c>
      <c r="B21" s="45" t="s">
        <v>142</v>
      </c>
      <c r="C21" s="46">
        <v>465600</v>
      </c>
      <c r="D21" s="47">
        <v>90</v>
      </c>
      <c r="E21" s="48">
        <v>2328</v>
      </c>
      <c r="F21" s="49">
        <v>129600</v>
      </c>
      <c r="G21" s="49">
        <v>139680</v>
      </c>
      <c r="H21" s="28">
        <v>269280</v>
      </c>
      <c r="I21" s="50">
        <v>196320</v>
      </c>
      <c r="J21" s="61">
        <v>294480</v>
      </c>
      <c r="L21" s="31">
        <v>20</v>
      </c>
    </row>
    <row r="22" spans="1:12" s="31" customFormat="1" ht="22.5" customHeight="1">
      <c r="A22" s="59">
        <v>21</v>
      </c>
      <c r="B22" s="45" t="s">
        <v>143</v>
      </c>
      <c r="C22" s="46">
        <v>291200</v>
      </c>
      <c r="D22" s="47">
        <v>64</v>
      </c>
      <c r="E22" s="48">
        <v>1456</v>
      </c>
      <c r="F22" s="49">
        <v>92160</v>
      </c>
      <c r="G22" s="49">
        <v>87360</v>
      </c>
      <c r="H22" s="28">
        <v>179520</v>
      </c>
      <c r="I22" s="50">
        <v>111680</v>
      </c>
      <c r="J22" s="61">
        <v>167520</v>
      </c>
      <c r="L22" s="31">
        <v>21</v>
      </c>
    </row>
    <row r="23" spans="1:12" ht="22.5" customHeight="1">
      <c r="A23" s="59">
        <v>22</v>
      </c>
      <c r="B23" s="39" t="s">
        <v>144</v>
      </c>
      <c r="C23" s="46">
        <v>254400</v>
      </c>
      <c r="D23" s="47">
        <v>38</v>
      </c>
      <c r="E23" s="48">
        <v>1272</v>
      </c>
      <c r="F23" s="49">
        <v>54720</v>
      </c>
      <c r="G23" s="49">
        <v>76320</v>
      </c>
      <c r="H23" s="28">
        <v>131040</v>
      </c>
      <c r="I23" s="50">
        <v>123360</v>
      </c>
      <c r="J23" s="61">
        <v>185040</v>
      </c>
      <c r="L23" s="32">
        <v>22</v>
      </c>
    </row>
    <row r="24" spans="1:12" ht="22.5" customHeight="1">
      <c r="A24" s="59">
        <v>23</v>
      </c>
      <c r="B24" s="45" t="s">
        <v>145</v>
      </c>
      <c r="C24" s="46">
        <v>242000</v>
      </c>
      <c r="D24" s="47">
        <v>40</v>
      </c>
      <c r="E24" s="48">
        <v>1210</v>
      </c>
      <c r="F24" s="49">
        <v>57600</v>
      </c>
      <c r="G24" s="49">
        <v>72600</v>
      </c>
      <c r="H24" s="28">
        <v>130200</v>
      </c>
      <c r="I24" s="50">
        <v>111800</v>
      </c>
      <c r="J24" s="61">
        <v>167700</v>
      </c>
      <c r="L24" s="32">
        <v>23</v>
      </c>
    </row>
    <row r="25" spans="1:12" ht="22.5" customHeight="1">
      <c r="A25" s="59">
        <v>24</v>
      </c>
      <c r="B25" s="45" t="s">
        <v>146</v>
      </c>
      <c r="C25" s="46">
        <v>299400</v>
      </c>
      <c r="D25" s="47">
        <v>65</v>
      </c>
      <c r="E25" s="48">
        <v>1497</v>
      </c>
      <c r="F25" s="49">
        <v>93600</v>
      </c>
      <c r="G25" s="49">
        <v>89820</v>
      </c>
      <c r="H25" s="28">
        <v>183420</v>
      </c>
      <c r="I25" s="50">
        <v>115980</v>
      </c>
      <c r="J25" s="61">
        <v>173970</v>
      </c>
      <c r="L25" s="32">
        <v>24</v>
      </c>
    </row>
    <row r="26" spans="1:12" ht="22.5" customHeight="1">
      <c r="A26" s="59">
        <v>25</v>
      </c>
      <c r="B26" s="45" t="s">
        <v>147</v>
      </c>
      <c r="C26" s="46">
        <v>342400</v>
      </c>
      <c r="D26" s="47">
        <v>42</v>
      </c>
      <c r="E26" s="48">
        <v>1712</v>
      </c>
      <c r="F26" s="49">
        <v>60480</v>
      </c>
      <c r="G26" s="49">
        <v>102720</v>
      </c>
      <c r="H26" s="28">
        <v>163200</v>
      </c>
      <c r="I26" s="50">
        <v>179200</v>
      </c>
      <c r="J26" s="61">
        <v>268800</v>
      </c>
      <c r="L26" s="32">
        <v>25</v>
      </c>
    </row>
    <row r="27" spans="1:12" ht="22.5" customHeight="1">
      <c r="A27" s="59">
        <v>26</v>
      </c>
      <c r="B27" s="45" t="s">
        <v>148</v>
      </c>
      <c r="C27" s="46">
        <v>494200</v>
      </c>
      <c r="D27" s="47">
        <v>93</v>
      </c>
      <c r="E27" s="48">
        <v>2471</v>
      </c>
      <c r="F27" s="49">
        <v>133920</v>
      </c>
      <c r="G27" s="49">
        <v>148260</v>
      </c>
      <c r="H27" s="28">
        <v>282180</v>
      </c>
      <c r="I27" s="50">
        <v>212020</v>
      </c>
      <c r="J27" s="61">
        <v>318030</v>
      </c>
      <c r="L27" s="32">
        <v>26</v>
      </c>
    </row>
    <row r="28" spans="1:12" ht="22.5" customHeight="1">
      <c r="A28" s="59">
        <v>27</v>
      </c>
      <c r="B28" s="45" t="s">
        <v>149</v>
      </c>
      <c r="C28" s="46">
        <v>211600</v>
      </c>
      <c r="D28" s="47">
        <v>39</v>
      </c>
      <c r="E28" s="48">
        <v>1058</v>
      </c>
      <c r="F28" s="49">
        <v>56160</v>
      </c>
      <c r="G28" s="49">
        <v>63480</v>
      </c>
      <c r="H28" s="28">
        <v>119640</v>
      </c>
      <c r="I28" s="50">
        <v>91960</v>
      </c>
      <c r="J28" s="61">
        <v>137940</v>
      </c>
      <c r="L28" s="32">
        <v>27</v>
      </c>
    </row>
    <row r="29" spans="1:12" ht="22.5" customHeight="1">
      <c r="A29" s="59">
        <v>28</v>
      </c>
      <c r="B29" s="45" t="s">
        <v>150</v>
      </c>
      <c r="C29" s="46">
        <v>235600</v>
      </c>
      <c r="D29" s="47">
        <v>53</v>
      </c>
      <c r="E29" s="48">
        <v>1178</v>
      </c>
      <c r="F29" s="49">
        <v>76320</v>
      </c>
      <c r="G29" s="49">
        <v>70680</v>
      </c>
      <c r="H29" s="28">
        <v>147000</v>
      </c>
      <c r="I29" s="50">
        <v>88600</v>
      </c>
      <c r="J29" s="61">
        <v>132900</v>
      </c>
      <c r="L29" s="32">
        <v>28</v>
      </c>
    </row>
    <row r="30" spans="1:12" ht="22.5" customHeight="1">
      <c r="A30" s="59">
        <v>29</v>
      </c>
      <c r="B30" s="45" t="s">
        <v>151</v>
      </c>
      <c r="C30" s="46">
        <v>396600</v>
      </c>
      <c r="D30" s="47">
        <v>69</v>
      </c>
      <c r="E30" s="48">
        <v>1983</v>
      </c>
      <c r="F30" s="49">
        <v>99360</v>
      </c>
      <c r="G30" s="49">
        <v>118980</v>
      </c>
      <c r="H30" s="28">
        <v>218340</v>
      </c>
      <c r="I30" s="50">
        <v>178260</v>
      </c>
      <c r="J30" s="61">
        <v>267390</v>
      </c>
      <c r="L30" s="32">
        <v>29</v>
      </c>
    </row>
    <row r="31" spans="1:12" ht="22.5" customHeight="1">
      <c r="A31" s="59">
        <v>30</v>
      </c>
      <c r="B31" s="45" t="s">
        <v>152</v>
      </c>
      <c r="C31" s="46">
        <v>513000</v>
      </c>
      <c r="D31" s="47">
        <v>103</v>
      </c>
      <c r="E31" s="48">
        <v>2565</v>
      </c>
      <c r="F31" s="49">
        <v>148320</v>
      </c>
      <c r="G31" s="49">
        <v>153900</v>
      </c>
      <c r="H31" s="28">
        <v>302220</v>
      </c>
      <c r="I31" s="50">
        <v>210780</v>
      </c>
      <c r="J31" s="61">
        <v>316170</v>
      </c>
      <c r="L31" s="32">
        <v>30</v>
      </c>
    </row>
    <row r="32" spans="1:12" ht="22.5" customHeight="1">
      <c r="A32" s="59">
        <v>31</v>
      </c>
      <c r="B32" s="45" t="s">
        <v>153</v>
      </c>
      <c r="C32" s="46">
        <v>271800</v>
      </c>
      <c r="D32" s="47">
        <v>67</v>
      </c>
      <c r="E32" s="48">
        <v>1359</v>
      </c>
      <c r="F32" s="49">
        <v>96480</v>
      </c>
      <c r="G32" s="49">
        <v>81540</v>
      </c>
      <c r="H32" s="28">
        <v>178020</v>
      </c>
      <c r="I32" s="50">
        <v>93780</v>
      </c>
      <c r="J32" s="61">
        <v>140670</v>
      </c>
      <c r="L32" s="32">
        <v>31</v>
      </c>
    </row>
    <row r="33" spans="1:12" ht="22.5" customHeight="1">
      <c r="A33" s="59">
        <v>32</v>
      </c>
      <c r="B33" s="45" t="s">
        <v>154</v>
      </c>
      <c r="C33" s="46">
        <v>622000</v>
      </c>
      <c r="D33" s="47">
        <v>87</v>
      </c>
      <c r="E33" s="48">
        <v>3110</v>
      </c>
      <c r="F33" s="49">
        <v>125280</v>
      </c>
      <c r="G33" s="49">
        <v>186600</v>
      </c>
      <c r="H33" s="28">
        <v>311880</v>
      </c>
      <c r="I33" s="50">
        <v>310120</v>
      </c>
      <c r="J33" s="61">
        <v>465180</v>
      </c>
      <c r="L33" s="32">
        <v>32</v>
      </c>
    </row>
    <row r="34" spans="1:12" ht="22.5" customHeight="1">
      <c r="A34" s="59">
        <v>33</v>
      </c>
      <c r="B34" s="45" t="s">
        <v>155</v>
      </c>
      <c r="C34" s="46">
        <v>202400</v>
      </c>
      <c r="D34" s="47">
        <v>36</v>
      </c>
      <c r="E34" s="48">
        <v>1012</v>
      </c>
      <c r="F34" s="49">
        <v>51840</v>
      </c>
      <c r="G34" s="49">
        <v>60720</v>
      </c>
      <c r="H34" s="28">
        <v>112560</v>
      </c>
      <c r="I34" s="50">
        <v>89840</v>
      </c>
      <c r="J34" s="61">
        <v>134760</v>
      </c>
      <c r="L34" s="32">
        <v>33</v>
      </c>
    </row>
    <row r="35" spans="1:12" ht="22.5" customHeight="1">
      <c r="A35" s="59">
        <v>34</v>
      </c>
      <c r="B35" s="45" t="s">
        <v>156</v>
      </c>
      <c r="C35" s="46">
        <v>284000</v>
      </c>
      <c r="D35" s="47">
        <v>54</v>
      </c>
      <c r="E35" s="48">
        <v>1420</v>
      </c>
      <c r="F35" s="49">
        <v>77760</v>
      </c>
      <c r="G35" s="49">
        <v>85200</v>
      </c>
      <c r="H35" s="28">
        <v>162960</v>
      </c>
      <c r="I35" s="50">
        <v>121040</v>
      </c>
      <c r="J35" s="61">
        <v>181560</v>
      </c>
      <c r="L35" s="32">
        <v>34</v>
      </c>
    </row>
    <row r="36" spans="1:12" ht="22.5" customHeight="1">
      <c r="A36" s="59">
        <v>35</v>
      </c>
      <c r="B36" s="52" t="s">
        <v>157</v>
      </c>
      <c r="C36" s="46">
        <v>238000</v>
      </c>
      <c r="D36" s="47">
        <v>60</v>
      </c>
      <c r="E36" s="48">
        <v>1190</v>
      </c>
      <c r="F36" s="49">
        <v>86400</v>
      </c>
      <c r="G36" s="49">
        <v>71400</v>
      </c>
      <c r="H36" s="28">
        <v>157800</v>
      </c>
      <c r="I36" s="50">
        <v>80200</v>
      </c>
      <c r="J36" s="61">
        <v>120300</v>
      </c>
      <c r="L36" s="32">
        <v>35</v>
      </c>
    </row>
    <row r="37" spans="1:12" ht="22.5" customHeight="1">
      <c r="A37" s="59">
        <v>36</v>
      </c>
      <c r="B37" s="39" t="s">
        <v>158</v>
      </c>
      <c r="C37" s="46">
        <v>549200</v>
      </c>
      <c r="D37" s="47">
        <v>80</v>
      </c>
      <c r="E37" s="48">
        <v>2746</v>
      </c>
      <c r="F37" s="49">
        <v>115200</v>
      </c>
      <c r="G37" s="49">
        <v>164760</v>
      </c>
      <c r="H37" s="28">
        <v>279960</v>
      </c>
      <c r="I37" s="50">
        <v>269240</v>
      </c>
      <c r="J37" s="61">
        <v>403860</v>
      </c>
      <c r="L37" s="32">
        <v>36</v>
      </c>
    </row>
    <row r="38" spans="1:12" ht="22.5" customHeight="1">
      <c r="A38" s="59">
        <v>37</v>
      </c>
      <c r="B38" s="45" t="s">
        <v>159</v>
      </c>
      <c r="C38" s="46">
        <v>392200</v>
      </c>
      <c r="D38" s="47">
        <v>53</v>
      </c>
      <c r="E38" s="48">
        <v>1961</v>
      </c>
      <c r="F38" s="49">
        <v>76320</v>
      </c>
      <c r="G38" s="49">
        <v>117660</v>
      </c>
      <c r="H38" s="28">
        <v>193980</v>
      </c>
      <c r="I38" s="50">
        <v>198220</v>
      </c>
      <c r="J38" s="61">
        <v>297330</v>
      </c>
      <c r="L38" s="32">
        <v>37</v>
      </c>
    </row>
    <row r="39" spans="1:12" ht="22.5" customHeight="1">
      <c r="A39" s="59">
        <v>38</v>
      </c>
      <c r="B39" s="45" t="s">
        <v>160</v>
      </c>
      <c r="C39" s="46">
        <v>383600</v>
      </c>
      <c r="D39" s="47">
        <v>58</v>
      </c>
      <c r="E39" s="48">
        <v>1918</v>
      </c>
      <c r="F39" s="49">
        <v>83520</v>
      </c>
      <c r="G39" s="49">
        <v>115080</v>
      </c>
      <c r="H39" s="28">
        <v>198600</v>
      </c>
      <c r="I39" s="50">
        <v>185000</v>
      </c>
      <c r="J39" s="61">
        <v>277500</v>
      </c>
      <c r="L39" s="32">
        <v>38</v>
      </c>
    </row>
    <row r="40" spans="1:12" ht="22.5" customHeight="1">
      <c r="A40" s="59">
        <v>39</v>
      </c>
      <c r="B40" s="45" t="s">
        <v>161</v>
      </c>
      <c r="C40" s="46">
        <v>485200</v>
      </c>
      <c r="D40" s="47">
        <v>83</v>
      </c>
      <c r="E40" s="48">
        <v>2426</v>
      </c>
      <c r="F40" s="49">
        <v>119520</v>
      </c>
      <c r="G40" s="49">
        <v>145560</v>
      </c>
      <c r="H40" s="28">
        <v>265080</v>
      </c>
      <c r="I40" s="50">
        <v>220120</v>
      </c>
      <c r="J40" s="61">
        <v>330180</v>
      </c>
      <c r="L40" s="32">
        <v>39</v>
      </c>
    </row>
    <row r="41" spans="1:12" ht="22.5" customHeight="1">
      <c r="A41" s="59">
        <v>40</v>
      </c>
      <c r="B41" s="45" t="s">
        <v>162</v>
      </c>
      <c r="C41" s="46">
        <v>595200</v>
      </c>
      <c r="D41" s="47">
        <v>102</v>
      </c>
      <c r="E41" s="48">
        <v>2976</v>
      </c>
      <c r="F41" s="49">
        <v>146880</v>
      </c>
      <c r="G41" s="49">
        <v>178560</v>
      </c>
      <c r="H41" s="28">
        <v>325440</v>
      </c>
      <c r="I41" s="50">
        <v>269760</v>
      </c>
      <c r="J41" s="61">
        <v>404640</v>
      </c>
      <c r="L41" s="32">
        <v>40</v>
      </c>
    </row>
    <row r="42" spans="1:12" ht="22.5" customHeight="1">
      <c r="A42" s="59">
        <v>41</v>
      </c>
      <c r="B42" s="45" t="s">
        <v>163</v>
      </c>
      <c r="C42" s="46">
        <v>396600</v>
      </c>
      <c r="D42" s="47">
        <v>47</v>
      </c>
      <c r="E42" s="48">
        <v>1983</v>
      </c>
      <c r="F42" s="49">
        <v>67680</v>
      </c>
      <c r="G42" s="49">
        <v>118980</v>
      </c>
      <c r="H42" s="28">
        <v>186660</v>
      </c>
      <c r="I42" s="50">
        <v>209940</v>
      </c>
      <c r="J42" s="61">
        <v>314910</v>
      </c>
      <c r="L42" s="32">
        <v>41</v>
      </c>
    </row>
    <row r="43" spans="1:12" ht="22.5" customHeight="1">
      <c r="A43" s="59">
        <v>42</v>
      </c>
      <c r="B43" s="39" t="s">
        <v>164</v>
      </c>
      <c r="C43" s="46">
        <v>405600</v>
      </c>
      <c r="D43" s="47">
        <v>84</v>
      </c>
      <c r="E43" s="48">
        <v>2028</v>
      </c>
      <c r="F43" s="49">
        <v>120960</v>
      </c>
      <c r="G43" s="49">
        <v>121680</v>
      </c>
      <c r="H43" s="28">
        <v>242640</v>
      </c>
      <c r="I43" s="50">
        <v>162960</v>
      </c>
      <c r="J43" s="61">
        <v>244440</v>
      </c>
      <c r="L43" s="32">
        <v>42</v>
      </c>
    </row>
    <row r="44" spans="1:12" ht="22.5" customHeight="1">
      <c r="A44" s="59">
        <v>43</v>
      </c>
      <c r="B44" s="45" t="s">
        <v>165</v>
      </c>
      <c r="C44" s="46">
        <v>271600</v>
      </c>
      <c r="D44" s="47">
        <v>67</v>
      </c>
      <c r="E44" s="48">
        <v>1358</v>
      </c>
      <c r="F44" s="49">
        <v>96480</v>
      </c>
      <c r="G44" s="49">
        <v>81480</v>
      </c>
      <c r="H44" s="28">
        <v>177960</v>
      </c>
      <c r="I44" s="50">
        <v>93640</v>
      </c>
      <c r="J44" s="61">
        <v>140460</v>
      </c>
      <c r="L44" s="32">
        <v>43</v>
      </c>
    </row>
    <row r="45" spans="1:12" ht="22.5" customHeight="1">
      <c r="A45" s="59">
        <v>44</v>
      </c>
      <c r="B45" s="45" t="s">
        <v>166</v>
      </c>
      <c r="C45" s="46">
        <v>515800</v>
      </c>
      <c r="D45" s="47">
        <v>134</v>
      </c>
      <c r="E45" s="48">
        <v>2579</v>
      </c>
      <c r="F45" s="49">
        <v>192960</v>
      </c>
      <c r="G45" s="49">
        <v>154740</v>
      </c>
      <c r="H45" s="28">
        <v>347700</v>
      </c>
      <c r="I45" s="50">
        <v>168100</v>
      </c>
      <c r="J45" s="61">
        <v>252150</v>
      </c>
      <c r="L45" s="32">
        <v>44</v>
      </c>
    </row>
    <row r="46" spans="1:12" ht="22.5" customHeight="1">
      <c r="A46" s="59">
        <v>45</v>
      </c>
      <c r="B46" s="45" t="s">
        <v>167</v>
      </c>
      <c r="C46" s="46">
        <v>373800</v>
      </c>
      <c r="D46" s="47">
        <v>79</v>
      </c>
      <c r="E46" s="48">
        <v>1869</v>
      </c>
      <c r="F46" s="49">
        <v>113760</v>
      </c>
      <c r="G46" s="49">
        <v>112140</v>
      </c>
      <c r="H46" s="28">
        <v>225900</v>
      </c>
      <c r="I46" s="50">
        <v>147900</v>
      </c>
      <c r="J46" s="61">
        <v>221850</v>
      </c>
      <c r="L46" s="32">
        <v>45</v>
      </c>
    </row>
    <row r="47" spans="1:12" ht="22.5" customHeight="1">
      <c r="A47" s="59">
        <v>46</v>
      </c>
      <c r="B47" s="45" t="s">
        <v>168</v>
      </c>
      <c r="C47" s="46">
        <v>202600</v>
      </c>
      <c r="D47" s="47">
        <v>45</v>
      </c>
      <c r="E47" s="48">
        <v>1013</v>
      </c>
      <c r="F47" s="49">
        <v>64800</v>
      </c>
      <c r="G47" s="49">
        <v>60780</v>
      </c>
      <c r="H47" s="28">
        <v>125580</v>
      </c>
      <c r="I47" s="50">
        <v>77020</v>
      </c>
      <c r="J47" s="61">
        <v>115530</v>
      </c>
      <c r="L47" s="32">
        <v>46</v>
      </c>
    </row>
    <row r="48" spans="1:12" ht="22.5" customHeight="1">
      <c r="A48" s="59">
        <v>47</v>
      </c>
      <c r="B48" s="45" t="s">
        <v>169</v>
      </c>
      <c r="C48" s="46">
        <v>436200</v>
      </c>
      <c r="D48" s="47">
        <v>100</v>
      </c>
      <c r="E48" s="48">
        <v>2181</v>
      </c>
      <c r="F48" s="49">
        <v>144000</v>
      </c>
      <c r="G48" s="49">
        <v>130860</v>
      </c>
      <c r="H48" s="28">
        <v>274860</v>
      </c>
      <c r="I48" s="50">
        <v>161340</v>
      </c>
      <c r="J48" s="61">
        <v>242010</v>
      </c>
      <c r="L48" s="32">
        <v>47</v>
      </c>
    </row>
    <row r="49" spans="1:12" ht="22.5" customHeight="1">
      <c r="A49" s="59">
        <v>48</v>
      </c>
      <c r="B49" s="45" t="s">
        <v>170</v>
      </c>
      <c r="C49" s="46">
        <v>442600</v>
      </c>
      <c r="D49" s="47">
        <v>86</v>
      </c>
      <c r="E49" s="48">
        <v>2213</v>
      </c>
      <c r="F49" s="49">
        <v>123840</v>
      </c>
      <c r="G49" s="49">
        <v>132780</v>
      </c>
      <c r="H49" s="28">
        <v>256620</v>
      </c>
      <c r="I49" s="50">
        <v>185980</v>
      </c>
      <c r="J49" s="61">
        <v>278970</v>
      </c>
      <c r="L49" s="32">
        <v>48</v>
      </c>
    </row>
    <row r="50" spans="1:12" ht="22.5" customHeight="1">
      <c r="A50" s="59">
        <v>49</v>
      </c>
      <c r="B50" s="52" t="s">
        <v>171</v>
      </c>
      <c r="C50" s="46">
        <v>75000</v>
      </c>
      <c r="D50" s="47">
        <v>14</v>
      </c>
      <c r="E50" s="48">
        <v>134</v>
      </c>
      <c r="F50" s="49">
        <v>20160</v>
      </c>
      <c r="G50" s="49">
        <v>8040</v>
      </c>
      <c r="H50" s="28">
        <v>28200</v>
      </c>
      <c r="I50" s="50">
        <v>46800</v>
      </c>
      <c r="J50" s="61">
        <v>70200</v>
      </c>
      <c r="L50" s="32">
        <v>49</v>
      </c>
    </row>
    <row r="51" spans="1:12" ht="22.5" customHeight="1">
      <c r="A51" s="59">
        <v>50</v>
      </c>
      <c r="B51" s="45" t="s">
        <v>172</v>
      </c>
      <c r="C51" s="46">
        <v>708000</v>
      </c>
      <c r="D51" s="47">
        <v>91</v>
      </c>
      <c r="E51" s="48">
        <v>3540</v>
      </c>
      <c r="F51" s="49">
        <v>131040</v>
      </c>
      <c r="G51" s="49">
        <v>212400</v>
      </c>
      <c r="H51" s="28">
        <v>343440</v>
      </c>
      <c r="I51" s="50">
        <v>364560</v>
      </c>
      <c r="J51" s="61">
        <v>546840</v>
      </c>
      <c r="L51" s="32">
        <v>50</v>
      </c>
    </row>
    <row r="52" spans="1:12" ht="22.5" customHeight="1">
      <c r="A52" s="59">
        <v>51</v>
      </c>
      <c r="B52" s="45" t="s">
        <v>173</v>
      </c>
      <c r="C52" s="46">
        <v>600600</v>
      </c>
      <c r="D52" s="47">
        <v>85</v>
      </c>
      <c r="E52" s="48">
        <v>3003</v>
      </c>
      <c r="F52" s="49">
        <v>122400</v>
      </c>
      <c r="G52" s="49">
        <v>180180</v>
      </c>
      <c r="H52" s="28">
        <v>302580</v>
      </c>
      <c r="I52" s="50">
        <v>298020</v>
      </c>
      <c r="J52" s="61">
        <v>447030</v>
      </c>
      <c r="L52" s="32">
        <v>51</v>
      </c>
    </row>
    <row r="53" spans="1:12" ht="22.5" customHeight="1">
      <c r="A53" s="59">
        <v>52</v>
      </c>
      <c r="B53" s="39" t="s">
        <v>174</v>
      </c>
      <c r="C53" s="46">
        <v>293400</v>
      </c>
      <c r="D53" s="47">
        <v>60</v>
      </c>
      <c r="E53" s="48">
        <v>1467</v>
      </c>
      <c r="F53" s="49">
        <v>86400</v>
      </c>
      <c r="G53" s="49">
        <v>88020</v>
      </c>
      <c r="H53" s="28">
        <v>174420</v>
      </c>
      <c r="I53" s="50">
        <v>118980</v>
      </c>
      <c r="J53" s="61">
        <v>178470</v>
      </c>
      <c r="L53" s="32">
        <v>52</v>
      </c>
    </row>
    <row r="54" spans="1:12" ht="22.5" customHeight="1">
      <c r="A54" s="59">
        <v>53</v>
      </c>
      <c r="B54" s="45" t="s">
        <v>175</v>
      </c>
      <c r="C54" s="46">
        <v>321000</v>
      </c>
      <c r="D54" s="47">
        <v>51</v>
      </c>
      <c r="E54" s="48">
        <v>1605</v>
      </c>
      <c r="F54" s="49">
        <v>73440</v>
      </c>
      <c r="G54" s="49">
        <v>96300</v>
      </c>
      <c r="H54" s="28">
        <v>169740</v>
      </c>
      <c r="I54" s="50">
        <v>151260</v>
      </c>
      <c r="J54" s="61">
        <v>226890</v>
      </c>
      <c r="L54" s="32">
        <v>53</v>
      </c>
    </row>
    <row r="55" spans="1:12" ht="22.5" customHeight="1">
      <c r="A55" s="59">
        <v>54</v>
      </c>
      <c r="B55" s="45" t="s">
        <v>176</v>
      </c>
      <c r="C55" s="46">
        <v>361000</v>
      </c>
      <c r="D55" s="47">
        <v>53</v>
      </c>
      <c r="E55" s="48">
        <v>1805</v>
      </c>
      <c r="F55" s="49">
        <v>76320</v>
      </c>
      <c r="G55" s="49">
        <v>108300</v>
      </c>
      <c r="H55" s="28">
        <v>184620</v>
      </c>
      <c r="I55" s="50">
        <v>176380</v>
      </c>
      <c r="J55" s="61">
        <v>264570</v>
      </c>
      <c r="L55" s="32">
        <v>54</v>
      </c>
    </row>
    <row r="56" spans="1:12" ht="22.5" customHeight="1">
      <c r="A56" s="59">
        <v>55</v>
      </c>
      <c r="B56" s="45" t="s">
        <v>177</v>
      </c>
      <c r="C56" s="46">
        <v>287600</v>
      </c>
      <c r="D56" s="47">
        <v>55</v>
      </c>
      <c r="E56" s="48">
        <v>1438</v>
      </c>
      <c r="F56" s="49">
        <v>79200</v>
      </c>
      <c r="G56" s="49">
        <v>86280</v>
      </c>
      <c r="H56" s="28">
        <v>165480</v>
      </c>
      <c r="I56" s="50">
        <v>122120</v>
      </c>
      <c r="J56" s="61">
        <v>183180</v>
      </c>
      <c r="L56" s="32">
        <v>55</v>
      </c>
    </row>
    <row r="57" spans="1:12" ht="22.5" customHeight="1">
      <c r="A57" s="59">
        <v>56</v>
      </c>
      <c r="B57" s="45" t="s">
        <v>178</v>
      </c>
      <c r="C57" s="46">
        <v>327400</v>
      </c>
      <c r="D57" s="47">
        <v>33</v>
      </c>
      <c r="E57" s="48">
        <v>1637</v>
      </c>
      <c r="F57" s="49">
        <v>47520</v>
      </c>
      <c r="G57" s="49">
        <v>98220</v>
      </c>
      <c r="H57" s="28">
        <v>145740</v>
      </c>
      <c r="I57" s="50">
        <v>181660</v>
      </c>
      <c r="J57" s="61">
        <v>272490</v>
      </c>
      <c r="L57" s="32">
        <v>56</v>
      </c>
    </row>
    <row r="58" spans="1:12" ht="22.5" customHeight="1">
      <c r="A58" s="59">
        <v>57</v>
      </c>
      <c r="B58" s="45" t="s">
        <v>179</v>
      </c>
      <c r="C58" s="46">
        <v>519400</v>
      </c>
      <c r="D58" s="47">
        <v>58</v>
      </c>
      <c r="E58" s="48">
        <v>2597</v>
      </c>
      <c r="F58" s="49">
        <v>83520</v>
      </c>
      <c r="G58" s="49">
        <v>155820</v>
      </c>
      <c r="H58" s="28">
        <v>239340</v>
      </c>
      <c r="I58" s="50">
        <v>280060</v>
      </c>
      <c r="J58" s="61">
        <v>420090</v>
      </c>
      <c r="L58" s="32">
        <v>57</v>
      </c>
    </row>
    <row r="59" spans="1:12" ht="22.5" customHeight="1">
      <c r="A59" s="59">
        <v>58</v>
      </c>
      <c r="B59" s="52" t="s">
        <v>180</v>
      </c>
      <c r="C59" s="46">
        <v>286200</v>
      </c>
      <c r="D59" s="47">
        <v>68</v>
      </c>
      <c r="E59" s="48">
        <v>1431</v>
      </c>
      <c r="F59" s="49">
        <v>97920</v>
      </c>
      <c r="G59" s="49">
        <v>85860</v>
      </c>
      <c r="H59" s="28">
        <v>183780</v>
      </c>
      <c r="I59" s="50">
        <v>102420</v>
      </c>
      <c r="J59" s="61">
        <v>153630</v>
      </c>
      <c r="L59" s="32">
        <v>58</v>
      </c>
    </row>
    <row r="60" spans="1:12" ht="22.5" customHeight="1">
      <c r="A60" s="59">
        <v>59</v>
      </c>
      <c r="B60" s="45" t="s">
        <v>181</v>
      </c>
      <c r="C60" s="46">
        <v>401400</v>
      </c>
      <c r="D60" s="47">
        <v>58</v>
      </c>
      <c r="E60" s="48">
        <v>2007</v>
      </c>
      <c r="F60" s="49">
        <v>83520</v>
      </c>
      <c r="G60" s="49">
        <v>120420</v>
      </c>
      <c r="H60" s="28">
        <v>203940</v>
      </c>
      <c r="I60" s="50">
        <v>197460</v>
      </c>
      <c r="J60" s="61">
        <v>296190</v>
      </c>
      <c r="L60" s="32">
        <v>59</v>
      </c>
    </row>
    <row r="61" spans="1:12" ht="22.5" customHeight="1">
      <c r="A61" s="59">
        <v>60</v>
      </c>
      <c r="B61" s="45" t="s">
        <v>182</v>
      </c>
      <c r="C61" s="46">
        <v>466600</v>
      </c>
      <c r="D61" s="47">
        <v>101</v>
      </c>
      <c r="E61" s="48">
        <v>2333</v>
      </c>
      <c r="F61" s="49">
        <v>145440</v>
      </c>
      <c r="G61" s="49">
        <v>139980</v>
      </c>
      <c r="H61" s="28">
        <v>285420</v>
      </c>
      <c r="I61" s="50">
        <v>181180</v>
      </c>
      <c r="J61" s="61">
        <v>271770</v>
      </c>
      <c r="L61" s="32">
        <v>60</v>
      </c>
    </row>
    <row r="62" spans="1:12" ht="22.5" customHeight="1">
      <c r="A62" s="59">
        <v>61</v>
      </c>
      <c r="B62" s="45" t="s">
        <v>183</v>
      </c>
      <c r="C62" s="46">
        <v>402600</v>
      </c>
      <c r="D62" s="47">
        <v>80</v>
      </c>
      <c r="E62" s="48">
        <v>2013</v>
      </c>
      <c r="F62" s="49">
        <v>115200</v>
      </c>
      <c r="G62" s="49">
        <v>120780</v>
      </c>
      <c r="H62" s="28">
        <v>235980</v>
      </c>
      <c r="I62" s="50">
        <v>166620</v>
      </c>
      <c r="J62" s="61">
        <v>249930</v>
      </c>
      <c r="L62" s="32">
        <v>61</v>
      </c>
    </row>
    <row r="63" spans="1:12" ht="22.5" customHeight="1">
      <c r="A63" s="59">
        <v>62</v>
      </c>
      <c r="B63" s="45" t="s">
        <v>184</v>
      </c>
      <c r="C63" s="46">
        <v>404200</v>
      </c>
      <c r="D63" s="47">
        <v>68</v>
      </c>
      <c r="E63" s="48">
        <v>2021</v>
      </c>
      <c r="F63" s="49">
        <v>97920</v>
      </c>
      <c r="G63" s="49">
        <v>121260</v>
      </c>
      <c r="H63" s="28">
        <v>219180</v>
      </c>
      <c r="I63" s="50">
        <v>185020</v>
      </c>
      <c r="J63" s="61">
        <v>277530</v>
      </c>
      <c r="L63" s="32">
        <v>62</v>
      </c>
    </row>
    <row r="64" spans="1:12" ht="22.5" customHeight="1">
      <c r="A64" s="59">
        <v>63</v>
      </c>
      <c r="B64" s="45" t="s">
        <v>185</v>
      </c>
      <c r="C64" s="46">
        <v>100000</v>
      </c>
      <c r="D64" s="47">
        <v>2</v>
      </c>
      <c r="E64" s="48">
        <v>363</v>
      </c>
      <c r="F64" s="49">
        <v>2880</v>
      </c>
      <c r="G64" s="49">
        <v>21780</v>
      </c>
      <c r="H64" s="28">
        <v>24660</v>
      </c>
      <c r="I64" s="50">
        <v>75340</v>
      </c>
      <c r="J64" s="61">
        <v>113010</v>
      </c>
      <c r="L64" s="32">
        <v>63</v>
      </c>
    </row>
    <row r="65" spans="1:12" ht="22.5" customHeight="1">
      <c r="A65" s="59">
        <v>64</v>
      </c>
      <c r="B65" s="45" t="s">
        <v>186</v>
      </c>
      <c r="C65" s="46">
        <v>75000</v>
      </c>
      <c r="D65" s="47">
        <v>3</v>
      </c>
      <c r="E65" s="48">
        <v>220</v>
      </c>
      <c r="F65" s="49">
        <v>4320</v>
      </c>
      <c r="G65" s="49">
        <v>13200</v>
      </c>
      <c r="H65" s="28">
        <v>17520</v>
      </c>
      <c r="I65" s="50">
        <v>57480</v>
      </c>
      <c r="J65" s="61">
        <v>86220</v>
      </c>
      <c r="L65" s="32">
        <v>64</v>
      </c>
    </row>
    <row r="66" spans="1:12" ht="22.5" customHeight="1">
      <c r="A66" s="59">
        <v>65</v>
      </c>
      <c r="B66" s="45" t="s">
        <v>187</v>
      </c>
      <c r="C66" s="46">
        <v>576400</v>
      </c>
      <c r="D66" s="47">
        <v>107</v>
      </c>
      <c r="E66" s="48">
        <v>2882</v>
      </c>
      <c r="F66" s="49">
        <v>154080</v>
      </c>
      <c r="G66" s="49">
        <v>172920</v>
      </c>
      <c r="H66" s="28">
        <v>327000</v>
      </c>
      <c r="I66" s="50">
        <v>249400</v>
      </c>
      <c r="J66" s="61">
        <v>374100</v>
      </c>
      <c r="L66" s="32">
        <v>65</v>
      </c>
    </row>
    <row r="67" spans="1:12" ht="22.5" customHeight="1">
      <c r="A67" s="59">
        <v>66</v>
      </c>
      <c r="B67" s="39" t="s">
        <v>188</v>
      </c>
      <c r="C67" s="46">
        <v>386800</v>
      </c>
      <c r="D67" s="47">
        <v>73</v>
      </c>
      <c r="E67" s="48">
        <v>1934</v>
      </c>
      <c r="F67" s="49">
        <v>105120</v>
      </c>
      <c r="G67" s="49">
        <v>116040</v>
      </c>
      <c r="H67" s="28">
        <v>221160</v>
      </c>
      <c r="I67" s="50">
        <v>165640</v>
      </c>
      <c r="J67" s="61">
        <v>248460</v>
      </c>
      <c r="L67" s="32">
        <v>66</v>
      </c>
    </row>
    <row r="68" spans="1:12" ht="22.5" customHeight="1">
      <c r="A68" s="59">
        <v>67</v>
      </c>
      <c r="B68" s="45" t="s">
        <v>189</v>
      </c>
      <c r="C68" s="46">
        <v>363600</v>
      </c>
      <c r="D68" s="47">
        <v>61</v>
      </c>
      <c r="E68" s="48">
        <v>1818</v>
      </c>
      <c r="F68" s="49">
        <v>87840</v>
      </c>
      <c r="G68" s="49">
        <v>109080</v>
      </c>
      <c r="H68" s="28">
        <v>196920</v>
      </c>
      <c r="I68" s="50">
        <v>166680</v>
      </c>
      <c r="J68" s="61">
        <v>250020</v>
      </c>
      <c r="L68" s="32">
        <v>67</v>
      </c>
    </row>
    <row r="69" spans="1:12" ht="22.5" customHeight="1">
      <c r="A69" s="59">
        <v>68</v>
      </c>
      <c r="B69" s="53" t="s">
        <v>190</v>
      </c>
      <c r="C69" s="46">
        <v>545400</v>
      </c>
      <c r="D69" s="47">
        <v>101</v>
      </c>
      <c r="E69" s="48">
        <v>2727</v>
      </c>
      <c r="F69" s="49">
        <v>145440</v>
      </c>
      <c r="G69" s="49">
        <v>163620</v>
      </c>
      <c r="H69" s="28">
        <v>309060</v>
      </c>
      <c r="I69" s="50">
        <v>236340</v>
      </c>
      <c r="J69" s="61">
        <v>354510</v>
      </c>
      <c r="L69" s="32">
        <v>68</v>
      </c>
    </row>
    <row r="70" spans="1:12" ht="22.5" customHeight="1">
      <c r="A70" s="59">
        <v>69</v>
      </c>
      <c r="B70" s="54" t="s">
        <v>191</v>
      </c>
      <c r="C70" s="46">
        <v>625800</v>
      </c>
      <c r="D70" s="47">
        <v>138</v>
      </c>
      <c r="E70" s="48">
        <v>3129</v>
      </c>
      <c r="F70" s="49">
        <v>198720</v>
      </c>
      <c r="G70" s="49">
        <v>187740</v>
      </c>
      <c r="H70" s="28">
        <v>386460</v>
      </c>
      <c r="I70" s="50">
        <v>239340</v>
      </c>
      <c r="J70" s="61">
        <v>359010</v>
      </c>
      <c r="L70" s="32">
        <v>69</v>
      </c>
    </row>
    <row r="71" spans="1:12" ht="22.5" customHeight="1">
      <c r="A71" s="59">
        <v>70</v>
      </c>
      <c r="B71" s="55" t="s">
        <v>192</v>
      </c>
      <c r="C71" s="46">
        <v>420200</v>
      </c>
      <c r="D71" s="47">
        <v>78</v>
      </c>
      <c r="E71" s="48">
        <v>2101</v>
      </c>
      <c r="F71" s="49">
        <v>112320</v>
      </c>
      <c r="G71" s="49">
        <v>126060</v>
      </c>
      <c r="H71" s="28">
        <v>238380</v>
      </c>
      <c r="I71" s="50">
        <v>181820</v>
      </c>
      <c r="J71" s="61">
        <v>272730</v>
      </c>
      <c r="L71" s="32">
        <v>70</v>
      </c>
    </row>
    <row r="72" spans="1:12" ht="22.5" customHeight="1">
      <c r="A72" s="59">
        <v>71</v>
      </c>
      <c r="B72" s="53" t="s">
        <v>193</v>
      </c>
      <c r="C72" s="46">
        <v>820400</v>
      </c>
      <c r="D72" s="47">
        <v>186</v>
      </c>
      <c r="E72" s="48">
        <v>4102</v>
      </c>
      <c r="F72" s="49">
        <v>267840</v>
      </c>
      <c r="G72" s="49">
        <v>246120</v>
      </c>
      <c r="H72" s="28">
        <v>513960</v>
      </c>
      <c r="I72" s="50">
        <v>306440</v>
      </c>
      <c r="J72" s="61">
        <v>459660</v>
      </c>
      <c r="L72" s="32">
        <v>71</v>
      </c>
    </row>
    <row r="73" spans="1:12" ht="22.5" customHeight="1">
      <c r="A73" s="59">
        <v>72</v>
      </c>
      <c r="B73" s="54" t="s">
        <v>194</v>
      </c>
      <c r="C73" s="46">
        <v>727800</v>
      </c>
      <c r="D73" s="47">
        <v>148</v>
      </c>
      <c r="E73" s="48">
        <v>3639</v>
      </c>
      <c r="F73" s="49">
        <v>213120</v>
      </c>
      <c r="G73" s="49">
        <v>218340</v>
      </c>
      <c r="H73" s="28">
        <v>431460</v>
      </c>
      <c r="I73" s="50">
        <v>296340</v>
      </c>
      <c r="J73" s="61">
        <v>444510</v>
      </c>
      <c r="L73" s="32">
        <v>72</v>
      </c>
    </row>
    <row r="74" spans="1:12" ht="22.5" customHeight="1">
      <c r="A74" s="59">
        <v>73</v>
      </c>
      <c r="B74" s="54" t="s">
        <v>195</v>
      </c>
      <c r="C74" s="46">
        <v>867400</v>
      </c>
      <c r="D74" s="47">
        <v>233</v>
      </c>
      <c r="E74" s="48">
        <v>4337</v>
      </c>
      <c r="F74" s="49">
        <v>335520</v>
      </c>
      <c r="G74" s="49">
        <v>260220</v>
      </c>
      <c r="H74" s="28">
        <v>595740</v>
      </c>
      <c r="I74" s="50">
        <v>271660</v>
      </c>
      <c r="J74" s="61">
        <v>407490</v>
      </c>
      <c r="L74" s="32">
        <v>73</v>
      </c>
    </row>
    <row r="75" spans="1:12" ht="22.5" customHeight="1">
      <c r="A75" s="59">
        <v>74</v>
      </c>
      <c r="B75" s="54" t="s">
        <v>196</v>
      </c>
      <c r="C75" s="46">
        <v>640200</v>
      </c>
      <c r="D75" s="47">
        <v>152</v>
      </c>
      <c r="E75" s="48">
        <v>3201</v>
      </c>
      <c r="F75" s="49">
        <v>218880</v>
      </c>
      <c r="G75" s="49">
        <v>192060</v>
      </c>
      <c r="H75" s="28">
        <v>410940</v>
      </c>
      <c r="I75" s="50">
        <v>229260</v>
      </c>
      <c r="J75" s="61">
        <v>343890</v>
      </c>
      <c r="L75" s="32">
        <v>74</v>
      </c>
    </row>
    <row r="76" spans="1:12" ht="22.5" customHeight="1">
      <c r="A76" s="59">
        <v>75</v>
      </c>
      <c r="B76" s="54" t="s">
        <v>197</v>
      </c>
      <c r="C76" s="46">
        <v>448400</v>
      </c>
      <c r="D76" s="47">
        <v>148</v>
      </c>
      <c r="E76" s="48">
        <v>2242</v>
      </c>
      <c r="F76" s="49">
        <v>213120</v>
      </c>
      <c r="G76" s="49">
        <v>134520</v>
      </c>
      <c r="H76" s="28">
        <v>347640</v>
      </c>
      <c r="I76" s="50">
        <v>100760</v>
      </c>
      <c r="J76" s="61">
        <v>151140</v>
      </c>
      <c r="L76" s="32">
        <v>75</v>
      </c>
    </row>
    <row r="77" spans="1:12" ht="22.5" customHeight="1">
      <c r="A77" s="59">
        <v>76</v>
      </c>
      <c r="B77" s="54" t="s">
        <v>198</v>
      </c>
      <c r="C77" s="46">
        <v>1019600</v>
      </c>
      <c r="D77" s="47">
        <v>255</v>
      </c>
      <c r="E77" s="48">
        <v>5098</v>
      </c>
      <c r="F77" s="49">
        <v>367200</v>
      </c>
      <c r="G77" s="49">
        <v>305880</v>
      </c>
      <c r="H77" s="28">
        <v>673080</v>
      </c>
      <c r="I77" s="50">
        <v>346520</v>
      </c>
      <c r="J77" s="61">
        <v>519780</v>
      </c>
      <c r="L77" s="32">
        <v>76</v>
      </c>
    </row>
    <row r="78" spans="1:12" ht="22.5" customHeight="1">
      <c r="A78" s="59">
        <v>77</v>
      </c>
      <c r="B78" s="54" t="s">
        <v>199</v>
      </c>
      <c r="C78" s="46">
        <v>755800</v>
      </c>
      <c r="D78" s="47">
        <v>161</v>
      </c>
      <c r="E78" s="48">
        <v>3779</v>
      </c>
      <c r="F78" s="49">
        <v>231840</v>
      </c>
      <c r="G78" s="49">
        <v>226740</v>
      </c>
      <c r="H78" s="28">
        <v>458580</v>
      </c>
      <c r="I78" s="50">
        <v>297220</v>
      </c>
      <c r="J78" s="61">
        <v>445830</v>
      </c>
      <c r="L78" s="32">
        <v>77</v>
      </c>
    </row>
    <row r="79" spans="1:12" ht="22.5" customHeight="1">
      <c r="A79" s="59">
        <v>78</v>
      </c>
      <c r="B79" s="55" t="s">
        <v>200</v>
      </c>
      <c r="C79" s="46">
        <v>100000</v>
      </c>
      <c r="D79" s="47">
        <v>44</v>
      </c>
      <c r="E79" s="48">
        <v>352</v>
      </c>
      <c r="F79" s="49">
        <v>63360</v>
      </c>
      <c r="G79" s="49">
        <v>21120</v>
      </c>
      <c r="H79" s="28">
        <v>84480</v>
      </c>
      <c r="I79" s="50">
        <v>15520</v>
      </c>
      <c r="J79" s="61">
        <v>23280</v>
      </c>
      <c r="L79" s="32">
        <v>78</v>
      </c>
    </row>
    <row r="80" spans="1:12" ht="22.5" customHeight="1">
      <c r="A80" s="59">
        <v>79</v>
      </c>
      <c r="B80" s="53" t="s">
        <v>201</v>
      </c>
      <c r="C80" s="46">
        <v>599800</v>
      </c>
      <c r="D80" s="47">
        <v>151</v>
      </c>
      <c r="E80" s="48">
        <v>2999</v>
      </c>
      <c r="F80" s="49">
        <v>217440</v>
      </c>
      <c r="G80" s="49">
        <v>179940</v>
      </c>
      <c r="H80" s="28">
        <v>397380</v>
      </c>
      <c r="I80" s="50">
        <v>202420</v>
      </c>
      <c r="J80" s="61">
        <v>303630</v>
      </c>
      <c r="L80" s="32">
        <v>79</v>
      </c>
    </row>
    <row r="81" spans="1:12" ht="22.5" customHeight="1">
      <c r="A81" s="59">
        <v>80</v>
      </c>
      <c r="B81" s="54" t="s">
        <v>202</v>
      </c>
      <c r="C81" s="46">
        <v>798400</v>
      </c>
      <c r="D81" s="47">
        <v>173</v>
      </c>
      <c r="E81" s="48">
        <v>3992</v>
      </c>
      <c r="F81" s="49">
        <v>249120</v>
      </c>
      <c r="G81" s="49">
        <v>239520</v>
      </c>
      <c r="H81" s="28">
        <v>488640</v>
      </c>
      <c r="I81" s="50">
        <v>309760</v>
      </c>
      <c r="J81" s="61">
        <v>464640</v>
      </c>
      <c r="L81" s="32">
        <v>80</v>
      </c>
    </row>
    <row r="82" spans="1:12" ht="22.5" customHeight="1">
      <c r="A82" s="59">
        <v>81</v>
      </c>
      <c r="B82" s="54" t="s">
        <v>203</v>
      </c>
      <c r="C82" s="46">
        <v>690800</v>
      </c>
      <c r="D82" s="47">
        <v>156</v>
      </c>
      <c r="E82" s="48">
        <v>3454</v>
      </c>
      <c r="F82" s="49">
        <v>224640</v>
      </c>
      <c r="G82" s="49">
        <v>207240</v>
      </c>
      <c r="H82" s="28">
        <v>431880</v>
      </c>
      <c r="I82" s="50">
        <v>258920</v>
      </c>
      <c r="J82" s="61">
        <v>388380</v>
      </c>
      <c r="L82" s="32">
        <v>81</v>
      </c>
    </row>
    <row r="83" spans="1:12" ht="22.5" customHeight="1">
      <c r="A83" s="59">
        <v>82</v>
      </c>
      <c r="B83" s="54" t="s">
        <v>204</v>
      </c>
      <c r="C83" s="46">
        <v>527400</v>
      </c>
      <c r="D83" s="47">
        <v>87</v>
      </c>
      <c r="E83" s="48">
        <v>2637</v>
      </c>
      <c r="F83" s="49">
        <v>125280</v>
      </c>
      <c r="G83" s="49">
        <v>158220</v>
      </c>
      <c r="H83" s="28">
        <v>283500</v>
      </c>
      <c r="I83" s="50">
        <v>243900</v>
      </c>
      <c r="J83" s="61">
        <v>365850</v>
      </c>
      <c r="L83" s="32">
        <v>82</v>
      </c>
    </row>
    <row r="84" spans="1:12" ht="22.5" customHeight="1">
      <c r="A84" s="59">
        <v>83</v>
      </c>
      <c r="B84" s="54" t="s">
        <v>205</v>
      </c>
      <c r="C84" s="46">
        <v>352400</v>
      </c>
      <c r="D84" s="47">
        <v>70</v>
      </c>
      <c r="E84" s="48">
        <v>1762</v>
      </c>
      <c r="F84" s="49">
        <v>100800</v>
      </c>
      <c r="G84" s="49">
        <v>105720</v>
      </c>
      <c r="H84" s="28">
        <v>206520</v>
      </c>
      <c r="I84" s="50">
        <v>145880</v>
      </c>
      <c r="J84" s="61">
        <v>218820</v>
      </c>
      <c r="L84" s="32">
        <v>83</v>
      </c>
    </row>
    <row r="85" spans="1:12" ht="22.5" customHeight="1">
      <c r="A85" s="59">
        <v>84</v>
      </c>
      <c r="B85" s="54" t="s">
        <v>206</v>
      </c>
      <c r="C85" s="46">
        <v>661800</v>
      </c>
      <c r="D85" s="47">
        <v>137</v>
      </c>
      <c r="E85" s="48">
        <v>3309</v>
      </c>
      <c r="F85" s="49">
        <v>197280</v>
      </c>
      <c r="G85" s="49">
        <v>198540</v>
      </c>
      <c r="H85" s="28">
        <v>395820</v>
      </c>
      <c r="I85" s="50">
        <v>265980</v>
      </c>
      <c r="J85" s="61">
        <v>398970</v>
      </c>
      <c r="L85" s="32">
        <v>84</v>
      </c>
    </row>
    <row r="86" spans="1:12" ht="22.5" customHeight="1">
      <c r="A86" s="59">
        <v>85</v>
      </c>
      <c r="B86" s="54" t="s">
        <v>207</v>
      </c>
      <c r="C86" s="46">
        <v>413400</v>
      </c>
      <c r="D86" s="47">
        <v>68</v>
      </c>
      <c r="E86" s="48">
        <v>2067</v>
      </c>
      <c r="F86" s="49">
        <v>97920</v>
      </c>
      <c r="G86" s="49">
        <v>124020</v>
      </c>
      <c r="H86" s="28">
        <v>221940</v>
      </c>
      <c r="I86" s="50">
        <v>191460</v>
      </c>
      <c r="J86" s="61">
        <v>287190</v>
      </c>
      <c r="L86" s="32">
        <v>85</v>
      </c>
    </row>
    <row r="87" spans="1:12" ht="22.5" customHeight="1">
      <c r="A87" s="59">
        <v>86</v>
      </c>
      <c r="B87" s="54" t="s">
        <v>208</v>
      </c>
      <c r="C87" s="46">
        <v>874400</v>
      </c>
      <c r="D87" s="47">
        <v>154</v>
      </c>
      <c r="E87" s="48">
        <v>4372</v>
      </c>
      <c r="F87" s="49">
        <v>221760</v>
      </c>
      <c r="G87" s="49">
        <v>262320</v>
      </c>
      <c r="H87" s="28">
        <v>484080</v>
      </c>
      <c r="I87" s="50">
        <v>390320</v>
      </c>
      <c r="J87" s="61">
        <v>585480</v>
      </c>
      <c r="L87" s="32">
        <v>86</v>
      </c>
    </row>
    <row r="88" spans="1:12" ht="22.5" customHeight="1">
      <c r="A88" s="59">
        <v>87</v>
      </c>
      <c r="B88" s="54" t="s">
        <v>209</v>
      </c>
      <c r="C88" s="46">
        <v>463400</v>
      </c>
      <c r="D88" s="47">
        <v>61</v>
      </c>
      <c r="E88" s="48">
        <v>2317</v>
      </c>
      <c r="F88" s="49">
        <v>87840</v>
      </c>
      <c r="G88" s="49">
        <v>139020</v>
      </c>
      <c r="H88" s="28">
        <v>226860</v>
      </c>
      <c r="I88" s="50">
        <v>236540</v>
      </c>
      <c r="J88" s="61">
        <v>354810</v>
      </c>
      <c r="L88" s="32">
        <v>87</v>
      </c>
    </row>
    <row r="89" spans="1:12" ht="22.5" customHeight="1">
      <c r="A89" s="59">
        <v>88</v>
      </c>
      <c r="B89" s="54" t="s">
        <v>210</v>
      </c>
      <c r="C89" s="46">
        <v>395400</v>
      </c>
      <c r="D89" s="47">
        <v>58</v>
      </c>
      <c r="E89" s="48">
        <v>1977</v>
      </c>
      <c r="F89" s="49">
        <v>83520</v>
      </c>
      <c r="G89" s="49">
        <v>118620</v>
      </c>
      <c r="H89" s="28">
        <v>202140</v>
      </c>
      <c r="I89" s="50">
        <v>193260</v>
      </c>
      <c r="J89" s="61">
        <v>289890</v>
      </c>
      <c r="L89" s="32">
        <v>88</v>
      </c>
    </row>
    <row r="90" spans="1:12" ht="22.5" customHeight="1">
      <c r="A90" s="59">
        <v>89</v>
      </c>
      <c r="B90" s="54" t="s">
        <v>211</v>
      </c>
      <c r="C90" s="46">
        <v>100000</v>
      </c>
      <c r="D90" s="47">
        <v>15</v>
      </c>
      <c r="E90" s="48">
        <v>336</v>
      </c>
      <c r="F90" s="49">
        <v>21600</v>
      </c>
      <c r="G90" s="49">
        <v>20160</v>
      </c>
      <c r="H90" s="28">
        <v>41760</v>
      </c>
      <c r="I90" s="50">
        <v>58240</v>
      </c>
      <c r="J90" s="61">
        <v>87360</v>
      </c>
      <c r="L90" s="32">
        <v>89</v>
      </c>
    </row>
    <row r="91" spans="1:12" ht="22.5" customHeight="1">
      <c r="A91" s="59">
        <v>90</v>
      </c>
      <c r="B91" s="54" t="s">
        <v>212</v>
      </c>
      <c r="C91" s="46">
        <v>428200</v>
      </c>
      <c r="D91" s="47">
        <v>98</v>
      </c>
      <c r="E91" s="48">
        <v>2141</v>
      </c>
      <c r="F91" s="49">
        <v>141120</v>
      </c>
      <c r="G91" s="49">
        <v>128460</v>
      </c>
      <c r="H91" s="28">
        <v>269580</v>
      </c>
      <c r="I91" s="50">
        <v>158620</v>
      </c>
      <c r="J91" s="61">
        <v>237930</v>
      </c>
      <c r="L91" s="32">
        <v>90</v>
      </c>
    </row>
    <row r="92" spans="1:12" ht="22.5" customHeight="1">
      <c r="A92" s="59">
        <v>91</v>
      </c>
      <c r="B92" s="54" t="s">
        <v>213</v>
      </c>
      <c r="C92" s="46">
        <v>560400</v>
      </c>
      <c r="D92" s="47">
        <v>102</v>
      </c>
      <c r="E92" s="48">
        <v>2802</v>
      </c>
      <c r="F92" s="49">
        <v>146880</v>
      </c>
      <c r="G92" s="49">
        <v>168120</v>
      </c>
      <c r="H92" s="28">
        <v>315000</v>
      </c>
      <c r="I92" s="50">
        <v>245400</v>
      </c>
      <c r="J92" s="61">
        <v>368100</v>
      </c>
      <c r="L92" s="32">
        <v>91</v>
      </c>
    </row>
    <row r="93" spans="1:12" ht="22.5" customHeight="1">
      <c r="A93" s="59">
        <v>92</v>
      </c>
      <c r="B93" s="54" t="s">
        <v>214</v>
      </c>
      <c r="C93" s="46">
        <v>747800</v>
      </c>
      <c r="D93" s="47">
        <v>140</v>
      </c>
      <c r="E93" s="48">
        <v>3739</v>
      </c>
      <c r="F93" s="49">
        <v>201600</v>
      </c>
      <c r="G93" s="49">
        <v>224340</v>
      </c>
      <c r="H93" s="28">
        <v>425940</v>
      </c>
      <c r="I93" s="50">
        <v>321860</v>
      </c>
      <c r="J93" s="61">
        <v>482790</v>
      </c>
      <c r="L93" s="32">
        <v>92</v>
      </c>
    </row>
    <row r="94" spans="1:12" ht="22.5" customHeight="1">
      <c r="A94" s="59">
        <v>93</v>
      </c>
      <c r="B94" s="54" t="s">
        <v>215</v>
      </c>
      <c r="C94" s="46">
        <v>131800</v>
      </c>
      <c r="D94" s="47">
        <v>20</v>
      </c>
      <c r="E94" s="48">
        <v>659</v>
      </c>
      <c r="F94" s="49">
        <v>28800</v>
      </c>
      <c r="G94" s="49">
        <v>39540</v>
      </c>
      <c r="H94" s="28">
        <v>68340</v>
      </c>
      <c r="I94" s="50">
        <v>63460</v>
      </c>
      <c r="J94" s="61">
        <v>95190</v>
      </c>
      <c r="L94" s="32">
        <v>93</v>
      </c>
    </row>
    <row r="95" spans="1:12" ht="22.5" customHeight="1">
      <c r="A95" s="59">
        <v>94</v>
      </c>
      <c r="B95" s="54" t="s">
        <v>216</v>
      </c>
      <c r="C95" s="46">
        <v>702000</v>
      </c>
      <c r="D95" s="47">
        <v>127</v>
      </c>
      <c r="E95" s="48">
        <v>3510</v>
      </c>
      <c r="F95" s="49">
        <v>182880</v>
      </c>
      <c r="G95" s="49">
        <v>210600</v>
      </c>
      <c r="H95" s="28">
        <v>393480</v>
      </c>
      <c r="I95" s="50">
        <v>308520</v>
      </c>
      <c r="J95" s="61">
        <v>462780</v>
      </c>
      <c r="L95" s="32">
        <v>94</v>
      </c>
    </row>
    <row r="96" spans="1:12" ht="22.5" customHeight="1">
      <c r="A96" s="59">
        <v>95</v>
      </c>
      <c r="B96" s="54" t="s">
        <v>217</v>
      </c>
      <c r="C96" s="46">
        <v>1013200</v>
      </c>
      <c r="D96" s="47">
        <v>227</v>
      </c>
      <c r="E96" s="48">
        <v>5066</v>
      </c>
      <c r="F96" s="49">
        <v>326880</v>
      </c>
      <c r="G96" s="49">
        <v>303960</v>
      </c>
      <c r="H96" s="28">
        <v>630840</v>
      </c>
      <c r="I96" s="50">
        <v>382360</v>
      </c>
      <c r="J96" s="61">
        <v>573540</v>
      </c>
      <c r="L96" s="32">
        <v>95</v>
      </c>
    </row>
    <row r="97" spans="1:12" ht="22.5" customHeight="1">
      <c r="A97" s="59">
        <v>96</v>
      </c>
      <c r="B97" s="54" t="s">
        <v>218</v>
      </c>
      <c r="C97" s="46">
        <v>403600</v>
      </c>
      <c r="D97" s="47">
        <v>89</v>
      </c>
      <c r="E97" s="48">
        <v>2018</v>
      </c>
      <c r="F97" s="49">
        <v>128160</v>
      </c>
      <c r="G97" s="49">
        <v>121080</v>
      </c>
      <c r="H97" s="28">
        <v>249240</v>
      </c>
      <c r="I97" s="50">
        <v>154360</v>
      </c>
      <c r="J97" s="61">
        <v>231540</v>
      </c>
      <c r="L97" s="32">
        <v>96</v>
      </c>
    </row>
    <row r="98" spans="1:12" ht="22.5" customHeight="1">
      <c r="A98" s="59">
        <v>97</v>
      </c>
      <c r="B98" s="54" t="s">
        <v>219</v>
      </c>
      <c r="C98" s="46">
        <v>196000</v>
      </c>
      <c r="D98" s="47">
        <v>52</v>
      </c>
      <c r="E98" s="48">
        <v>980</v>
      </c>
      <c r="F98" s="49">
        <v>74880</v>
      </c>
      <c r="G98" s="49">
        <v>58800</v>
      </c>
      <c r="H98" s="28">
        <v>133680</v>
      </c>
      <c r="I98" s="50">
        <v>62320</v>
      </c>
      <c r="J98" s="61">
        <v>93480</v>
      </c>
      <c r="L98" s="32">
        <v>97</v>
      </c>
    </row>
    <row r="99" spans="1:12" ht="22.5" customHeight="1">
      <c r="A99" s="59">
        <v>98</v>
      </c>
      <c r="B99" s="54" t="s">
        <v>220</v>
      </c>
      <c r="C99" s="46">
        <v>294200</v>
      </c>
      <c r="D99" s="47">
        <v>63</v>
      </c>
      <c r="E99" s="48">
        <v>1471</v>
      </c>
      <c r="F99" s="49">
        <v>90720</v>
      </c>
      <c r="G99" s="49">
        <v>88260</v>
      </c>
      <c r="H99" s="28">
        <v>178980</v>
      </c>
      <c r="I99" s="50">
        <v>115220</v>
      </c>
      <c r="J99" s="61">
        <v>172830</v>
      </c>
      <c r="L99" s="32">
        <v>98</v>
      </c>
    </row>
    <row r="100" spans="1:12" ht="22.5" customHeight="1">
      <c r="A100" s="59">
        <v>99</v>
      </c>
      <c r="B100" s="54" t="s">
        <v>221</v>
      </c>
      <c r="C100" s="46">
        <v>75000</v>
      </c>
      <c r="D100" s="47">
        <v>4</v>
      </c>
      <c r="E100" s="48">
        <v>115</v>
      </c>
      <c r="F100" s="49">
        <v>5760</v>
      </c>
      <c r="G100" s="49">
        <v>6900</v>
      </c>
      <c r="H100" s="28">
        <v>12660</v>
      </c>
      <c r="I100" s="50">
        <v>62340</v>
      </c>
      <c r="J100" s="61">
        <v>93510</v>
      </c>
      <c r="L100" s="32">
        <v>99</v>
      </c>
    </row>
    <row r="101" spans="1:12" ht="22.5" customHeight="1">
      <c r="A101" s="59">
        <v>100</v>
      </c>
      <c r="B101" s="54" t="s">
        <v>222</v>
      </c>
      <c r="C101" s="46">
        <v>75000</v>
      </c>
      <c r="D101" s="47">
        <v>5</v>
      </c>
      <c r="E101" s="48">
        <v>81</v>
      </c>
      <c r="F101" s="49">
        <v>7200</v>
      </c>
      <c r="G101" s="49">
        <v>4860</v>
      </c>
      <c r="H101" s="28">
        <v>12060</v>
      </c>
      <c r="I101" s="50">
        <v>62940</v>
      </c>
      <c r="J101" s="61">
        <v>94410</v>
      </c>
      <c r="L101" s="32">
        <v>100</v>
      </c>
    </row>
    <row r="102" spans="1:12" ht="22.5" customHeight="1">
      <c r="A102" s="59">
        <v>101</v>
      </c>
      <c r="B102" s="54" t="s">
        <v>223</v>
      </c>
      <c r="C102" s="46">
        <v>193000</v>
      </c>
      <c r="D102" s="47">
        <v>44</v>
      </c>
      <c r="E102" s="48">
        <v>965</v>
      </c>
      <c r="F102" s="49">
        <v>63360</v>
      </c>
      <c r="G102" s="49">
        <v>57900</v>
      </c>
      <c r="H102" s="28">
        <v>121260</v>
      </c>
      <c r="I102" s="50">
        <v>71740</v>
      </c>
      <c r="J102" s="61">
        <v>107610</v>
      </c>
      <c r="L102" s="32">
        <v>101</v>
      </c>
    </row>
    <row r="103" spans="1:12" ht="22.5" customHeight="1">
      <c r="A103" s="59">
        <v>102</v>
      </c>
      <c r="B103" s="54" t="s">
        <v>224</v>
      </c>
      <c r="C103" s="46">
        <v>75000</v>
      </c>
      <c r="D103" s="47">
        <v>1</v>
      </c>
      <c r="E103" s="48">
        <v>103</v>
      </c>
      <c r="F103" s="49">
        <v>1440</v>
      </c>
      <c r="G103" s="49">
        <v>6180</v>
      </c>
      <c r="H103" s="28">
        <v>7620</v>
      </c>
      <c r="I103" s="50">
        <v>67380</v>
      </c>
      <c r="J103" s="61">
        <v>101070</v>
      </c>
      <c r="L103" s="32">
        <v>102</v>
      </c>
    </row>
    <row r="104" spans="1:12" ht="22.5" customHeight="1">
      <c r="A104" s="59">
        <v>103</v>
      </c>
      <c r="B104" s="54" t="s">
        <v>225</v>
      </c>
      <c r="C104" s="46">
        <v>130600</v>
      </c>
      <c r="D104" s="47">
        <v>33</v>
      </c>
      <c r="E104" s="48">
        <v>653</v>
      </c>
      <c r="F104" s="49">
        <v>47520</v>
      </c>
      <c r="G104" s="49">
        <v>39180</v>
      </c>
      <c r="H104" s="28">
        <v>86700</v>
      </c>
      <c r="I104" s="50">
        <v>43900</v>
      </c>
      <c r="J104" s="61">
        <v>65850</v>
      </c>
      <c r="L104" s="32">
        <v>103</v>
      </c>
    </row>
    <row r="105" spans="1:12" s="33" customFormat="1" ht="22.5" customHeight="1">
      <c r="A105" s="59">
        <v>104</v>
      </c>
      <c r="B105" s="54" t="s">
        <v>226</v>
      </c>
      <c r="C105" s="46">
        <v>75000</v>
      </c>
      <c r="D105" s="47">
        <v>0</v>
      </c>
      <c r="E105" s="48">
        <v>51</v>
      </c>
      <c r="F105" s="56">
        <v>0</v>
      </c>
      <c r="G105" s="56">
        <v>3060</v>
      </c>
      <c r="H105" s="30">
        <v>3060</v>
      </c>
      <c r="I105" s="50">
        <v>71940</v>
      </c>
      <c r="J105" s="61">
        <v>107910</v>
      </c>
      <c r="L105" s="33">
        <v>104</v>
      </c>
    </row>
    <row r="106" spans="1:12" ht="22.5" customHeight="1">
      <c r="A106" s="59">
        <v>105</v>
      </c>
      <c r="B106" s="54" t="s">
        <v>227</v>
      </c>
      <c r="C106" s="46">
        <v>1088200</v>
      </c>
      <c r="D106" s="47">
        <v>276</v>
      </c>
      <c r="E106" s="48">
        <v>5441</v>
      </c>
      <c r="F106" s="49">
        <v>397440</v>
      </c>
      <c r="G106" s="49">
        <v>326460</v>
      </c>
      <c r="H106" s="28">
        <v>723900</v>
      </c>
      <c r="I106" s="50">
        <v>364300</v>
      </c>
      <c r="J106" s="61">
        <v>546450</v>
      </c>
      <c r="L106" s="32">
        <v>105</v>
      </c>
    </row>
    <row r="107" spans="1:12" ht="22.5" customHeight="1">
      <c r="A107" s="59">
        <v>106</v>
      </c>
      <c r="B107" s="54" t="s">
        <v>228</v>
      </c>
      <c r="C107" s="46">
        <v>289000</v>
      </c>
      <c r="D107" s="47">
        <v>62</v>
      </c>
      <c r="E107" s="48">
        <v>1445</v>
      </c>
      <c r="F107" s="49">
        <v>89280</v>
      </c>
      <c r="G107" s="49">
        <v>86700</v>
      </c>
      <c r="H107" s="28">
        <v>175980</v>
      </c>
      <c r="I107" s="50">
        <v>113020</v>
      </c>
      <c r="J107" s="61">
        <v>169530</v>
      </c>
      <c r="L107" s="32">
        <v>106</v>
      </c>
    </row>
    <row r="108" spans="1:12" ht="22.5" customHeight="1">
      <c r="A108" s="68">
        <v>107</v>
      </c>
      <c r="B108" s="55" t="s">
        <v>229</v>
      </c>
      <c r="C108" s="69">
        <v>386800</v>
      </c>
      <c r="D108" s="70">
        <v>126</v>
      </c>
      <c r="E108" s="71">
        <v>1934</v>
      </c>
      <c r="F108" s="72">
        <v>181440</v>
      </c>
      <c r="G108" s="72">
        <v>116040</v>
      </c>
      <c r="H108" s="73">
        <v>297480</v>
      </c>
      <c r="I108" s="74">
        <v>89320</v>
      </c>
      <c r="J108" s="75">
        <v>133980</v>
      </c>
      <c r="L108" s="32">
        <v>107</v>
      </c>
    </row>
    <row r="109" spans="1:12" ht="11.5">
      <c r="C109" s="38"/>
    </row>
    <row r="112" spans="1:12" ht="11.5">
      <c r="C112" s="38"/>
    </row>
    <row r="113" spans="3:3" ht="11.5">
      <c r="C113" s="38"/>
    </row>
    <row r="114" spans="3:3" ht="11.5">
      <c r="C114" s="38"/>
    </row>
    <row r="115" spans="3:3" ht="11.5">
      <c r="C115" s="38"/>
    </row>
    <row r="117" spans="3:3" ht="11.5">
      <c r="C117" s="38"/>
    </row>
  </sheetData>
  <sheetProtection algorithmName="SHA-512" hashValue="qk2dLG8qRxaNzs/65PBgXBfx0QJSSragV45cU6vNM5GL+vP35tvrlFjMEkEgboehUHjBbiNrFsvEmrVzXQu4hw==" saltValue="VXw1hQmcjUrQWUQ1ANDgxQ==" spinCount="100000" sheet="1" selectLockedCells="1" selectUnlockedCells="1"/>
  <phoneticPr fontId="2"/>
  <pageMargins left="0.43307086614173229" right="0.43307086614173229" top="0.74803149606299213" bottom="0.74803149606299213" header="0.31496062992125984" footer="0.31496062992125984"/>
  <pageSetup paperSize="9" scale="2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概算払い用</vt:lpstr>
      <vt:lpstr>1申請書</vt:lpstr>
      <vt:lpstr>2計画書</vt:lpstr>
      <vt:lpstr>3請求書</vt:lpstr>
      <vt:lpstr>4口座振替依頼書</vt:lpstr>
      <vt:lpstr>R7</vt:lpstr>
      <vt:lpstr>'1申請書'!Print_Area</vt:lpstr>
      <vt:lpstr>'2計画書'!Print_Area</vt:lpstr>
      <vt:lpstr>'3請求書'!Print_Area</vt:lpstr>
      <vt:lpstr>'4口座振替依頼書'!Print_Area</vt:lpstr>
      <vt:lpstr>'R7'!Print_Area</vt:lpstr>
      <vt:lpstr>概算払い用!Print_Area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　祐史</dc:creator>
  <cp:lastModifiedBy>山本　祐史</cp:lastModifiedBy>
  <cp:lastPrinted>2025-08-21T02:22:16Z</cp:lastPrinted>
  <dcterms:created xsi:type="dcterms:W3CDTF">2025-05-03T05:59:55Z</dcterms:created>
  <dcterms:modified xsi:type="dcterms:W3CDTF">2025-08-21T02:28:06Z</dcterms:modified>
</cp:coreProperties>
</file>