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C:\Users\06861521\Desktop\"/>
    </mc:Choice>
  </mc:AlternateContent>
  <xr:revisionPtr revIDLastSave="0" documentId="13_ncr:1_{94516B7D-6FEC-410A-8E43-3A650CAA1123}" xr6:coauthVersionLast="47" xr6:coauthVersionMax="47" xr10:uidLastSave="{00000000-0000-0000-0000-000000000000}"/>
  <workbookProtection workbookAlgorithmName="SHA-512" workbookHashValue="uTqcDEtYUl1k4ldqiDQfFJH9fiHeLgU4SwCw2k6m5RN46QejJ0iTm/PYfkk/P9JfmQUmRIKElt/r7+LqQTnQ9A==" workbookSaltValue="LmKz14HOl6PlMsL4jQ5ABg==" workbookSpinCount="100000" lockStructure="1"/>
  <bookViews>
    <workbookView xWindow="12390" yWindow="-16320" windowWidth="29040" windowHeight="15720" xr2:uid="{00000000-000D-0000-FFFF-FFFF00000000}"/>
  </bookViews>
  <sheets>
    <sheet name="ご利用案内（はじめに）" sheetId="1" r:id="rId1"/>
    <sheet name="シミュレーター" sheetId="2" r:id="rId2"/>
    <sheet name="Sheet2" sheetId="3" r:id="rId3"/>
  </sheets>
  <definedNames>
    <definedName name="_xlnm.Print_Area" localSheetId="1">シミュレーター!$A$1:$AR$75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76" i="2" l="1"/>
  <c r="AL76" i="2"/>
  <c r="AP76" i="2"/>
  <c r="AK76" i="2"/>
  <c r="AO76" i="2"/>
  <c r="V23" i="2"/>
  <c r="AN76" i="2" s="1"/>
  <c r="L67" i="2" s="1"/>
  <c r="U67" i="2" l="1"/>
  <c r="AM76" i="2"/>
  <c r="C67" i="2" s="1"/>
  <c r="U72" i="2"/>
  <c r="T35" i="2" l="1"/>
  <c r="C72" i="2" l="1"/>
  <c r="L72" i="2"/>
  <c r="R75" i="2" l="1"/>
</calcChain>
</file>

<file path=xl/sharedStrings.xml><?xml version="1.0" encoding="utf-8"?>
<sst xmlns="http://schemas.openxmlformats.org/spreadsheetml/2006/main" count="209" uniqueCount="105">
  <si>
    <t>中野区給付型奨学金
支給額シミュレーター</t>
  </si>
  <si>
    <t>ご利用前にお読みください</t>
  </si>
  <si>
    <t>ご用意いただくもの</t>
  </si>
  <si>
    <t>画面の見方</t>
  </si>
  <si>
    <t>入力情報</t>
  </si>
  <si>
    <t>判定範囲</t>
  </si>
  <si>
    <t>居住・年齢・対象校・学業成績・申請期限その他の全ての支給要件を判定するものではありません。</t>
  </si>
  <si>
    <t>国の支援額</t>
  </si>
  <si>
    <t>個人情報</t>
  </si>
  <si>
    <t>利用環境</t>
  </si>
  <si>
    <t>★tips</t>
  </si>
  <si>
    <t>課税標準額</t>
  </si>
  <si>
    <t>申請者本人</t>
  </si>
  <si>
    <t>生計維持者１</t>
  </si>
  <si>
    <t>生計維持者２</t>
  </si>
  <si>
    <t>支給額算定基準額</t>
  </si>
  <si>
    <t>算定された支給区分</t>
  </si>
  <si>
    <t>通学区分</t>
  </si>
  <si>
    <t>学校区分</t>
  </si>
  <si>
    <t>▼通学区分を
選択してください。</t>
  </si>
  <si>
    <t>▼学校区分を選択してください。</t>
  </si>
  <si>
    <t>▼通信教育課程の場合は、選択してください。</t>
  </si>
  <si>
    <t>▼夜間学部等に通学する場合は、選択してください。</t>
  </si>
  <si>
    <t>学費を入力してください</t>
  </si>
  <si>
    <t>▼学校の入学金額を
入力してください。</t>
  </si>
  <si>
    <t>▼学校の授業料を
入力してください。</t>
  </si>
  <si>
    <t>児童養護施設、児童自立支援施設、児童心理治療施設、児童自立生活援助事業（自立援助ホーム）、小規模住居型児童養育事業（ファミリーホーム）、里親が該当します。これらの施設等から、支給決定後も通学を予定している場合は、選択してください。</t>
  </si>
  <si>
    <t>生活状況（該当する場合に選択してください）</t>
  </si>
  <si>
    <t>▼生計維持者の方が生活保護を
受給していますか。</t>
  </si>
  <si>
    <t>▼児童養護施設等から
通学を予定していますか。</t>
  </si>
  <si>
    <t>▼国の学資支給金
（自動計算）</t>
  </si>
  <si>
    <t>▼国の授業料減免額
（自動計算）</t>
  </si>
  <si>
    <t>▼国の入学金減免額
（自動計算）</t>
  </si>
  <si>
    <t>国の私立理工農系支援の対象となる
学部・学科等に進学・在学していますか。</t>
  </si>
  <si>
    <t>国の修学支援新制度において
「多子世帯」に該当しますか。</t>
  </si>
  <si>
    <t>授業料等支援額</t>
  </si>
  <si>
    <t>入学金支援額</t>
  </si>
  <si>
    <t>加算支給分</t>
  </si>
  <si>
    <t>■授業料</t>
  </si>
  <si>
    <t>★通常</t>
  </si>
  <si>
    <t>★生保・社会的養護</t>
  </si>
  <si>
    <t>★通信</t>
  </si>
  <si>
    <t>国公立４・６年</t>
  </si>
  <si>
    <t>学部</t>
  </si>
  <si>
    <t>自宅</t>
  </si>
  <si>
    <t>通信教育課程</t>
  </si>
  <si>
    <t>自宅外</t>
  </si>
  <si>
    <t>夜間</t>
  </si>
  <si>
    <t>私立４・６年</t>
  </si>
  <si>
    <t>国公立短期</t>
  </si>
  <si>
    <t>私立短期</t>
  </si>
  <si>
    <t>国公立高専</t>
  </si>
  <si>
    <t>学科</t>
  </si>
  <si>
    <t>私立高専</t>
  </si>
  <si>
    <t>国公立専修学校</t>
  </si>
  <si>
    <t>専門課程</t>
  </si>
  <si>
    <t>私立専修学校</t>
  </si>
  <si>
    <t>■入学金</t>
  </si>
  <si>
    <t>■加算支給分</t>
  </si>
  <si>
    <t>通信</t>
  </si>
  <si>
    <t>▼このシミュレーターで確認できること</t>
    <phoneticPr fontId="15"/>
  </si>
  <si>
    <t>●中野区給付型奨学金　支給額シミュレーター</t>
    <phoneticPr fontId="15"/>
  </si>
  <si>
    <t>早生まれ
調整</t>
    <phoneticPr fontId="15"/>
  </si>
  <si>
    <t>政令指定
都市</t>
    <phoneticPr fontId="15"/>
  </si>
  <si>
    <t>区の支給見込額（年額）　合計</t>
    <rPh sb="8" eb="10">
      <t>ネンガク</t>
    </rPh>
    <phoneticPr fontId="15"/>
  </si>
  <si>
    <t>▼「シミュレーター」タブを開き、黄色のセルを上から順に入力してください。
入力セル以外は編集できないように保護されています。</t>
    <phoneticPr fontId="15"/>
  </si>
  <si>
    <t>▼課税証明書等を確認し、黄色のセルに金額を入力してください。</t>
    <phoneticPr fontId="15"/>
  </si>
  <si>
    <r>
      <rPr>
        <b/>
        <sz val="12"/>
        <color theme="1"/>
        <rFont val="BIZ UDゴシック"/>
        <family val="3"/>
        <charset val="128"/>
      </rPr>
      <t>【政令指定都市】</t>
    </r>
    <r>
      <rPr>
        <sz val="12"/>
        <color theme="1"/>
        <rFont val="BIZ UDゴシック"/>
        <family val="3"/>
        <charset val="128"/>
      </rPr>
      <t>課税した自治体が政令指定都市の場合は、該当欄で「✓」を選択してください。</t>
    </r>
    <phoneticPr fontId="15"/>
  </si>
  <si>
    <t>▼STEP 1　申請者本人・生計維持者の税情報を入力してください</t>
    <phoneticPr fontId="15"/>
  </si>
  <si>
    <t>▼STEP 2　算定された支給区分を確認してください</t>
    <phoneticPr fontId="15"/>
  </si>
  <si>
    <t>▼STEP 3　学校・通学・学費等を入力してください</t>
    <phoneticPr fontId="15"/>
  </si>
  <si>
    <t>▼STEP 4　区の支給見込額（年額）を確認してください</t>
    <phoneticPr fontId="15"/>
  </si>
  <si>
    <t xml:space="preserve">「自宅外通学」とは、学生等本人が生計維持者と別居し（生計維持者の単身赴任等は含まない。）、学生等本人または生計維持者が学生等本人の居住に係る家賃を支払って生活していることをいい、かつ、以下の「自宅外通学」の要件のいずれかに該当する場合をいいます。
上記の定義に当てはまらない「一人暮らし」を自宅外通学として扱うものではありません。
＜自宅外通学の要件＞
1.実家(生計維持者いずれもの居住地)から大学等までの通学距離が片道60キロメートル以上（目安）
2.実家から大学等までの通学時間が片道120分以上（目安）
3.実家から大学等までの通学費が月1万円以上（目安）
4.実家から大学等までの通学時間が片道90分以上であり、通学時間帯に利用できる交通機関の運行本数が1時間当り1本以下（目安）
5.その他やむを得ない特別な事情により、学業との関連で、実家からの通学が困難 </t>
    <phoneticPr fontId="15"/>
  </si>
  <si>
    <r>
      <rPr>
        <b/>
        <sz val="16"/>
        <color rgb="FFFF0000"/>
        <rFont val="BIZ UDゴシック"/>
        <family val="3"/>
        <charset val="128"/>
      </rPr>
      <t>【注意事項】</t>
    </r>
    <r>
      <rPr>
        <sz val="16"/>
        <color rgb="FF1F2937"/>
        <rFont val="BIZ UDゴシック"/>
        <family val="3"/>
        <charset val="128"/>
      </rPr>
      <t xml:space="preserve">
</t>
    </r>
    <r>
      <rPr>
        <sz val="14"/>
        <color rgb="FF1F2937"/>
        <rFont val="BIZ UDゴシック"/>
        <family val="3"/>
        <charset val="128"/>
      </rPr>
      <t>表示される結果はあくまで目安であり、支給資格や支給額を確約するものではありません。
また、実際の支給資格および支給額は、申請後に提出書類、税情報、国の修学支援新制度の採用・支援状況、進学先の学費等を確認した上で、中野区が決定します。このシミュレーターは、居住、年齢、対象校、学業成績、申請期限その他のすべての支給要件を判定するものではありません。</t>
    </r>
    <phoneticPr fontId="15"/>
  </si>
  <si>
    <t>Ｑ．通学区分「自宅外通学」について</t>
    <phoneticPr fontId="15"/>
  </si>
  <si>
    <t>Ｑ．生計維持者とは？</t>
    <phoneticPr fontId="15"/>
  </si>
  <si>
    <t>Ｑ．入学金・授業料以外の「対象となる学費」とは？</t>
    <rPh sb="2" eb="5">
      <t>ニュウガクキン</t>
    </rPh>
    <rPh sb="6" eb="9">
      <t>ジュギョウリョウ</t>
    </rPh>
    <rPh sb="9" eb="11">
      <t>イガイ</t>
    </rPh>
    <rPh sb="13" eb="15">
      <t>タイショウ</t>
    </rPh>
    <rPh sb="18" eb="20">
      <t>ガクヒ</t>
    </rPh>
    <phoneticPr fontId="15"/>
  </si>
  <si>
    <t>●入力するセル</t>
    <rPh sb="1" eb="2">
      <t>ニュウ</t>
    </rPh>
    <phoneticPr fontId="15"/>
  </si>
  <si>
    <t>●自動計算されるセル</t>
    <phoneticPr fontId="15"/>
  </si>
  <si>
    <r>
      <rPr>
        <b/>
        <sz val="12"/>
        <color theme="1"/>
        <rFont val="BIZ UDゴシック"/>
        <family val="3"/>
        <charset val="128"/>
      </rPr>
      <t>【早生まれ調整】</t>
    </r>
    <r>
      <rPr>
        <sz val="12"/>
        <color theme="1"/>
        <rFont val="BIZ UDゴシック"/>
        <family val="3"/>
        <charset val="128"/>
      </rPr>
      <t>申請者本人が、入学年度の前年に19歳となる早生まれ（1月2日から4月1日までの生まれ）で、かつ、判定に使用する住民税情報において生計維持者の一般扶養親族に含まれている場合は、本人を扶養している生計維持者の欄で「✓」を選択してください。</t>
    </r>
    <phoneticPr fontId="15"/>
  </si>
  <si>
    <t>　このシミュレーターは、入力された税情報、学校区分、通学形態、学費等をもとに、「中野区給付型奨学金」の支給区分および支給見込額を試算するものです。表示される結果はあくまで目安であり、支給資格や支給額を確約するものではありません。
　また、実際の支給資格および支給額は、申請後に提出書類、税情報、国の修学支援新制度の採用・支援状況、進学先の学費等を確認した上で、中野区が決定します。このシミュレーターは、居住、年齢、対象校、学業成績、申請期限その他のすべての支給要件を判定するものではありません。
　入力内容、税情報の年度、国の支援状況、実際の学費、制度改正等により、試算結果と実際の支給額が異なる場合があります。また、シミュレーターへの入力だけでは申請は完了しません。申請に当たっては、必ず対象年度の募集案内をご確認ください。</t>
    <phoneticPr fontId="15"/>
  </si>
  <si>
    <t>　このシミュレーターは、入力された税情報、学校区分、通学形態、学費および国の支援状況をもとに、中野区給 付型奨学金の支給区分と支給見込額を試算するものです。
　表示結果はあくまで目安であり、支給資格や支給額を確約するものではありません。実際の支給資格・支給額は、申請後に提出書類、税情報、国の修学支援新制度の採用状況、進学先の学費等を確認して中野区が決定します。
　このファイルへの入力だけでは申請は完了しません。申請年度の募集案内をご確認の上、受付期間内に必要な手続きを行ってください。</t>
    <rPh sb="53" eb="54">
      <t>ガタ</t>
    </rPh>
    <phoneticPr fontId="15"/>
  </si>
  <si>
    <t>Ｑ.「課税標準額」「市町村民税調整控除額」「市町村民税調整額」の確認方法について</t>
    <rPh sb="10" eb="15">
      <t>シチョウソンミンゼイ</t>
    </rPh>
    <rPh sb="22" eb="27">
      <t>シチョウソンミンゼイ</t>
    </rPh>
    <phoneticPr fontId="15"/>
  </si>
  <si>
    <t>市町村民税
調整控除額</t>
    <rPh sb="0" eb="5">
      <t>シチョウソンミンゼイ</t>
    </rPh>
    <phoneticPr fontId="15"/>
  </si>
  <si>
    <t>市町村民税
調整額</t>
    <rPh sb="0" eb="5">
      <t>シチョウソンミンゼイ</t>
    </rPh>
    <phoneticPr fontId="15"/>
  </si>
  <si>
    <t>支給額算定基準額</t>
    <rPh sb="0" eb="3">
      <t>シキュウガク</t>
    </rPh>
    <rPh sb="3" eb="8">
      <t>サンテイキジュンガク</t>
    </rPh>
    <phoneticPr fontId="15"/>
  </si>
  <si>
    <t>51,300円未満</t>
    <rPh sb="6" eb="7">
      <t>エン</t>
    </rPh>
    <rPh sb="7" eb="9">
      <t>ミマン</t>
    </rPh>
    <phoneticPr fontId="15"/>
  </si>
  <si>
    <t>51,300円以上154,500円未満</t>
    <rPh sb="6" eb="7">
      <t>エン</t>
    </rPh>
    <rPh sb="7" eb="9">
      <t>イジョウ</t>
    </rPh>
    <rPh sb="16" eb="17">
      <t>エン</t>
    </rPh>
    <rPh sb="17" eb="19">
      <t>ミマン</t>
    </rPh>
    <phoneticPr fontId="15"/>
  </si>
  <si>
    <t>154,500円以上</t>
    <rPh sb="7" eb="8">
      <t>エン</t>
    </rPh>
    <rPh sb="8" eb="10">
      <t>イジョウ</t>
    </rPh>
    <phoneticPr fontId="15"/>
  </si>
  <si>
    <r>
      <rPr>
        <sz val="14"/>
        <color theme="1"/>
        <rFont val="BIZ UDゴシック"/>
        <family val="3"/>
        <charset val="128"/>
      </rPr>
      <t>▶原則、</t>
    </r>
    <r>
      <rPr>
        <sz val="14"/>
        <color rgb="FFFF0000"/>
        <rFont val="BIZ UDゴシック"/>
        <family val="3"/>
        <charset val="128"/>
      </rPr>
      <t>支給対象外</t>
    </r>
    <r>
      <rPr>
        <sz val="14"/>
        <color theme="1"/>
        <rFont val="BIZ UDゴシック"/>
        <family val="3"/>
        <charset val="128"/>
      </rPr>
      <t>です。</t>
    </r>
    <r>
      <rPr>
        <sz val="11"/>
        <color theme="1"/>
        <rFont val="BIZ UDゴシック"/>
        <family val="3"/>
        <charset val="128"/>
      </rPr>
      <t xml:space="preserve">
※国の多子世帯支援対象者の場合は、
加算支給分のみ対象となります。</t>
    </r>
    <rPh sb="1" eb="3">
      <t>ゲンソク</t>
    </rPh>
    <rPh sb="4" eb="9">
      <t>シキュウタイショウガイ</t>
    </rPh>
    <rPh sb="14" eb="15">
      <t>クニ</t>
    </rPh>
    <rPh sb="16" eb="22">
      <t>タシセタイシエン</t>
    </rPh>
    <rPh sb="22" eb="25">
      <t>タイショウシャ</t>
    </rPh>
    <rPh sb="26" eb="28">
      <t>バアイ</t>
    </rPh>
    <rPh sb="31" eb="36">
      <t>カサンシキュウブン</t>
    </rPh>
    <rPh sb="38" eb="40">
      <t>タイショウ</t>
    </rPh>
    <phoneticPr fontId="15"/>
  </si>
  <si>
    <t>これらの税情報は、課税証明書等で確認することができます。また、「マイナポータル」を活用することで、課税証明書等を取得せずに、課税標準額等の税情報を確認することができます（マイナンバーカードが必要です）。
表示される項目は個人の状況等によって異なる場合がありますので、「課税所得額（課税標準額）」や「市町村民税_調整控除額」等の項目をご確認ください。
※特別区の場合は、「特別区民税調整控除額」「特別区民税調整額」と表現されている場合があります。
※市町村民税調整額については、該当しない場合、記載されない場合があります。記載がない場合「市町村民税調整額」は0円として計算してください。</t>
    <rPh sb="14" eb="15">
      <t>ナド</t>
    </rPh>
    <rPh sb="178" eb="180">
      <t>トクベツ</t>
    </rPh>
    <rPh sb="180" eb="181">
      <t>ク</t>
    </rPh>
    <rPh sb="182" eb="184">
      <t>バアイ</t>
    </rPh>
    <rPh sb="187" eb="192">
      <t>トクベツクミンゼイ</t>
    </rPh>
    <rPh sb="192" eb="197">
      <t>チョウセイコウジョガク</t>
    </rPh>
    <rPh sb="199" eb="201">
      <t>トクベツ</t>
    </rPh>
    <rPh sb="201" eb="202">
      <t>ク</t>
    </rPh>
    <rPh sb="202" eb="203">
      <t>ミン</t>
    </rPh>
    <rPh sb="203" eb="204">
      <t>ゼイ</t>
    </rPh>
    <rPh sb="204" eb="206">
      <t>チョウセイ</t>
    </rPh>
    <rPh sb="206" eb="207">
      <t>ガク</t>
    </rPh>
    <rPh sb="209" eb="211">
      <t>ヒョウゲン</t>
    </rPh>
    <rPh sb="216" eb="218">
      <t>バアイ</t>
    </rPh>
    <rPh sb="226" eb="231">
      <t>シチョウソンミンゼイ</t>
    </rPh>
    <rPh sb="231" eb="234">
      <t>チョウセイガク</t>
    </rPh>
    <rPh sb="267" eb="269">
      <t>バアイ</t>
    </rPh>
    <rPh sb="270" eb="275">
      <t>シチョウソンミンゼイ</t>
    </rPh>
    <phoneticPr fontId="15"/>
  </si>
  <si>
    <t>対象年度の課税証明書、進学予定先の学費案内等を確認し、入力してください。</t>
    <phoneticPr fontId="15"/>
  </si>
  <si>
    <r>
      <rPr>
        <b/>
        <sz val="14"/>
        <color theme="1"/>
        <rFont val="BIZ UDゴシック"/>
        <family val="3"/>
        <charset val="128"/>
      </rPr>
      <t>▶B区分</t>
    </r>
    <r>
      <rPr>
        <sz val="14"/>
        <color theme="1"/>
        <rFont val="BIZ UDゴシック"/>
        <family val="3"/>
        <charset val="128"/>
      </rPr>
      <t xml:space="preserve">
</t>
    </r>
    <r>
      <rPr>
        <sz val="11"/>
        <color theme="1"/>
        <rFont val="BIZ UDゴシック"/>
        <family val="3"/>
        <charset val="128"/>
      </rPr>
      <t>・左記金額のうち、授業料等・入学金に係る奨学金の</t>
    </r>
    <r>
      <rPr>
        <b/>
        <sz val="11"/>
        <color theme="6"/>
        <rFont val="BIZ UDゴシック"/>
        <family val="3"/>
        <charset val="128"/>
      </rPr>
      <t>2/3が上限</t>
    </r>
    <r>
      <rPr>
        <sz val="11"/>
        <color theme="1"/>
        <rFont val="BIZ UDゴシック"/>
        <family val="3"/>
        <charset val="128"/>
      </rPr>
      <t>と
なります。</t>
    </r>
    <rPh sb="2" eb="4">
      <t>クブン</t>
    </rPh>
    <rPh sb="6" eb="8">
      <t>サキ</t>
    </rPh>
    <rPh sb="8" eb="10">
      <t>キンガク</t>
    </rPh>
    <rPh sb="14" eb="17">
      <t>ジュギョウリョウ</t>
    </rPh>
    <rPh sb="17" eb="18">
      <t>トウ</t>
    </rPh>
    <rPh sb="19" eb="22">
      <t>ニュウガクキン</t>
    </rPh>
    <rPh sb="23" eb="24">
      <t>カカ</t>
    </rPh>
    <rPh sb="25" eb="28">
      <t>ショウガクキン</t>
    </rPh>
    <rPh sb="33" eb="35">
      <t>ジョウゲン</t>
    </rPh>
    <phoneticPr fontId="15"/>
  </si>
  <si>
    <r>
      <rPr>
        <b/>
        <sz val="14"/>
        <color theme="1"/>
        <rFont val="BIZ UDゴシック"/>
        <family val="3"/>
        <charset val="128"/>
      </rPr>
      <t>▶A区分</t>
    </r>
    <r>
      <rPr>
        <sz val="14"/>
        <color theme="1"/>
        <rFont val="BIZ UDゴシック"/>
        <family val="3"/>
        <charset val="128"/>
      </rPr>
      <t xml:space="preserve">
</t>
    </r>
    <r>
      <rPr>
        <sz val="11"/>
        <color theme="1"/>
        <rFont val="BIZ UDゴシック"/>
        <family val="3"/>
        <charset val="128"/>
      </rPr>
      <t>・奨学金が受給できます。</t>
    </r>
    <rPh sb="2" eb="4">
      <t>クブン</t>
    </rPh>
    <rPh sb="6" eb="9">
      <t>ショウガクキン</t>
    </rPh>
    <rPh sb="10" eb="12">
      <t>ジュキュウ</t>
    </rPh>
    <phoneticPr fontId="15"/>
  </si>
  <si>
    <t>▼授業料のほか、対象となる学費
の合計を入力してください。</t>
    <rPh sb="1" eb="4">
      <t>ジュギョウリョウ</t>
    </rPh>
    <rPh sb="17" eb="19">
      <t>ゴウケイ</t>
    </rPh>
    <phoneticPr fontId="15"/>
  </si>
  <si>
    <t>▶国の修学支援新制度の対象ですか？</t>
    <rPh sb="3" eb="10">
      <t>シュウガクシエンシンセイド</t>
    </rPh>
    <rPh sb="11" eb="13">
      <t>タイショウ</t>
    </rPh>
    <phoneticPr fontId="15"/>
  </si>
  <si>
    <r>
      <rPr>
        <b/>
        <sz val="16"/>
        <color theme="5"/>
        <rFont val="BIZ UDゴシック"/>
        <family val="3"/>
        <charset val="128"/>
      </rPr>
      <t>支給額算定基準額</t>
    </r>
    <r>
      <rPr>
        <b/>
        <sz val="16"/>
        <color theme="1"/>
        <rFont val="BIZ UDゴシック"/>
        <family val="3"/>
        <charset val="128"/>
      </rPr>
      <t>＝課税標準額×6％ー（市町村民税調整額＋市町村民税調整額）</t>
    </r>
    <rPh sb="0" eb="3">
      <t>シキュウガク</t>
    </rPh>
    <rPh sb="3" eb="8">
      <t>サンテイキジュンガク</t>
    </rPh>
    <rPh sb="9" eb="14">
      <t>カゼイヒョウジュンガク</t>
    </rPh>
    <rPh sb="19" eb="24">
      <t>シチョウソンミンゼイ</t>
    </rPh>
    <rPh sb="24" eb="27">
      <t>チョウセイガク</t>
    </rPh>
    <rPh sb="28" eb="33">
      <t>シチョウソンミンゼイ</t>
    </rPh>
    <rPh sb="33" eb="36">
      <t>チョウセイガク</t>
    </rPh>
    <phoneticPr fontId="15"/>
  </si>
  <si>
    <t>Ｑ．「児童養護施設等」とは何ですか？</t>
    <phoneticPr fontId="15"/>
  </si>
  <si>
    <t>入力情報は中野区へ自動送信されません。
共用端末で実施する場合は、利用後に入力内容を消去してください。</t>
    <phoneticPr fontId="15"/>
  </si>
  <si>
    <r>
      <rPr>
        <b/>
        <sz val="10"/>
        <color rgb="FFFF0000"/>
        <rFont val="BIZ UDゴシック"/>
        <family val="3"/>
        <charset val="128"/>
      </rPr>
      <t>国の学資支給金・授業料等減免額は区のシミュレーターが独自で試算したものです。</t>
    </r>
    <r>
      <rPr>
        <sz val="10"/>
        <color rgb="FF1F2937"/>
        <rFont val="BIZ UDゴシック"/>
        <family val="3"/>
        <charset val="128"/>
      </rPr>
      <t xml:space="preserve">
実際の国の支援額等と異なる場合がありますので、予めご了承ください。</t>
    </r>
    <rPh sb="16" eb="17">
      <t>ク</t>
    </rPh>
    <rPh sb="26" eb="28">
      <t>ドクジ</t>
    </rPh>
    <rPh sb="42" eb="43">
      <t>クニ</t>
    </rPh>
    <rPh sb="44" eb="47">
      <t>シエンガク</t>
    </rPh>
    <rPh sb="62" eb="63">
      <t>アラカジ</t>
    </rPh>
    <rPh sb="65" eb="67">
      <t>リョウショウ</t>
    </rPh>
    <phoneticPr fontId="15"/>
  </si>
  <si>
    <t>・申請者本人および生計維持者の課税情報の分かるもの（課税証明書・マイナポータル等）
・進学予定先の入学金・授業料等、学費が分かる資料
・Microsoft Excelの使用できる環境</t>
    <rPh sb="17" eb="19">
      <t>ジョウホウ</t>
    </rPh>
    <rPh sb="20" eb="21">
      <t>ワ</t>
    </rPh>
    <rPh sb="26" eb="31">
      <t>カゼイショウメイショ</t>
    </rPh>
    <rPh sb="39" eb="40">
      <t>トウ</t>
    </rPh>
    <rPh sb="56" eb="57">
      <t>トウ</t>
    </rPh>
    <rPh sb="58" eb="60">
      <t>ガクヒ</t>
    </rPh>
    <rPh sb="84" eb="86">
      <t>シヨウ</t>
    </rPh>
    <rPh sb="89" eb="91">
      <t>カンキョウ</t>
    </rPh>
    <phoneticPr fontId="15"/>
  </si>
  <si>
    <t>ファイルを端末に保存し、Microsoft Excelを使用してご利用することを推奨しております。</t>
    <rPh sb="28" eb="30">
      <t>シヨウ</t>
    </rPh>
    <rPh sb="33" eb="35">
      <t>リヨウ</t>
    </rPh>
    <rPh sb="40" eb="42">
      <t>スイショウ</t>
    </rPh>
    <phoneticPr fontId="15"/>
  </si>
  <si>
    <t>生計維持者とは、収入や居住要件などを確認する際に基準となる人です。
原則として、父母がいる場合は、父母が生計維持者となります。父母と別居している場合でも、父母があなたの学費や生活費を主に負担している場合は、父母が生計維持者となります。
※父母の一方のみがあなたの生計を維持している場合や、父母以外の方が生計を維持している場合などは、状況により生計維持者となる人が異なります。
詳細については区HP「中野区給付型奨学金 Q＆A」を参照ください。</t>
    <rPh sb="189" eb="191">
      <t>ショウサイ</t>
    </rPh>
    <rPh sb="196" eb="197">
      <t>ク</t>
    </rPh>
    <rPh sb="200" eb="203">
      <t>ナカノク</t>
    </rPh>
    <rPh sb="203" eb="209">
      <t>キュウフガタショウガクキン</t>
    </rPh>
    <rPh sb="215" eb="217">
      <t>サンショウ</t>
    </rPh>
    <phoneticPr fontId="15"/>
  </si>
  <si>
    <t>進学先等のホームページや入学案内等で確認できる、授業料、施設整備費、教育充実費等、原則として在籍する学生全員が納付することとされている費用が対象です。個人の選択により発生する費用や、任意で納付する費用は対象外です。
⇒シミュレーター「授業料のほか、対象となる学費の合計」については、上記学費から、授業料と入学金を除いた残りの対象学費を入力して下さい。</t>
    <rPh sb="0" eb="3">
      <t>シンガクサキ</t>
    </rPh>
    <rPh sb="3" eb="4">
      <t>トウ</t>
    </rPh>
    <rPh sb="12" eb="16">
      <t>ニュウガクアンナイ</t>
    </rPh>
    <rPh sb="16" eb="17">
      <t>トウ</t>
    </rPh>
    <rPh sb="18" eb="20">
      <t>カクニン</t>
    </rPh>
    <rPh sb="30" eb="33">
      <t>セイビヒ</t>
    </rPh>
    <rPh sb="36" eb="39">
      <t>ジュウジツヒ</t>
    </rPh>
    <rPh sb="46" eb="48">
      <t>ザイセキ</t>
    </rPh>
    <rPh sb="67" eb="69">
      <t>ヒヨウ</t>
    </rPh>
    <rPh sb="78" eb="80">
      <t>センタク</t>
    </rPh>
    <rPh sb="87" eb="89">
      <t>ヒヨウ</t>
    </rPh>
    <rPh sb="91" eb="93">
      <t>ニンイ</t>
    </rPh>
    <rPh sb="98" eb="100">
      <t>ヒヨウ</t>
    </rPh>
    <rPh sb="117" eb="120">
      <t>ジュギョウリョウ</t>
    </rPh>
    <rPh sb="124" eb="126">
      <t>タイショウ</t>
    </rPh>
    <rPh sb="129" eb="131">
      <t>ガクヒ</t>
    </rPh>
    <rPh sb="132" eb="134">
      <t>ゴウケイ</t>
    </rPh>
    <rPh sb="141" eb="143">
      <t>ジョウキ</t>
    </rPh>
    <rPh sb="143" eb="145">
      <t>ガクヒ</t>
    </rPh>
    <rPh sb="148" eb="151">
      <t>ジュギョウリョウ</t>
    </rPh>
    <rPh sb="152" eb="155">
      <t>ニュウガクキン</t>
    </rPh>
    <rPh sb="156" eb="157">
      <t>ノゾ</t>
    </rPh>
    <rPh sb="159" eb="160">
      <t>ノコ</t>
    </rPh>
    <phoneticPr fontId="15"/>
  </si>
  <si>
    <t>国の修学支援新制度による試算支援額（参考）</t>
    <rPh sb="12" eb="14">
      <t>シサン</t>
    </rPh>
    <rPh sb="14" eb="16">
      <t>シエン</t>
    </rPh>
    <rPh sb="18" eb="20">
      <t>サンコウ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</si>
</sst>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quot;円&quot;;[Red]\(#,##0&quot;円)&quot;;\-"/>
    <numFmt numFmtId="178" formatCode="#,##0&quot;円&quot;;[Red]\(#,##0&quot;円)&quot;;;"/>
    <numFmt numFmtId="179" formatCode="#,##0&quot;円&quot;"/>
  </numFmts>
  <fonts count="45">
    <font>
      <sz val="11"/>
      <color theme="1"/>
      <name val="游ゴシック"/>
      <family val="2"/>
      <charset val="128"/>
    </font>
    <font>
      <sz val="11"/>
      <color theme="1"/>
      <name val="BIZ UDゴシック"/>
      <family val="3"/>
      <charset val="128"/>
    </font>
    <font>
      <sz val="11"/>
      <color theme="0"/>
      <name val="BIZ UDゴシック"/>
      <family val="3"/>
      <charset val="128"/>
    </font>
    <font>
      <b/>
      <sz val="11"/>
      <color theme="1"/>
      <name val="BIZ UDゴシック"/>
      <family val="3"/>
      <charset val="128"/>
    </font>
    <font>
      <b/>
      <sz val="18"/>
      <name val="BIZ UDゴシック"/>
      <family val="3"/>
      <charset val="128"/>
    </font>
    <font>
      <sz val="11"/>
      <color theme="1"/>
      <name val="Noto Sans CJK SC"/>
      <family val="2"/>
      <charset val="1"/>
    </font>
    <font>
      <sz val="11"/>
      <color theme="1"/>
      <name val="游ゴシック"/>
      <family val="2"/>
      <charset val="128"/>
    </font>
    <font>
      <b/>
      <sz val="20"/>
      <color rgb="FFFFFFFF"/>
      <name val="BIZ UDゴシック"/>
      <family val="3"/>
      <charset val="128"/>
    </font>
    <font>
      <sz val="10"/>
      <color rgb="FF1F2937"/>
      <name val="BIZ UDゴシック"/>
      <family val="3"/>
      <charset val="128"/>
    </font>
    <font>
      <b/>
      <sz val="14"/>
      <color rgb="FFFFFFFF"/>
      <name val="BIZ UDゴシック"/>
      <family val="3"/>
      <charset val="128"/>
    </font>
    <font>
      <b/>
      <sz val="12"/>
      <color rgb="FFFFFFFF"/>
      <name val="BIZ UDゴシック"/>
      <family val="3"/>
      <charset val="128"/>
    </font>
    <font>
      <b/>
      <sz val="11"/>
      <color rgb="FF0000FF"/>
      <name val="BIZ UDゴシック"/>
      <family val="3"/>
      <charset val="128"/>
    </font>
    <font>
      <b/>
      <sz val="11"/>
      <color theme="0"/>
      <name val="BIZ UDゴシック"/>
      <family val="3"/>
      <charset val="128"/>
    </font>
    <font>
      <b/>
      <sz val="13"/>
      <color rgb="FF222222"/>
      <name val="BIZ UDゴシック"/>
      <family val="3"/>
      <charset val="128"/>
    </font>
    <font>
      <b/>
      <sz val="10"/>
      <color rgb="FF17365D"/>
      <name val="BIZ UDゴシック"/>
      <family val="3"/>
      <charset val="128"/>
    </font>
    <font>
      <sz val="6"/>
      <name val="游ゴシック"/>
      <family val="2"/>
      <charset val="128"/>
    </font>
    <font>
      <sz val="11"/>
      <color rgb="FF1F2937"/>
      <name val="BIZ UDゴシック"/>
      <family val="3"/>
      <charset val="128"/>
    </font>
    <font>
      <sz val="12"/>
      <color rgb="FF1F2937"/>
      <name val="BIZ UDゴシック"/>
      <family val="3"/>
      <charset val="128"/>
    </font>
    <font>
      <sz val="12"/>
      <color theme="1"/>
      <name val="BIZ UDゴシック"/>
      <family val="3"/>
      <charset val="128"/>
    </font>
    <font>
      <sz val="14"/>
      <color rgb="FF1F2937"/>
      <name val="BIZ UDゴシック"/>
      <family val="3"/>
      <charset val="128"/>
    </font>
    <font>
      <sz val="16"/>
      <color rgb="FF1F2937"/>
      <name val="BIZ UDゴシック"/>
      <family val="3"/>
      <charset val="128"/>
    </font>
    <font>
      <sz val="16"/>
      <color theme="1"/>
      <name val="BIZ UDゴシック"/>
      <family val="3"/>
      <charset val="128"/>
    </font>
    <font>
      <b/>
      <sz val="12"/>
      <color theme="1"/>
      <name val="BIZ UDゴシック"/>
      <family val="3"/>
      <charset val="128"/>
    </font>
    <font>
      <b/>
      <sz val="12"/>
      <color theme="0"/>
      <name val="BIZ UDゴシック"/>
      <family val="3"/>
      <charset val="128"/>
    </font>
    <font>
      <b/>
      <sz val="14"/>
      <color theme="0"/>
      <name val="BIZ UDゴシック"/>
      <family val="3"/>
      <charset val="128"/>
    </font>
    <font>
      <b/>
      <sz val="16"/>
      <color rgb="FFFF0000"/>
      <name val="BIZ UDゴシック"/>
      <family val="3"/>
      <charset val="128"/>
    </font>
    <font>
      <b/>
      <sz val="12"/>
      <color rgb="FF1F2937"/>
      <name val="BIZ UDゴシック"/>
      <family val="3"/>
      <charset val="128"/>
    </font>
    <font>
      <b/>
      <sz val="14"/>
      <color rgb="FF17365D"/>
      <name val="BIZ UDゴシック"/>
      <family val="3"/>
      <charset val="128"/>
    </font>
    <font>
      <b/>
      <sz val="20"/>
      <color rgb="FF17365D"/>
      <name val="BIZ UDゴシック"/>
      <family val="3"/>
      <charset val="128"/>
    </font>
    <font>
      <sz val="20"/>
      <color theme="1"/>
      <name val="BIZ UDゴシック"/>
      <family val="3"/>
      <charset val="128"/>
    </font>
    <font>
      <b/>
      <sz val="22"/>
      <color rgb="FFFFFFFF"/>
      <name val="BIZ UDゴシック"/>
      <family val="3"/>
      <charset val="128"/>
    </font>
    <font>
      <b/>
      <sz val="11"/>
      <color rgb="FF1F2937"/>
      <name val="BIZ UDゴシック"/>
      <family val="3"/>
      <charset val="128"/>
    </font>
    <font>
      <b/>
      <sz val="11"/>
      <color rgb="FFFFFFFF"/>
      <name val="BIZ UDゴシック"/>
      <family val="3"/>
      <charset val="128"/>
    </font>
    <font>
      <sz val="14"/>
      <color theme="1"/>
      <name val="BIZ UDゴシック"/>
      <family val="3"/>
      <charset val="128"/>
    </font>
    <font>
      <b/>
      <sz val="16"/>
      <color theme="5"/>
      <name val="BIZ UDゴシック"/>
      <family val="3"/>
      <charset val="128"/>
    </font>
    <font>
      <sz val="14"/>
      <color rgb="FFFF0000"/>
      <name val="BIZ UDゴシック"/>
      <family val="3"/>
      <charset val="128"/>
    </font>
    <font>
      <b/>
      <sz val="14"/>
      <color theme="6"/>
      <name val="BIZ UDゴシック"/>
      <family val="3"/>
      <charset val="128"/>
    </font>
    <font>
      <b/>
      <sz val="14"/>
      <color theme="3" tint="0.249977111117893"/>
      <name val="BIZ UDゴシック"/>
      <family val="3"/>
      <charset val="128"/>
    </font>
    <font>
      <b/>
      <sz val="14"/>
      <color theme="5"/>
      <name val="BIZ UDゴシック"/>
      <family val="3"/>
      <charset val="128"/>
    </font>
    <font>
      <b/>
      <sz val="14"/>
      <color theme="1"/>
      <name val="BIZ UDゴシック"/>
      <family val="3"/>
      <charset val="128"/>
    </font>
    <font>
      <sz val="11"/>
      <color theme="1"/>
      <name val="BIZ UDゴシック"/>
      <family val="3"/>
    </font>
    <font>
      <b/>
      <sz val="11"/>
      <color rgb="FF0000FF"/>
      <name val="BIZ UDゴシック"/>
      <family val="3"/>
    </font>
    <font>
      <b/>
      <sz val="11"/>
      <color theme="6"/>
      <name val="BIZ UDゴシック"/>
      <family val="3"/>
      <charset val="128"/>
    </font>
    <font>
      <b/>
      <sz val="16"/>
      <color theme="1"/>
      <name val="BIZ UDゴシック"/>
      <family val="3"/>
      <charset val="128"/>
    </font>
    <font>
      <b/>
      <sz val="10"/>
      <color rgb="FFFF0000"/>
      <name val="BIZ UDゴシック"/>
      <family val="3"/>
      <charset val="128"/>
    </font>
  </fonts>
  <fills count="30">
    <fill>
      <patternFill patternType="none"/>
    </fill>
    <fill>
      <patternFill patternType="gray125"/>
    </fill>
    <fill>
      <patternFill patternType="solid">
        <fgColor rgb="FF17365D"/>
        <bgColor rgb="FF1F4E78"/>
      </patternFill>
    </fill>
    <fill>
      <patternFill patternType="solid">
        <fgColor rgb="FF1F4E78"/>
        <bgColor rgb="FF215F9A"/>
      </patternFill>
    </fill>
    <fill>
      <patternFill patternType="solid">
        <fgColor rgb="FFFFF2CC"/>
        <bgColor rgb="FFFCE4D6"/>
      </patternFill>
    </fill>
    <fill>
      <patternFill patternType="solid">
        <fgColor rgb="FFE2F0D9"/>
        <bgColor rgb="FFD9F2D0"/>
      </patternFill>
    </fill>
    <fill>
      <patternFill patternType="solid">
        <fgColor rgb="FFF2F2F2"/>
        <bgColor rgb="FFF7FAFC"/>
      </patternFill>
    </fill>
    <fill>
      <patternFill patternType="solid">
        <fgColor theme="3" tint="0.24988555558946501"/>
        <bgColor rgb="FF1F4E78"/>
      </patternFill>
    </fill>
    <fill>
      <patternFill patternType="solid">
        <fgColor theme="3" tint="0.74987029633472702"/>
        <bgColor rgb="FF9EADBA"/>
      </patternFill>
    </fill>
    <fill>
      <patternFill patternType="solid">
        <fgColor theme="3" tint="0.89989928891872917"/>
        <bgColor rgb="FFDDEBF7"/>
      </patternFill>
    </fill>
    <fill>
      <patternFill patternType="solid">
        <fgColor theme="3" tint="0.49964903714102604"/>
        <bgColor rgb="FF3366FF"/>
      </patternFill>
    </fill>
    <fill>
      <patternFill patternType="solid">
        <fgColor theme="7" tint="0.79979857783745845"/>
        <bgColor rgb="FFDCEAF7"/>
      </patternFill>
    </fill>
    <fill>
      <patternFill patternType="solid">
        <fgColor theme="9" tint="0.79979857783745845"/>
        <bgColor rgb="FFE2F0D9"/>
      </patternFill>
    </fill>
    <fill>
      <patternFill patternType="solid">
        <fgColor theme="8" tint="0.79979857783745845"/>
        <bgColor rgb="FFFFCCCC"/>
      </patternFill>
    </fill>
    <fill>
      <patternFill patternType="solid">
        <fgColor rgb="FFFFC000"/>
        <bgColor rgb="FFFF9900"/>
      </patternFill>
    </fill>
    <fill>
      <patternFill patternType="solid">
        <fgColor rgb="FFFFCCCC"/>
        <bgColor rgb="FFF2CFEE"/>
      </patternFill>
    </fill>
    <fill>
      <patternFill patternType="solid">
        <fgColor theme="5"/>
        <bgColor rgb="FFFF8080"/>
      </patternFill>
    </fill>
    <fill>
      <patternFill patternType="solid">
        <fgColor rgb="FF17365D"/>
      </patternFill>
    </fill>
    <fill>
      <patternFill patternType="solid">
        <fgColor rgb="FF1F4E78"/>
      </patternFill>
    </fill>
    <fill>
      <patternFill patternType="solid">
        <fgColor rgb="FFEAF3F8"/>
      </patternFill>
    </fill>
    <fill>
      <patternFill patternType="solid">
        <fgColor rgb="FFF3F8FB"/>
      </patternFill>
    </fill>
    <fill>
      <patternFill patternType="solid">
        <fgColor rgb="FFFFF2CC"/>
      </patternFill>
    </fill>
    <fill>
      <patternFill patternType="solid">
        <fgColor rgb="FFE2F0D9"/>
      </patternFill>
    </fill>
    <fill>
      <patternFill patternType="solid">
        <fgColor rgb="FFFFF4E5"/>
      </patternFill>
    </fill>
    <fill>
      <patternFill patternType="solid">
        <fgColor rgb="FF0F6B78"/>
      </patternFill>
    </fill>
    <fill>
      <patternFill patternType="solid">
        <fgColor theme="3" tint="0.89999084444715716"/>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0" tint="-4.9989318521683403E-2"/>
        <bgColor indexed="64"/>
      </patternFill>
    </fill>
  </fills>
  <borders count="5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dashed">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rgb="FF1F4E78"/>
      </left>
      <right style="medium">
        <color auto="1"/>
      </right>
      <top style="medium">
        <color rgb="FF1F4E78"/>
      </top>
      <bottom style="medium">
        <color rgb="FF1F4E78"/>
      </bottom>
      <diagonal/>
    </border>
    <border>
      <left/>
      <right/>
      <top style="thin">
        <color rgb="FF9EADBA"/>
      </top>
      <bottom/>
      <diagonal/>
    </border>
    <border>
      <left/>
      <right style="medium">
        <color auto="1"/>
      </right>
      <top style="thin">
        <color rgb="FF9EADBA"/>
      </top>
      <bottom/>
      <diagonal/>
    </border>
    <border>
      <left/>
      <right/>
      <top style="medium">
        <color rgb="FF1F4E78"/>
      </top>
      <bottom style="medium">
        <color rgb="FF1F4E78"/>
      </bottom>
      <diagonal/>
    </border>
    <border>
      <left/>
      <right style="medium">
        <color auto="1"/>
      </right>
      <top style="medium">
        <color rgb="FF1F4E78"/>
      </top>
      <bottom style="medium">
        <color rgb="FF1F4E78"/>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medium">
        <color indexed="64"/>
      </left>
      <right style="medium">
        <color auto="1"/>
      </right>
      <top style="thin">
        <color rgb="FF9EADBA"/>
      </top>
      <bottom style="medium">
        <color indexed="64"/>
      </bottom>
      <diagonal/>
    </border>
    <border>
      <left/>
      <right/>
      <top style="thin">
        <color rgb="FF9EADBA"/>
      </top>
      <bottom style="medium">
        <color indexed="64"/>
      </bottom>
      <diagonal/>
    </border>
    <border>
      <left/>
      <right style="medium">
        <color indexed="64"/>
      </right>
      <top style="thin">
        <color rgb="FF9EADBA"/>
      </top>
      <bottom style="medium">
        <color indexed="64"/>
      </bottom>
      <diagonal/>
    </border>
    <border>
      <left style="medium">
        <color indexed="64"/>
      </left>
      <right/>
      <top style="medium">
        <color indexed="64"/>
      </top>
      <bottom style="medium">
        <color indexed="64"/>
      </bottom>
      <diagonal/>
    </border>
    <border>
      <left style="medium">
        <color indexed="64"/>
      </left>
      <right style="thin">
        <color rgb="FFFFF4E5"/>
      </right>
      <top style="medium">
        <color indexed="64"/>
      </top>
      <bottom style="thin">
        <color rgb="FFFFF4E5"/>
      </bottom>
      <diagonal/>
    </border>
    <border>
      <left style="medium">
        <color indexed="64"/>
      </left>
      <right style="thin">
        <color rgb="FFF3F8FB"/>
      </right>
      <top/>
      <bottom style="thin">
        <color rgb="FFF3F8FB"/>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auto="1"/>
      </left>
      <right/>
      <top style="medium">
        <color auto="1"/>
      </top>
      <bottom style="thin">
        <color rgb="FF9EADBA"/>
      </bottom>
      <diagonal/>
    </border>
    <border>
      <left/>
      <right/>
      <top style="medium">
        <color auto="1"/>
      </top>
      <bottom style="thin">
        <color rgb="FF9EADBA"/>
      </bottom>
      <diagonal/>
    </border>
    <border>
      <left style="medium">
        <color indexed="64"/>
      </left>
      <right/>
      <top style="thin">
        <color rgb="FF9EADBA"/>
      </top>
      <bottom/>
      <diagonal/>
    </border>
    <border>
      <left/>
      <right style="medium">
        <color indexed="64"/>
      </right>
      <top style="medium">
        <color indexed="64"/>
      </top>
      <bottom style="thin">
        <color rgb="FF9EADBA"/>
      </bottom>
      <diagonal/>
    </border>
    <border>
      <left/>
      <right style="dashed">
        <color auto="1"/>
      </right>
      <top/>
      <bottom style="medium">
        <color auto="1"/>
      </bottom>
      <diagonal/>
    </border>
    <border>
      <left/>
      <right style="dashed">
        <color auto="1"/>
      </right>
      <top/>
      <bottom/>
      <diagonal/>
    </border>
    <border>
      <left/>
      <right style="dashed">
        <color auto="1"/>
      </right>
      <top style="medium">
        <color indexed="64"/>
      </top>
      <bottom/>
      <diagonal/>
    </border>
    <border>
      <left style="medium">
        <color indexed="64"/>
      </left>
      <right style="thin">
        <color rgb="FFEAF3F8"/>
      </right>
      <top style="thin">
        <color rgb="FFA8BBC7"/>
      </top>
      <bottom style="thin">
        <color rgb="FFEAF3F8"/>
      </bottom>
      <diagonal/>
    </border>
    <border>
      <left style="medium">
        <color indexed="64"/>
      </left>
      <right style="thin">
        <color rgb="FF17365D"/>
      </right>
      <top style="medium">
        <color indexed="64"/>
      </top>
      <bottom style="thin">
        <color rgb="FF17365D"/>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dotted">
        <color auto="1"/>
      </left>
      <right/>
      <top/>
      <bottom/>
      <diagonal/>
    </border>
    <border>
      <left style="medium">
        <color auto="1"/>
      </left>
      <right/>
      <top style="dotted">
        <color auto="1"/>
      </top>
      <bottom/>
      <diagonal/>
    </border>
    <border>
      <left/>
      <right/>
      <top style="dotted">
        <color auto="1"/>
      </top>
      <bottom/>
      <diagonal/>
    </border>
    <border>
      <left/>
      <right style="medium">
        <color auto="1"/>
      </right>
      <top style="dotted">
        <color auto="1"/>
      </top>
      <bottom/>
      <diagonal/>
    </border>
    <border>
      <left style="medium">
        <color indexed="64"/>
      </left>
      <right style="thin">
        <color rgb="FFEAF3F8"/>
      </right>
      <top/>
      <bottom style="thin">
        <color rgb="FFEAF3F8"/>
      </bottom>
      <diagonal/>
    </border>
    <border>
      <left style="dashed">
        <color indexed="64"/>
      </left>
      <right/>
      <top/>
      <bottom/>
      <diagonal/>
    </border>
    <border>
      <left style="dashed">
        <color indexed="64"/>
      </left>
      <right/>
      <top/>
      <bottom style="medium">
        <color auto="1"/>
      </bottom>
      <diagonal/>
    </border>
    <border>
      <left/>
      <right style="thin">
        <color indexed="64"/>
      </right>
      <top style="medium">
        <color indexed="64"/>
      </top>
      <bottom style="medium">
        <color auto="1"/>
      </bottom>
      <diagonal/>
    </border>
  </borders>
  <cellStyleXfs count="2">
    <xf numFmtId="0" fontId="0" fillId="0" borderId="0">
      <alignment vertical="center"/>
    </xf>
    <xf numFmtId="176" fontId="6" fillId="0" borderId="0">
      <alignment vertical="center"/>
    </xf>
  </cellStyleXfs>
  <cellXfs count="280">
    <xf numFmtId="0" fontId="0" fillId="0" borderId="0" xfId="0">
      <alignment vertical="center"/>
    </xf>
    <xf numFmtId="0" fontId="1" fillId="0" borderId="0" xfId="0" applyFont="1">
      <alignment vertical="center"/>
    </xf>
    <xf numFmtId="0" fontId="5" fillId="0" borderId="0" xfId="0" applyFont="1">
      <alignment vertical="center"/>
    </xf>
    <xf numFmtId="0" fontId="1" fillId="0" borderId="0" xfId="0" applyFont="1" applyAlignment="1"/>
    <xf numFmtId="0" fontId="1" fillId="25" borderId="0" xfId="0" applyFont="1" applyFill="1" applyAlignment="1"/>
    <xf numFmtId="0" fontId="1" fillId="25" borderId="0" xfId="0" applyFont="1" applyFill="1">
      <alignment vertical="center"/>
    </xf>
    <xf numFmtId="0" fontId="7" fillId="2" borderId="1" xfId="0" applyFont="1" applyFill="1" applyBorder="1">
      <alignment vertical="center"/>
    </xf>
    <xf numFmtId="0" fontId="2" fillId="2" borderId="2"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27" fillId="0" borderId="4" xfId="0" applyFont="1" applyBorder="1">
      <alignment vertical="center"/>
    </xf>
    <xf numFmtId="0" fontId="1" fillId="0" borderId="5" xfId="0" applyFont="1" applyBorder="1" applyAlignment="1"/>
    <xf numFmtId="0" fontId="9" fillId="3" borderId="0" xfId="0" applyFont="1" applyFill="1">
      <alignment vertical="center"/>
    </xf>
    <xf numFmtId="0" fontId="1" fillId="3" borderId="0" xfId="0" applyFont="1" applyFill="1">
      <alignment vertical="center"/>
    </xf>
    <xf numFmtId="0" fontId="24"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2" fillId="8" borderId="4" xfId="0" applyFont="1" applyFill="1" applyBorder="1">
      <alignment vertical="center"/>
    </xf>
    <xf numFmtId="0" fontId="1" fillId="8" borderId="0" xfId="0" applyFont="1" applyFill="1">
      <alignment vertical="center"/>
    </xf>
    <xf numFmtId="0" fontId="1" fillId="8" borderId="5" xfId="0" applyFont="1" applyFill="1" applyBorder="1">
      <alignment vertical="center"/>
    </xf>
    <xf numFmtId="0" fontId="18" fillId="0" borderId="0" xfId="0" applyFont="1">
      <alignment vertical="center"/>
    </xf>
    <xf numFmtId="0" fontId="23" fillId="7" borderId="1" xfId="0" applyFont="1" applyFill="1" applyBorder="1">
      <alignment vertical="center"/>
    </xf>
    <xf numFmtId="0" fontId="1" fillId="0" borderId="4" xfId="0" applyFont="1" applyBorder="1">
      <alignment vertical="center"/>
    </xf>
    <xf numFmtId="0" fontId="3" fillId="0" borderId="37" xfId="0" applyFont="1" applyBorder="1">
      <alignment vertical="center"/>
    </xf>
    <xf numFmtId="0" fontId="3" fillId="0" borderId="4" xfId="0" applyFont="1" applyBorder="1">
      <alignment vertical="center"/>
    </xf>
    <xf numFmtId="0" fontId="1" fillId="0" borderId="3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36" xfId="0" applyFont="1" applyBorder="1">
      <alignment vertical="center"/>
    </xf>
    <xf numFmtId="0" fontId="1" fillId="29" borderId="0" xfId="0" applyFont="1" applyFill="1">
      <alignment vertical="center"/>
    </xf>
    <xf numFmtId="0" fontId="1" fillId="0" borderId="0" xfId="0" applyFont="1" applyAlignment="1">
      <alignment vertical="center" wrapText="1"/>
    </xf>
    <xf numFmtId="0" fontId="1" fillId="0" borderId="2" xfId="0" applyFont="1" applyBorder="1">
      <alignment vertical="center"/>
    </xf>
    <xf numFmtId="0" fontId="22" fillId="8" borderId="1" xfId="0" applyFont="1" applyFill="1" applyBorder="1">
      <alignment vertical="center"/>
    </xf>
    <xf numFmtId="0" fontId="22" fillId="8" borderId="2" xfId="0" applyFont="1" applyFill="1" applyBorder="1">
      <alignment vertical="center"/>
    </xf>
    <xf numFmtId="0" fontId="1" fillId="8" borderId="2" xfId="0" applyFont="1" applyFill="1" applyBorder="1">
      <alignment vertical="center"/>
    </xf>
    <xf numFmtId="0" fontId="1" fillId="8" borderId="3" xfId="0" applyFont="1" applyFill="1" applyBorder="1">
      <alignment vertical="center"/>
    </xf>
    <xf numFmtId="0" fontId="1" fillId="0" borderId="38" xfId="0" applyFont="1" applyBorder="1" applyAlignment="1">
      <alignment vertical="center" wrapText="1"/>
    </xf>
    <xf numFmtId="0" fontId="1" fillId="0" borderId="37" xfId="0" applyFont="1" applyBorder="1" applyAlignment="1">
      <alignment vertical="center" wrapText="1"/>
    </xf>
    <xf numFmtId="176" fontId="1" fillId="0" borderId="0" xfId="1" applyFont="1">
      <alignment vertical="center"/>
    </xf>
    <xf numFmtId="176" fontId="1" fillId="0" borderId="37" xfId="1" applyFont="1" applyBorder="1">
      <alignment vertical="center"/>
    </xf>
    <xf numFmtId="0" fontId="18" fillId="0" borderId="45" xfId="0" applyFont="1" applyBorder="1">
      <alignment vertical="center"/>
    </xf>
    <xf numFmtId="0" fontId="1" fillId="0" borderId="5" xfId="0" applyFont="1" applyBorder="1">
      <alignment vertical="center"/>
    </xf>
    <xf numFmtId="0" fontId="22" fillId="8" borderId="0" xfId="0" applyFont="1" applyFill="1">
      <alignment vertical="center"/>
    </xf>
    <xf numFmtId="176" fontId="1" fillId="0" borderId="45" xfId="1" applyFont="1" applyBorder="1">
      <alignment vertical="center"/>
    </xf>
    <xf numFmtId="0" fontId="1" fillId="0" borderId="45" xfId="0" applyFont="1" applyBorder="1">
      <alignment vertical="center"/>
    </xf>
    <xf numFmtId="0" fontId="1" fillId="0" borderId="46" xfId="0" applyFont="1" applyBorder="1">
      <alignment vertical="center"/>
    </xf>
    <xf numFmtId="0" fontId="1" fillId="0" borderId="47" xfId="0" applyFont="1" applyBorder="1">
      <alignment vertical="center"/>
    </xf>
    <xf numFmtId="0" fontId="1" fillId="0" borderId="47" xfId="0" applyFont="1" applyBorder="1" applyAlignment="1">
      <alignment vertical="center" wrapText="1"/>
    </xf>
    <xf numFmtId="0" fontId="1" fillId="0" borderId="48" xfId="0" applyFont="1" applyBorder="1">
      <alignment vertical="center"/>
    </xf>
    <xf numFmtId="177" fontId="13" fillId="0" borderId="0" xfId="1" applyNumberFormat="1" applyFont="1" applyAlignment="1">
      <alignment vertical="center" wrapText="1"/>
    </xf>
    <xf numFmtId="0" fontId="1" fillId="0" borderId="10" xfId="0" applyFont="1" applyBorder="1">
      <alignment vertical="center"/>
    </xf>
    <xf numFmtId="177" fontId="4" fillId="0" borderId="0" xfId="1" applyNumberFormat="1" applyFont="1" applyAlignment="1">
      <alignment horizontal="right" vertical="center"/>
    </xf>
    <xf numFmtId="0" fontId="14" fillId="6" borderId="0" xfId="0" applyFont="1" applyFill="1" applyAlignment="1"/>
    <xf numFmtId="0" fontId="1" fillId="6" borderId="0" xfId="0" applyFont="1" applyFill="1" applyAlignment="1"/>
    <xf numFmtId="0" fontId="1" fillId="6" borderId="0" xfId="0" applyFont="1" applyFill="1">
      <alignment vertical="center"/>
    </xf>
    <xf numFmtId="0" fontId="10" fillId="17" borderId="40" xfId="0" applyFont="1" applyFill="1" applyBorder="1" applyAlignment="1">
      <alignment horizontal="center" vertical="center" wrapText="1"/>
    </xf>
    <xf numFmtId="0" fontId="1" fillId="0" borderId="2" xfId="0" applyFont="1" applyBorder="1" applyAlignment="1"/>
    <xf numFmtId="0" fontId="1" fillId="0" borderId="3" xfId="0" applyFont="1" applyBorder="1" applyAlignment="1"/>
    <xf numFmtId="0" fontId="1" fillId="0" borderId="8" xfId="0" applyFont="1" applyBorder="1" applyAlignment="1"/>
    <xf numFmtId="0" fontId="1" fillId="0" borderId="9" xfId="0" applyFont="1" applyBorder="1" applyAlignment="1"/>
    <xf numFmtId="0" fontId="1" fillId="0" borderId="10" xfId="0" applyFont="1" applyBorder="1" applyAlignment="1"/>
    <xf numFmtId="0" fontId="9" fillId="18" borderId="1" xfId="0" applyFont="1" applyFill="1" applyBorder="1" applyAlignment="1">
      <alignment horizontal="left" vertical="center" indent="1"/>
    </xf>
    <xf numFmtId="0" fontId="17" fillId="26" borderId="27" xfId="0" applyFont="1" applyFill="1" applyBorder="1" applyAlignment="1">
      <alignment horizontal="left" vertical="center" wrapText="1" indent="1"/>
    </xf>
    <xf numFmtId="0" fontId="18" fillId="26" borderId="0" xfId="0" applyFont="1" applyFill="1" applyAlignment="1"/>
    <xf numFmtId="0" fontId="18" fillId="26" borderId="5" xfId="0" applyFont="1" applyFill="1" applyBorder="1" applyAlignment="1"/>
    <xf numFmtId="0" fontId="18" fillId="26" borderId="4" xfId="0" applyFont="1" applyFill="1" applyBorder="1" applyAlignment="1"/>
    <xf numFmtId="0" fontId="18" fillId="26" borderId="8" xfId="0" applyFont="1" applyFill="1" applyBorder="1" applyAlignment="1"/>
    <xf numFmtId="0" fontId="18" fillId="26" borderId="9" xfId="0" applyFont="1" applyFill="1" applyBorder="1" applyAlignment="1"/>
    <xf numFmtId="0" fontId="18" fillId="26" borderId="10" xfId="0" applyFont="1" applyFill="1" applyBorder="1" applyAlignment="1"/>
    <xf numFmtId="0" fontId="32" fillId="24" borderId="30" xfId="0" applyFont="1" applyFill="1" applyBorder="1" applyAlignment="1">
      <alignment horizontal="left" vertical="center" indent="1"/>
    </xf>
    <xf numFmtId="0" fontId="1" fillId="0" borderId="6" xfId="0" applyFont="1" applyBorder="1" applyAlignment="1"/>
    <xf numFmtId="0" fontId="8" fillId="20" borderId="6" xfId="0" applyFont="1" applyFill="1" applyBorder="1" applyAlignment="1">
      <alignment horizontal="left" vertical="center" wrapText="1" indent="1"/>
    </xf>
    <xf numFmtId="0" fontId="1" fillId="0" borderId="42" xfId="0" applyFont="1" applyBorder="1" applyAlignment="1"/>
    <xf numFmtId="0" fontId="32" fillId="24" borderId="31" xfId="0" applyFont="1" applyFill="1" applyBorder="1" applyAlignment="1">
      <alignment horizontal="left" vertical="center" indent="1"/>
    </xf>
    <xf numFmtId="0" fontId="1" fillId="0" borderId="43" xfId="0" applyFont="1" applyBorder="1" applyAlignment="1"/>
    <xf numFmtId="0" fontId="8" fillId="20" borderId="43" xfId="0" applyFont="1" applyFill="1" applyBorder="1" applyAlignment="1">
      <alignment horizontal="left" vertical="center" wrapText="1" indent="1"/>
    </xf>
    <xf numFmtId="0" fontId="1" fillId="0" borderId="44" xfId="0" applyFont="1" applyBorder="1" applyAlignment="1"/>
    <xf numFmtId="0" fontId="32" fillId="24" borderId="28" xfId="0" applyFont="1" applyFill="1" applyBorder="1" applyAlignment="1">
      <alignment horizontal="left" vertical="center" indent="1"/>
    </xf>
    <xf numFmtId="0" fontId="1" fillId="0" borderId="29" xfId="0" applyFont="1" applyBorder="1" applyAlignment="1"/>
    <xf numFmtId="0" fontId="30" fillId="17" borderId="1" xfId="0" applyFont="1" applyFill="1" applyBorder="1" applyAlignment="1">
      <alignment horizontal="center" vertical="center" wrapText="1"/>
    </xf>
    <xf numFmtId="0" fontId="8" fillId="20" borderId="29" xfId="0" applyFont="1" applyFill="1" applyBorder="1" applyAlignment="1">
      <alignment horizontal="left" vertical="center" wrapText="1" indent="1"/>
    </xf>
    <xf numFmtId="0" fontId="1" fillId="0" borderId="41" xfId="0" applyFont="1" applyBorder="1" applyAlignment="1"/>
    <xf numFmtId="0" fontId="16" fillId="0" borderId="39" xfId="0" applyFont="1" applyBorder="1" applyAlignment="1">
      <alignment horizontal="left" vertical="center" wrapText="1"/>
    </xf>
    <xf numFmtId="0" fontId="1" fillId="0" borderId="0" xfId="0" applyFont="1" applyAlignment="1">
      <alignment wrapText="1"/>
    </xf>
    <xf numFmtId="0" fontId="1" fillId="0" borderId="5" xfId="0" applyFont="1" applyBorder="1" applyAlignment="1">
      <alignment wrapText="1"/>
    </xf>
    <xf numFmtId="0" fontId="1" fillId="0" borderId="4"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31" fillId="22" borderId="50" xfId="0" applyFont="1" applyFill="1" applyBorder="1" applyAlignment="1">
      <alignment horizontal="center" vertical="center" wrapText="1"/>
    </xf>
    <xf numFmtId="0" fontId="31" fillId="22" borderId="0" xfId="0" applyFont="1" applyFill="1" applyAlignment="1">
      <alignment horizontal="center" vertical="center" wrapText="1"/>
    </xf>
    <xf numFmtId="0" fontId="31" fillId="22" borderId="5" xfId="0" applyFont="1" applyFill="1" applyBorder="1" applyAlignment="1">
      <alignment horizontal="center" vertical="center" wrapText="1"/>
    </xf>
    <xf numFmtId="0" fontId="31" fillId="22" borderId="51" xfId="0" applyFont="1" applyFill="1" applyBorder="1" applyAlignment="1">
      <alignment horizontal="center" vertical="center" wrapText="1"/>
    </xf>
    <xf numFmtId="0" fontId="31" fillId="22" borderId="9" xfId="0" applyFont="1" applyFill="1" applyBorder="1" applyAlignment="1">
      <alignment horizontal="center" vertical="center" wrapText="1"/>
    </xf>
    <xf numFmtId="0" fontId="31" fillId="22" borderId="10" xfId="0" applyFont="1" applyFill="1" applyBorder="1" applyAlignment="1">
      <alignment horizontal="center" vertical="center" wrapText="1"/>
    </xf>
    <xf numFmtId="0" fontId="31" fillId="21" borderId="4"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37" xfId="0" applyFont="1" applyFill="1" applyBorder="1" applyAlignment="1">
      <alignment horizontal="center" vertical="center" wrapText="1"/>
    </xf>
    <xf numFmtId="0" fontId="31" fillId="21" borderId="8" xfId="0" applyFont="1" applyFill="1" applyBorder="1" applyAlignment="1">
      <alignment horizontal="center" vertical="center" wrapText="1"/>
    </xf>
    <xf numFmtId="0" fontId="31" fillId="21" borderId="9" xfId="0" applyFont="1" applyFill="1" applyBorder="1" applyAlignment="1">
      <alignment horizontal="center" vertical="center" wrapText="1"/>
    </xf>
    <xf numFmtId="0" fontId="31" fillId="21" borderId="36" xfId="0" applyFont="1" applyFill="1" applyBorder="1" applyAlignment="1">
      <alignment horizontal="center" vertical="center" wrapText="1"/>
    </xf>
    <xf numFmtId="0" fontId="22" fillId="13" borderId="11" xfId="0" applyFont="1" applyFill="1" applyBorder="1" applyAlignment="1">
      <alignment horizontal="center" vertical="center"/>
    </xf>
    <xf numFmtId="0" fontId="18" fillId="0" borderId="18" xfId="0" applyFont="1" applyBorder="1" applyAlignment="1"/>
    <xf numFmtId="0" fontId="12" fillId="10" borderId="7" xfId="0" applyFont="1" applyFill="1" applyBorder="1" applyAlignment="1">
      <alignment horizontal="center" vertical="center"/>
    </xf>
    <xf numFmtId="0" fontId="1" fillId="0" borderId="20" xfId="0" applyFont="1" applyBorder="1" applyAlignment="1"/>
    <xf numFmtId="0" fontId="1" fillId="0" borderId="21" xfId="0" applyFont="1" applyBorder="1" applyAlignment="1"/>
    <xf numFmtId="0" fontId="11" fillId="4" borderId="11" xfId="0" applyFont="1" applyFill="1" applyBorder="1" applyAlignment="1" applyProtection="1">
      <alignment horizontal="center" vertical="center" wrapText="1"/>
      <protection locked="0"/>
    </xf>
    <xf numFmtId="0" fontId="1" fillId="0" borderId="11" xfId="0" applyFont="1" applyBorder="1" applyAlignment="1" applyProtection="1">
      <protection locked="0"/>
    </xf>
    <xf numFmtId="0" fontId="18" fillId="0" borderId="4" xfId="0" applyFont="1" applyBorder="1" applyAlignment="1">
      <alignment horizontal="center" vertical="center"/>
    </xf>
    <xf numFmtId="0" fontId="18" fillId="0" borderId="0" xfId="0" applyFont="1" applyAlignment="1">
      <alignment horizontal="center" vertical="center"/>
    </xf>
    <xf numFmtId="0" fontId="18" fillId="0" borderId="37" xfId="0" applyFont="1" applyBorder="1" applyAlignment="1">
      <alignment horizontal="center" vertical="center"/>
    </xf>
    <xf numFmtId="0" fontId="11" fillId="4" borderId="25" xfId="0" applyFont="1" applyFill="1" applyBorder="1" applyAlignment="1" applyProtection="1">
      <alignment horizontal="center" vertical="center" wrapText="1"/>
      <protection locked="0"/>
    </xf>
    <xf numFmtId="0" fontId="11" fillId="4" borderId="18" xfId="0" applyFont="1" applyFill="1" applyBorder="1" applyAlignment="1" applyProtection="1">
      <alignment horizontal="center" vertical="center" wrapText="1"/>
      <protection locked="0"/>
    </xf>
    <xf numFmtId="0" fontId="11" fillId="4" borderId="19" xfId="0" applyFont="1" applyFill="1" applyBorder="1" applyAlignment="1" applyProtection="1">
      <alignment horizontal="center" vertical="center" wrapText="1"/>
      <protection locked="0"/>
    </xf>
    <xf numFmtId="0" fontId="18" fillId="0" borderId="0" xfId="0" applyFont="1" applyAlignment="1">
      <alignment vertical="center" wrapText="1"/>
    </xf>
    <xf numFmtId="0" fontId="18" fillId="0" borderId="0" xfId="0" applyFont="1">
      <alignment vertical="center"/>
    </xf>
    <xf numFmtId="0" fontId="18" fillId="0" borderId="5"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179" fontId="13" fillId="5" borderId="22" xfId="1" applyNumberFormat="1" applyFont="1" applyFill="1" applyBorder="1" applyAlignment="1">
      <alignment horizontal="center" vertical="center" wrapText="1"/>
    </xf>
    <xf numFmtId="179" fontId="1" fillId="0" borderId="23" xfId="0" applyNumberFormat="1" applyFont="1" applyBorder="1" applyAlignment="1"/>
    <xf numFmtId="179" fontId="1" fillId="0" borderId="24" xfId="0" applyNumberFormat="1" applyFont="1" applyBorder="1" applyAlignment="1"/>
    <xf numFmtId="0" fontId="18"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0" xfId="0" applyFont="1" applyAlignment="1">
      <alignment horizontal="center" vertical="center" wrapText="1"/>
    </xf>
    <xf numFmtId="0" fontId="12" fillId="16" borderId="12" xfId="0" applyFont="1" applyFill="1" applyBorder="1" applyAlignment="1">
      <alignment horizontal="center" vertical="center"/>
    </xf>
    <xf numFmtId="177" fontId="13" fillId="5" borderId="11" xfId="1" applyNumberFormat="1" applyFont="1" applyFill="1" applyBorder="1" applyAlignment="1">
      <alignment horizontal="center" vertical="center" wrapText="1"/>
    </xf>
    <xf numFmtId="0" fontId="1" fillId="0" borderId="18" xfId="0" applyFont="1" applyBorder="1" applyAlignment="1"/>
    <xf numFmtId="0" fontId="1" fillId="0" borderId="19" xfId="0" applyFont="1" applyBorder="1" applyAlignment="1"/>
    <xf numFmtId="176" fontId="11" fillId="4" borderId="25" xfId="1" applyFont="1" applyFill="1" applyBorder="1" applyAlignment="1" applyProtection="1">
      <alignment horizontal="center" vertical="center" wrapText="1"/>
      <protection locked="0"/>
    </xf>
    <xf numFmtId="176" fontId="11" fillId="4" borderId="18" xfId="1" applyFont="1" applyFill="1" applyBorder="1" applyAlignment="1" applyProtection="1">
      <alignment horizontal="center" vertical="center" wrapText="1"/>
      <protection locked="0"/>
    </xf>
    <xf numFmtId="176" fontId="11" fillId="4" borderId="19" xfId="1" applyFont="1" applyFill="1" applyBorder="1" applyAlignment="1" applyProtection="1">
      <alignment horizontal="center" vertical="center" wrapText="1"/>
      <protection locked="0"/>
    </xf>
    <xf numFmtId="0" fontId="33" fillId="0" borderId="25" xfId="0" applyFont="1" applyBorder="1" applyAlignment="1">
      <alignment horizontal="center" vertical="center"/>
    </xf>
    <xf numFmtId="0" fontId="33" fillId="0" borderId="18" xfId="0" applyFont="1" applyBorder="1" applyAlignment="1">
      <alignment horizontal="center" vertical="center"/>
    </xf>
    <xf numFmtId="0" fontId="33" fillId="0" borderId="52" xfId="0" applyFont="1" applyBorder="1" applyAlignment="1">
      <alignment horizontal="center" vertical="center"/>
    </xf>
    <xf numFmtId="176" fontId="11" fillId="4" borderId="11" xfId="1" applyFont="1" applyFill="1" applyBorder="1" applyAlignment="1" applyProtection="1">
      <alignment horizontal="center" vertical="center" wrapText="1"/>
      <protection locked="0"/>
    </xf>
    <xf numFmtId="0" fontId="1" fillId="0" borderId="18" xfId="0" applyFont="1" applyBorder="1" applyAlignment="1" applyProtection="1">
      <protection locked="0"/>
    </xf>
    <xf numFmtId="0" fontId="1" fillId="0" borderId="19" xfId="0" applyFont="1" applyBorder="1" applyAlignment="1" applyProtection="1">
      <protection locked="0"/>
    </xf>
    <xf numFmtId="178" fontId="11" fillId="4" borderId="13" xfId="1" applyNumberFormat="1" applyFont="1" applyFill="1" applyBorder="1" applyAlignment="1" applyProtection="1">
      <alignment horizontal="right" vertical="center"/>
      <protection locked="0"/>
    </xf>
    <xf numFmtId="0" fontId="1" fillId="0" borderId="16" xfId="0" applyFont="1" applyBorder="1" applyAlignment="1" applyProtection="1">
      <protection locked="0"/>
    </xf>
    <xf numFmtId="0" fontId="1" fillId="0" borderId="17" xfId="0" applyFont="1" applyBorder="1" applyAlignment="1" applyProtection="1">
      <protection locked="0"/>
    </xf>
    <xf numFmtId="177" fontId="13" fillId="5" borderId="25" xfId="1" applyNumberFormat="1" applyFont="1" applyFill="1" applyBorder="1" applyAlignment="1">
      <alignment horizontal="center" vertical="center" wrapText="1"/>
    </xf>
    <xf numFmtId="177" fontId="13" fillId="5" borderId="18" xfId="1" applyNumberFormat="1" applyFont="1" applyFill="1" applyBorder="1" applyAlignment="1">
      <alignment horizontal="center" vertical="center" wrapText="1"/>
    </xf>
    <xf numFmtId="177" fontId="13" fillId="5" borderId="19" xfId="1" applyNumberFormat="1" applyFont="1" applyFill="1" applyBorder="1" applyAlignment="1">
      <alignment horizontal="center" vertical="center" wrapText="1"/>
    </xf>
    <xf numFmtId="0" fontId="18" fillId="0" borderId="47" xfId="0" applyFont="1" applyBorder="1" applyAlignment="1">
      <alignment horizontal="center" vertical="center" wrapText="1"/>
    </xf>
    <xf numFmtId="179" fontId="28" fillId="5" borderId="18" xfId="0" applyNumberFormat="1" applyFont="1" applyFill="1" applyBorder="1" applyAlignment="1">
      <alignment horizontal="center" vertical="center"/>
    </xf>
    <xf numFmtId="0" fontId="29" fillId="0" borderId="18" xfId="0" applyFont="1" applyBorder="1" applyAlignment="1"/>
    <xf numFmtId="0" fontId="29" fillId="0" borderId="19" xfId="0" applyFont="1" applyBorder="1" applyAlignment="1"/>
    <xf numFmtId="0" fontId="22" fillId="15" borderId="11" xfId="0" applyFont="1" applyFill="1" applyBorder="1" applyAlignment="1">
      <alignment horizontal="center" vertical="center"/>
    </xf>
    <xf numFmtId="0" fontId="18" fillId="0" borderId="19" xfId="0" applyFont="1" applyBorder="1" applyAlignment="1"/>
    <xf numFmtId="177" fontId="13" fillId="5" borderId="22" xfId="1" applyNumberFormat="1" applyFont="1" applyFill="1" applyBorder="1" applyAlignment="1">
      <alignment horizontal="center" vertical="center" wrapText="1"/>
    </xf>
    <xf numFmtId="0" fontId="1" fillId="0" borderId="14" xfId="0" applyFont="1" applyBorder="1" applyAlignment="1"/>
    <xf numFmtId="0" fontId="1" fillId="0" borderId="15" xfId="0" applyFont="1" applyBorder="1" applyAlignment="1"/>
    <xf numFmtId="178" fontId="11" fillId="4" borderId="25" xfId="1" applyNumberFormat="1" applyFont="1" applyFill="1" applyBorder="1" applyAlignment="1" applyProtection="1">
      <alignment horizontal="right" vertical="center"/>
      <protection locked="0"/>
    </xf>
    <xf numFmtId="178" fontId="11" fillId="4" borderId="18" xfId="1" applyNumberFormat="1" applyFont="1" applyFill="1" applyBorder="1" applyAlignment="1" applyProtection="1">
      <alignment horizontal="right" vertical="center"/>
      <protection locked="0"/>
    </xf>
    <xf numFmtId="178" fontId="11" fillId="4" borderId="19" xfId="1" applyNumberFormat="1" applyFont="1" applyFill="1" applyBorder="1" applyAlignment="1" applyProtection="1">
      <alignment horizontal="right" vertical="center"/>
      <protection locked="0"/>
    </xf>
    <xf numFmtId="0" fontId="26" fillId="19" borderId="49" xfId="0" applyFont="1" applyFill="1" applyBorder="1" applyAlignment="1">
      <alignment horizontal="left" vertical="center" wrapText="1" indent="1"/>
    </xf>
    <xf numFmtId="0" fontId="22" fillId="0" borderId="0" xfId="0" applyFont="1">
      <alignment vertical="center"/>
    </xf>
    <xf numFmtId="0" fontId="22" fillId="0" borderId="0" xfId="0" applyFont="1" applyAlignment="1"/>
    <xf numFmtId="0" fontId="22" fillId="0" borderId="5" xfId="0" applyFont="1" applyBorder="1" applyAlignment="1"/>
    <xf numFmtId="0" fontId="22" fillId="0" borderId="4" xfId="0" applyFont="1" applyBorder="1">
      <alignment vertical="center"/>
    </xf>
    <xf numFmtId="0" fontId="22" fillId="0" borderId="8" xfId="0" applyFont="1" applyBorder="1">
      <alignment vertical="center"/>
    </xf>
    <xf numFmtId="0" fontId="22" fillId="0" borderId="9" xfId="0" applyFont="1" applyBorder="1">
      <alignment vertical="center"/>
    </xf>
    <xf numFmtId="0" fontId="22" fillId="0" borderId="9" xfId="0" applyFont="1" applyBorder="1" applyAlignment="1"/>
    <xf numFmtId="0" fontId="22" fillId="0" borderId="10" xfId="0" applyFont="1" applyBorder="1" applyAlignment="1"/>
    <xf numFmtId="0" fontId="22" fillId="0" borderId="11" xfId="0" applyFont="1" applyBorder="1" applyAlignment="1">
      <alignment horizontal="center" vertical="center"/>
    </xf>
    <xf numFmtId="0" fontId="18" fillId="0" borderId="11" xfId="0" applyFont="1" applyBorder="1" applyAlignment="1"/>
    <xf numFmtId="179" fontId="41" fillId="4" borderId="11" xfId="1" applyNumberFormat="1" applyFont="1" applyFill="1" applyBorder="1" applyAlignment="1" applyProtection="1">
      <alignment horizontal="right" vertical="center"/>
      <protection locked="0"/>
    </xf>
    <xf numFmtId="179" fontId="40" fillId="0" borderId="11" xfId="0" applyNumberFormat="1" applyFont="1" applyBorder="1" applyAlignment="1" applyProtection="1">
      <protection locked="0"/>
    </xf>
    <xf numFmtId="0" fontId="17" fillId="25" borderId="27" xfId="0" applyFont="1" applyFill="1" applyBorder="1" applyAlignment="1">
      <alignment horizontal="left" vertical="center" wrapText="1" indent="1"/>
    </xf>
    <xf numFmtId="0" fontId="18" fillId="25" borderId="0" xfId="0" applyFont="1" applyFill="1" applyAlignment="1"/>
    <xf numFmtId="0" fontId="18" fillId="25" borderId="0" xfId="0" applyFont="1" applyFill="1">
      <alignment vertical="center"/>
    </xf>
    <xf numFmtId="0" fontId="18" fillId="25" borderId="5" xfId="0" applyFont="1" applyFill="1" applyBorder="1" applyAlignment="1"/>
    <xf numFmtId="0" fontId="18" fillId="25" borderId="4" xfId="0" applyFont="1" applyFill="1" applyBorder="1" applyAlignment="1"/>
    <xf numFmtId="0" fontId="18" fillId="25" borderId="8" xfId="0" applyFont="1" applyFill="1" applyBorder="1" applyAlignment="1"/>
    <xf numFmtId="0" fontId="18" fillId="25" borderId="9" xfId="0" applyFont="1" applyFill="1" applyBorder="1" applyAlignment="1"/>
    <xf numFmtId="0" fontId="18" fillId="25" borderId="9" xfId="0" applyFont="1" applyFill="1" applyBorder="1">
      <alignment vertical="center"/>
    </xf>
    <xf numFmtId="0" fontId="18" fillId="25" borderId="10" xfId="0" applyFont="1" applyFill="1" applyBorder="1" applyAlignment="1"/>
    <xf numFmtId="0" fontId="43" fillId="27" borderId="1" xfId="0" applyFont="1" applyFill="1" applyBorder="1" applyAlignment="1">
      <alignment horizontal="center" vertical="center"/>
    </xf>
    <xf numFmtId="0" fontId="21" fillId="27" borderId="2" xfId="0" applyFont="1" applyFill="1" applyBorder="1" applyAlignment="1">
      <alignment horizontal="center" vertical="center"/>
    </xf>
    <xf numFmtId="0" fontId="21" fillId="27" borderId="3" xfId="0" applyFont="1" applyFill="1" applyBorder="1" applyAlignment="1">
      <alignment horizontal="center" vertical="center"/>
    </xf>
    <xf numFmtId="0" fontId="21" fillId="27" borderId="4" xfId="0" applyFont="1" applyFill="1" applyBorder="1" applyAlignment="1">
      <alignment horizontal="center" vertical="center"/>
    </xf>
    <xf numFmtId="0" fontId="21" fillId="27" borderId="0" xfId="0" applyFont="1" applyFill="1" applyAlignment="1">
      <alignment horizontal="center" vertical="center"/>
    </xf>
    <xf numFmtId="0" fontId="21" fillId="27" borderId="5" xfId="0" applyFont="1" applyFill="1" applyBorder="1" applyAlignment="1">
      <alignment horizontal="center" vertical="center"/>
    </xf>
    <xf numFmtId="0" fontId="21" fillId="27" borderId="8" xfId="0" applyFont="1" applyFill="1" applyBorder="1" applyAlignment="1">
      <alignment horizontal="center" vertical="center"/>
    </xf>
    <xf numFmtId="0" fontId="21" fillId="27" borderId="9" xfId="0" applyFont="1" applyFill="1" applyBorder="1" applyAlignment="1">
      <alignment horizontal="center" vertical="center"/>
    </xf>
    <xf numFmtId="0" fontId="21" fillId="27" borderId="10" xfId="0" applyFont="1" applyFill="1" applyBorder="1" applyAlignment="1">
      <alignment horizontal="center" vertical="center"/>
    </xf>
    <xf numFmtId="0" fontId="33"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wrapText="1"/>
    </xf>
    <xf numFmtId="0" fontId="22" fillId="11" borderId="25" xfId="0" applyFont="1" applyFill="1" applyBorder="1" applyAlignment="1">
      <alignment horizontal="center" vertical="center"/>
    </xf>
    <xf numFmtId="0" fontId="22" fillId="11" borderId="18" xfId="0" applyFont="1" applyFill="1" applyBorder="1" applyAlignment="1">
      <alignment horizontal="center" vertical="center"/>
    </xf>
    <xf numFmtId="0" fontId="22" fillId="11" borderId="19" xfId="0" applyFont="1" applyFill="1" applyBorder="1" applyAlignment="1">
      <alignment horizontal="center" vertical="center"/>
    </xf>
    <xf numFmtId="0" fontId="12" fillId="10" borderId="1" xfId="0" applyFont="1" applyFill="1" applyBorder="1" applyAlignment="1">
      <alignment horizontal="center" vertical="center"/>
    </xf>
    <xf numFmtId="0" fontId="12" fillId="10" borderId="2" xfId="0" applyFont="1" applyFill="1" applyBorder="1" applyAlignment="1">
      <alignment horizontal="center" vertical="center"/>
    </xf>
    <xf numFmtId="0" fontId="12" fillId="10" borderId="3" xfId="0" applyFont="1" applyFill="1" applyBorder="1" applyAlignment="1">
      <alignment horizontal="center" vertical="center"/>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20" fillId="23" borderId="26" xfId="0" applyFont="1" applyFill="1" applyBorder="1" applyAlignment="1">
      <alignment horizontal="left" vertical="center" wrapText="1" indent="1"/>
    </xf>
    <xf numFmtId="0" fontId="21" fillId="0" borderId="2" xfId="0" applyFont="1" applyBorder="1" applyAlignment="1"/>
    <xf numFmtId="0" fontId="21" fillId="0" borderId="2" xfId="0" applyFont="1" applyBorder="1">
      <alignment vertical="center"/>
    </xf>
    <xf numFmtId="0" fontId="21" fillId="0" borderId="3" xfId="0" applyFont="1" applyBorder="1" applyAlignment="1"/>
    <xf numFmtId="0" fontId="21" fillId="0" borderId="4" xfId="0" applyFont="1" applyBorder="1" applyAlignment="1"/>
    <xf numFmtId="0" fontId="21" fillId="0" borderId="0" xfId="0" applyFont="1" applyAlignment="1"/>
    <xf numFmtId="0" fontId="21" fillId="0" borderId="0" xfId="0" applyFont="1">
      <alignment vertical="center"/>
    </xf>
    <xf numFmtId="0" fontId="21" fillId="0" borderId="5" xfId="0" applyFont="1" applyBorder="1" applyAlignment="1"/>
    <xf numFmtId="0" fontId="21" fillId="0" borderId="8" xfId="0" applyFont="1" applyBorder="1" applyAlignment="1"/>
    <xf numFmtId="0" fontId="21" fillId="0" borderId="9" xfId="0" applyFont="1" applyBorder="1" applyAlignment="1"/>
    <xf numFmtId="0" fontId="21" fillId="0" borderId="9" xfId="0" applyFont="1" applyBorder="1">
      <alignment vertical="center"/>
    </xf>
    <xf numFmtId="0" fontId="21" fillId="0" borderId="10" xfId="0" applyFont="1" applyBorder="1" applyAlignment="1"/>
    <xf numFmtId="0" fontId="17" fillId="25" borderId="4" xfId="0" applyFont="1" applyFill="1" applyBorder="1" applyAlignment="1">
      <alignment horizontal="left" vertical="center" wrapText="1"/>
    </xf>
    <xf numFmtId="0" fontId="17" fillId="25" borderId="0" xfId="0" applyFont="1" applyFill="1" applyAlignment="1">
      <alignment horizontal="left" vertical="center" wrapText="1"/>
    </xf>
    <xf numFmtId="0" fontId="17" fillId="25" borderId="5" xfId="0" applyFont="1" applyFill="1" applyBorder="1" applyAlignment="1">
      <alignment horizontal="left" vertical="center" wrapText="1"/>
    </xf>
    <xf numFmtId="0" fontId="17" fillId="25" borderId="8" xfId="0" applyFont="1" applyFill="1" applyBorder="1" applyAlignment="1">
      <alignment horizontal="left" vertical="center" wrapText="1"/>
    </xf>
    <xf numFmtId="0" fontId="17" fillId="25" borderId="9" xfId="0" applyFont="1" applyFill="1" applyBorder="1" applyAlignment="1">
      <alignment horizontal="left" vertical="center" wrapText="1"/>
    </xf>
    <xf numFmtId="0" fontId="17" fillId="25" borderId="10" xfId="0" applyFont="1" applyFill="1" applyBorder="1" applyAlignment="1">
      <alignment horizontal="left" vertical="center" wrapText="1"/>
    </xf>
    <xf numFmtId="0" fontId="22" fillId="14" borderId="11" xfId="0" applyFont="1" applyFill="1" applyBorder="1" applyAlignment="1">
      <alignment horizontal="center" vertical="center"/>
    </xf>
    <xf numFmtId="0" fontId="9" fillId="3" borderId="0" xfId="0" applyFont="1" applyFill="1" applyAlignment="1">
      <alignment horizontal="left" vertical="center"/>
    </xf>
    <xf numFmtId="0" fontId="1" fillId="0" borderId="0" xfId="0" applyFont="1" applyAlignment="1">
      <alignment horizontal="left" vertical="center"/>
    </xf>
    <xf numFmtId="0" fontId="1" fillId="0" borderId="0" xfId="0" applyFont="1" applyAlignment="1">
      <alignment horizontal="left"/>
    </xf>
    <xf numFmtId="0" fontId="12" fillId="16" borderId="32" xfId="0" applyFont="1" applyFill="1" applyBorder="1" applyAlignment="1">
      <alignment horizontal="center" vertical="center"/>
    </xf>
    <xf numFmtId="0" fontId="12" fillId="16" borderId="33" xfId="0" applyFont="1" applyFill="1" applyBorder="1" applyAlignment="1">
      <alignment horizontal="center" vertical="center"/>
    </xf>
    <xf numFmtId="0" fontId="12" fillId="16" borderId="35" xfId="0" applyFont="1" applyFill="1" applyBorder="1" applyAlignment="1">
      <alignment horizontal="center" vertical="center"/>
    </xf>
    <xf numFmtId="177" fontId="13" fillId="5" borderId="34" xfId="1" applyNumberFormat="1" applyFont="1" applyFill="1" applyBorder="1" applyAlignment="1">
      <alignment horizontal="center" vertical="center" wrapText="1"/>
    </xf>
    <xf numFmtId="177" fontId="13" fillId="5" borderId="14" xfId="1" applyNumberFormat="1" applyFont="1" applyFill="1" applyBorder="1" applyAlignment="1">
      <alignment horizontal="center" vertical="center" wrapText="1"/>
    </xf>
    <xf numFmtId="177" fontId="13" fillId="5" borderId="15" xfId="1" applyNumberFormat="1" applyFont="1" applyFill="1" applyBorder="1" applyAlignment="1">
      <alignment horizontal="center" vertical="center" wrapText="1"/>
    </xf>
    <xf numFmtId="177" fontId="13" fillId="5" borderId="8" xfId="1" applyNumberFormat="1" applyFont="1" applyFill="1" applyBorder="1" applyAlignment="1">
      <alignment horizontal="center" vertical="center" wrapText="1"/>
    </xf>
    <xf numFmtId="177" fontId="13" fillId="5" borderId="9" xfId="1" applyNumberFormat="1" applyFont="1" applyFill="1" applyBorder="1" applyAlignment="1">
      <alignment horizontal="center" vertical="center" wrapText="1"/>
    </xf>
    <xf numFmtId="177" fontId="13" fillId="5" borderId="10" xfId="1" applyNumberFormat="1" applyFont="1" applyFill="1" applyBorder="1" applyAlignment="1">
      <alignment horizontal="center" vertical="center" wrapText="1"/>
    </xf>
    <xf numFmtId="0" fontId="11" fillId="4" borderId="13" xfId="0" applyFont="1" applyFill="1" applyBorder="1" applyAlignment="1" applyProtection="1">
      <alignment horizontal="center" vertical="center" wrapText="1"/>
      <protection locked="0"/>
    </xf>
    <xf numFmtId="0" fontId="18" fillId="0" borderId="1" xfId="0" applyFont="1" applyBorder="1" applyAlignment="1">
      <alignment horizontal="center" vertical="center"/>
    </xf>
    <xf numFmtId="0" fontId="18" fillId="0" borderId="38" xfId="0" applyFont="1" applyBorder="1" applyAlignment="1">
      <alignment horizontal="center" vertical="center"/>
    </xf>
    <xf numFmtId="0" fontId="9" fillId="2" borderId="25" xfId="0" applyFont="1" applyFill="1" applyBorder="1" applyAlignment="1">
      <alignment horizontal="center" vertical="center"/>
    </xf>
    <xf numFmtId="0" fontId="17" fillId="25" borderId="4" xfId="0" applyFont="1" applyFill="1" applyBorder="1" applyAlignment="1">
      <alignment vertical="center" wrapText="1"/>
    </xf>
    <xf numFmtId="0" fontId="17" fillId="25" borderId="0" xfId="0" applyFont="1" applyFill="1" applyAlignment="1">
      <alignment vertical="center" wrapText="1"/>
    </xf>
    <xf numFmtId="0" fontId="17" fillId="25" borderId="5" xfId="0" applyFont="1" applyFill="1" applyBorder="1" applyAlignment="1">
      <alignment vertical="center" wrapText="1"/>
    </xf>
    <xf numFmtId="0" fontId="17" fillId="25" borderId="8" xfId="0" applyFont="1" applyFill="1" applyBorder="1" applyAlignment="1">
      <alignment vertical="center" wrapText="1"/>
    </xf>
    <xf numFmtId="0" fontId="17" fillId="25" borderId="9" xfId="0" applyFont="1" applyFill="1" applyBorder="1" applyAlignment="1">
      <alignment vertical="center" wrapText="1"/>
    </xf>
    <xf numFmtId="0" fontId="17" fillId="25" borderId="10" xfId="0" applyFont="1" applyFill="1" applyBorder="1" applyAlignment="1">
      <alignment vertical="center" wrapText="1"/>
    </xf>
    <xf numFmtId="0" fontId="22" fillId="12" borderId="25" xfId="0" applyFont="1" applyFill="1" applyBorder="1" applyAlignment="1">
      <alignment horizontal="center" vertical="center"/>
    </xf>
    <xf numFmtId="0" fontId="22" fillId="12" borderId="18" xfId="0" applyFont="1" applyFill="1" applyBorder="1" applyAlignment="1">
      <alignment horizontal="center" vertical="center"/>
    </xf>
    <xf numFmtId="0" fontId="22" fillId="12" borderId="19" xfId="0" applyFont="1" applyFill="1" applyBorder="1" applyAlignment="1">
      <alignment horizontal="center" vertical="center"/>
    </xf>
    <xf numFmtId="0" fontId="18" fillId="9" borderId="1" xfId="0" applyFont="1" applyFill="1" applyBorder="1" applyAlignment="1">
      <alignment horizontal="center" vertical="center"/>
    </xf>
    <xf numFmtId="0" fontId="18" fillId="9" borderId="2" xfId="0" applyFont="1" applyFill="1" applyBorder="1" applyAlignment="1">
      <alignment horizontal="center" vertical="center"/>
    </xf>
    <xf numFmtId="0" fontId="18" fillId="9" borderId="3"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22" fillId="9" borderId="1" xfId="0" applyFont="1" applyFill="1" applyBorder="1" applyAlignment="1">
      <alignment horizontal="center" vertical="center"/>
    </xf>
    <xf numFmtId="0" fontId="22" fillId="9" borderId="2" xfId="0" applyFont="1" applyFill="1" applyBorder="1" applyAlignment="1">
      <alignment horizontal="center" vertical="center"/>
    </xf>
    <xf numFmtId="0" fontId="22" fillId="9" borderId="3" xfId="0" applyFont="1" applyFill="1" applyBorder="1" applyAlignment="1">
      <alignment horizontal="center" vertical="center"/>
    </xf>
    <xf numFmtId="0" fontId="22" fillId="9" borderId="8" xfId="0" applyFont="1" applyFill="1" applyBorder="1" applyAlignment="1">
      <alignment horizontal="center" vertical="center"/>
    </xf>
    <xf numFmtId="0" fontId="22" fillId="9" borderId="9" xfId="0" applyFont="1" applyFill="1" applyBorder="1" applyAlignment="1">
      <alignment horizontal="center" vertical="center"/>
    </xf>
    <xf numFmtId="0" fontId="22" fillId="9" borderId="10" xfId="0" applyFont="1" applyFill="1" applyBorder="1" applyAlignment="1">
      <alignment horizontal="center" vertical="center"/>
    </xf>
    <xf numFmtId="0" fontId="22" fillId="9" borderId="1"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2" fillId="9" borderId="10" xfId="0" applyFont="1" applyFill="1" applyBorder="1" applyAlignment="1">
      <alignment horizontal="center" vertical="center" wrapText="1"/>
    </xf>
    <xf numFmtId="0" fontId="24" fillId="28" borderId="25" xfId="0" applyFont="1" applyFill="1" applyBorder="1" applyAlignment="1">
      <alignment horizontal="center" vertical="center"/>
    </xf>
    <xf numFmtId="0" fontId="24" fillId="28" borderId="18" xfId="0" applyFont="1" applyFill="1" applyBorder="1" applyAlignment="1">
      <alignment horizontal="center" vertical="center"/>
    </xf>
    <xf numFmtId="0" fontId="24" fillId="28" borderId="19" xfId="0" applyFont="1" applyFill="1" applyBorder="1" applyAlignment="1">
      <alignment horizontal="center" vertical="center"/>
    </xf>
    <xf numFmtId="0" fontId="37" fillId="25" borderId="25" xfId="0" applyFont="1" applyFill="1" applyBorder="1" applyAlignment="1">
      <alignment horizontal="center" vertical="center"/>
    </xf>
    <xf numFmtId="0" fontId="37" fillId="25" borderId="18" xfId="0" applyFont="1" applyFill="1" applyBorder="1" applyAlignment="1">
      <alignment horizontal="center" vertical="center"/>
    </xf>
    <xf numFmtId="0" fontId="37" fillId="25" borderId="19" xfId="0" applyFont="1" applyFill="1" applyBorder="1" applyAlignment="1">
      <alignment horizontal="center" vertical="center"/>
    </xf>
    <xf numFmtId="0" fontId="36" fillId="25" borderId="25" xfId="0" applyFont="1" applyFill="1" applyBorder="1" applyAlignment="1">
      <alignment horizontal="center" vertical="center"/>
    </xf>
    <xf numFmtId="0" fontId="36" fillId="25" borderId="18" xfId="0" applyFont="1" applyFill="1" applyBorder="1" applyAlignment="1">
      <alignment horizontal="center" vertical="center"/>
    </xf>
    <xf numFmtId="0" fontId="36" fillId="25" borderId="19" xfId="0" applyFont="1" applyFill="1" applyBorder="1" applyAlignment="1">
      <alignment horizontal="center" vertical="center"/>
    </xf>
    <xf numFmtId="0" fontId="38" fillId="25" borderId="25" xfId="0" applyFont="1" applyFill="1" applyBorder="1" applyAlignment="1">
      <alignment horizontal="center" vertical="center"/>
    </xf>
    <xf numFmtId="0" fontId="38" fillId="25" borderId="18" xfId="0" applyFont="1" applyFill="1" applyBorder="1" applyAlignment="1">
      <alignment horizontal="center" vertical="center"/>
    </xf>
    <xf numFmtId="0" fontId="38" fillId="25" borderId="19" xfId="0" applyFont="1" applyFill="1" applyBorder="1" applyAlignment="1">
      <alignment horizontal="center" vertical="center"/>
    </xf>
  </cellXfs>
  <cellStyles count="2">
    <cellStyle name="Excel Built-in Comma [0]" xfId="1" xr:uid="{00000000-0005-0000-0000-000001000000}"/>
    <cellStyle name="標準" xfId="0" builtinId="0"/>
  </cellStyles>
  <dxfs count="4">
    <dxf>
      <fill>
        <patternFill>
          <bgColor theme="1" tint="0.14966277047029022"/>
        </patternFill>
      </fill>
    </dxf>
    <dxf>
      <fill>
        <patternFill>
          <bgColor rgb="FFFCE4D6"/>
        </patternFill>
      </fill>
    </dxf>
    <dxf>
      <fill>
        <patternFill>
          <bgColor rgb="FFFCE4D6"/>
        </patternFill>
      </fill>
    </dxf>
    <dxf>
      <fill>
        <patternFill>
          <bgColor theme="1" tint="0.14966277047029022"/>
        </patternFill>
      </fill>
    </dxf>
  </dxfs>
  <tableStyles count="0" defaultTableStyle="TableStyleMedium2" defaultPivotStyle="PivotStyleLight16"/>
  <colors>
    <indexedColors>
      <rgbColor rgb="FF000000"/>
      <rgbColor rgb="FFFFFFFF"/>
      <rgbColor rgb="FFFF0000"/>
      <rgbColor rgb="FF00FF00"/>
      <rgbColor rgb="FF0000FF"/>
      <rgbColor rgb="FFF7FAFC"/>
      <rgbColor rgb="FFFF00FF"/>
      <rgbColor rgb="FF00FFFF"/>
      <rgbColor rgb="FF800000"/>
      <rgbColor rgb="FF008000"/>
      <rgbColor rgb="FF000080"/>
      <rgbColor rgb="FF808000"/>
      <rgbColor rgb="FF800080"/>
      <rgbColor rgb="FF008080"/>
      <rgbColor rgb="FFDCEAF7"/>
      <rgbColor rgb="FF808080"/>
      <rgbColor rgb="FF9999FF"/>
      <rgbColor rgb="FF993366"/>
      <rgbColor rgb="FFFFF2CC"/>
      <rgbColor rgb="FFCAEEFB"/>
      <rgbColor rgb="FF660066"/>
      <rgbColor rgb="FFFF8080"/>
      <rgbColor rgb="FF215F9A"/>
      <rgbColor rgb="FFF2CFEE"/>
      <rgbColor rgb="FF000080"/>
      <rgbColor rgb="FFFF00FF"/>
      <rgbColor rgb="FFFFFF00"/>
      <rgbColor rgb="FF00FFFF"/>
      <rgbColor rgb="FF800080"/>
      <rgbColor rgb="FF800000"/>
      <rgbColor rgb="FF008080"/>
      <rgbColor rgb="FF0000FF"/>
      <rgbColor rgb="FF00CCFF"/>
      <rgbColor rgb="FFDDEBF7"/>
      <rgbColor rgb="FFD9F2D0"/>
      <rgbColor rgb="FFE2F0D9"/>
      <rgbColor rgb="FFA6CAEC"/>
      <rgbColor rgb="FFFCE4D6"/>
      <rgbColor rgb="FFF2F2F2"/>
      <rgbColor rgb="FFFFCCCC"/>
      <rgbColor rgb="FF3366FF"/>
      <rgbColor rgb="FF33CCCC"/>
      <rgbColor rgb="FF99CC00"/>
      <rgbColor rgb="FFFFC000"/>
      <rgbColor rgb="FFFF9900"/>
      <rgbColor rgb="FFE97132"/>
      <rgbColor rgb="FF666699"/>
      <rgbColor rgb="FF9EADBA"/>
      <rgbColor rgb="FF17365D"/>
      <rgbColor rgb="FF4E95D9"/>
      <rgbColor rgb="FF003300"/>
      <rgbColor rgb="FF222222"/>
      <rgbColor rgb="FF993300"/>
      <rgbColor rgb="FF993366"/>
      <rgbColor rgb="FF1F4E78"/>
      <rgbColor rgb="FF26262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H31"/>
  <sheetViews>
    <sheetView showGridLines="0" tabSelected="1" view="pageBreakPreview" zoomScale="115" zoomScaleNormal="105" zoomScaleSheetLayoutView="115" workbookViewId="0">
      <selection activeCell="B2" sqref="B2:G3"/>
    </sheetView>
  </sheetViews>
  <sheetFormatPr defaultColWidth="8.5" defaultRowHeight="13"/>
  <cols>
    <col min="1" max="1" width="3" style="3" customWidth="1"/>
    <col min="2" max="7" width="16.08203125" style="3" customWidth="1"/>
    <col min="8" max="8" width="3" style="1" customWidth="1"/>
    <col min="9" max="16384" width="8.5" style="1"/>
  </cols>
  <sheetData>
    <row r="1" spans="1:8" ht="13.5" thickBot="1">
      <c r="A1" s="4"/>
      <c r="B1" s="4"/>
      <c r="C1" s="4"/>
      <c r="D1" s="4"/>
      <c r="E1" s="4"/>
      <c r="F1" s="4"/>
      <c r="G1" s="4"/>
      <c r="H1" s="5"/>
    </row>
    <row r="2" spans="1:8" ht="32.15" customHeight="1">
      <c r="A2" s="4"/>
      <c r="B2" s="79" t="s">
        <v>0</v>
      </c>
      <c r="C2" s="56"/>
      <c r="D2" s="56"/>
      <c r="E2" s="56"/>
      <c r="F2" s="56"/>
      <c r="G2" s="57"/>
      <c r="H2" s="5"/>
    </row>
    <row r="3" spans="1:8" ht="32.15" customHeight="1" thickBot="1">
      <c r="A3" s="4"/>
      <c r="B3" s="58"/>
      <c r="C3" s="59"/>
      <c r="D3" s="59"/>
      <c r="E3" s="59"/>
      <c r="F3" s="59"/>
      <c r="G3" s="60"/>
      <c r="H3" s="5"/>
    </row>
    <row r="4" spans="1:8" ht="13.5" thickBot="1">
      <c r="A4" s="4"/>
      <c r="B4" s="4"/>
      <c r="C4" s="4"/>
      <c r="D4" s="4"/>
      <c r="E4" s="4"/>
      <c r="F4" s="4"/>
      <c r="G4" s="4"/>
      <c r="H4" s="5"/>
    </row>
    <row r="5" spans="1:8" ht="18.649999999999999" customHeight="1">
      <c r="A5" s="4"/>
      <c r="B5" s="61" t="s">
        <v>1</v>
      </c>
      <c r="C5" s="56"/>
      <c r="D5" s="56"/>
      <c r="E5" s="56"/>
      <c r="F5" s="56"/>
      <c r="G5" s="57"/>
      <c r="H5" s="5"/>
    </row>
    <row r="6" spans="1:8" ht="25" customHeight="1">
      <c r="A6" s="4"/>
      <c r="B6" s="82" t="s">
        <v>81</v>
      </c>
      <c r="C6" s="83"/>
      <c r="D6" s="83"/>
      <c r="E6" s="83"/>
      <c r="F6" s="83"/>
      <c r="G6" s="84"/>
      <c r="H6" s="5"/>
    </row>
    <row r="7" spans="1:8" ht="25" customHeight="1">
      <c r="A7" s="4"/>
      <c r="B7" s="85"/>
      <c r="C7" s="83"/>
      <c r="D7" s="83"/>
      <c r="E7" s="83"/>
      <c r="F7" s="83"/>
      <c r="G7" s="84"/>
      <c r="H7" s="5"/>
    </row>
    <row r="8" spans="1:8" ht="25" customHeight="1">
      <c r="A8" s="4"/>
      <c r="B8" s="85"/>
      <c r="C8" s="83"/>
      <c r="D8" s="83"/>
      <c r="E8" s="83"/>
      <c r="F8" s="83"/>
      <c r="G8" s="84"/>
      <c r="H8" s="5"/>
    </row>
    <row r="9" spans="1:8" ht="25" customHeight="1">
      <c r="A9" s="4"/>
      <c r="B9" s="85"/>
      <c r="C9" s="83"/>
      <c r="D9" s="83"/>
      <c r="E9" s="83"/>
      <c r="F9" s="83"/>
      <c r="G9" s="84"/>
      <c r="H9" s="5"/>
    </row>
    <row r="10" spans="1:8" ht="25" customHeight="1">
      <c r="A10" s="4"/>
      <c r="B10" s="85"/>
      <c r="C10" s="83"/>
      <c r="D10" s="83"/>
      <c r="E10" s="83"/>
      <c r="F10" s="83"/>
      <c r="G10" s="84"/>
      <c r="H10" s="5"/>
    </row>
    <row r="11" spans="1:8" ht="25" customHeight="1" thickBot="1">
      <c r="A11" s="4"/>
      <c r="B11" s="86"/>
      <c r="C11" s="87"/>
      <c r="D11" s="87"/>
      <c r="E11" s="87"/>
      <c r="F11" s="87"/>
      <c r="G11" s="88"/>
      <c r="H11" s="5"/>
    </row>
    <row r="12" spans="1:8" ht="13.5" thickBot="1">
      <c r="A12" s="4"/>
      <c r="B12" s="4"/>
      <c r="C12" s="4"/>
      <c r="D12" s="4"/>
      <c r="E12" s="4"/>
      <c r="F12" s="4"/>
      <c r="G12" s="4"/>
      <c r="H12" s="5"/>
    </row>
    <row r="13" spans="1:8" ht="17.5" customHeight="1">
      <c r="A13" s="4"/>
      <c r="B13" s="61" t="s">
        <v>2</v>
      </c>
      <c r="C13" s="56"/>
      <c r="D13" s="56"/>
      <c r="E13" s="56"/>
      <c r="F13" s="56"/>
      <c r="G13" s="57"/>
      <c r="H13" s="5"/>
    </row>
    <row r="14" spans="1:8" ht="24" customHeight="1">
      <c r="A14" s="4"/>
      <c r="B14" s="62" t="s">
        <v>100</v>
      </c>
      <c r="C14" s="63"/>
      <c r="D14" s="63"/>
      <c r="E14" s="63"/>
      <c r="F14" s="63"/>
      <c r="G14" s="64"/>
      <c r="H14" s="5"/>
    </row>
    <row r="15" spans="1:8" ht="24" customHeight="1">
      <c r="A15" s="4"/>
      <c r="B15" s="65"/>
      <c r="C15" s="63"/>
      <c r="D15" s="63"/>
      <c r="E15" s="63"/>
      <c r="F15" s="63"/>
      <c r="G15" s="64"/>
      <c r="H15" s="5"/>
    </row>
    <row r="16" spans="1:8" ht="24" customHeight="1">
      <c r="A16" s="4"/>
      <c r="B16" s="65"/>
      <c r="C16" s="63"/>
      <c r="D16" s="63"/>
      <c r="E16" s="63"/>
      <c r="F16" s="63"/>
      <c r="G16" s="64"/>
      <c r="H16" s="5"/>
    </row>
    <row r="17" spans="1:8" ht="24" customHeight="1" thickBot="1">
      <c r="A17" s="4"/>
      <c r="B17" s="66"/>
      <c r="C17" s="67"/>
      <c r="D17" s="67"/>
      <c r="E17" s="67"/>
      <c r="F17" s="67"/>
      <c r="G17" s="68"/>
      <c r="H17" s="5"/>
    </row>
    <row r="18" spans="1:8" ht="13.5" thickBot="1">
      <c r="A18" s="4"/>
      <c r="B18" s="4"/>
      <c r="C18" s="4"/>
      <c r="D18" s="4"/>
      <c r="E18" s="4"/>
      <c r="F18" s="4"/>
      <c r="G18" s="4"/>
      <c r="H18" s="5"/>
    </row>
    <row r="19" spans="1:8" ht="17.5" customHeight="1">
      <c r="A19" s="4"/>
      <c r="B19" s="61" t="s">
        <v>3</v>
      </c>
      <c r="C19" s="56"/>
      <c r="D19" s="56"/>
      <c r="E19" s="56"/>
      <c r="F19" s="56"/>
      <c r="G19" s="57"/>
      <c r="H19" s="5"/>
    </row>
    <row r="20" spans="1:8" ht="17.5" customHeight="1">
      <c r="A20" s="4"/>
      <c r="B20" s="95" t="s">
        <v>77</v>
      </c>
      <c r="C20" s="96"/>
      <c r="D20" s="97"/>
      <c r="E20" s="89" t="s">
        <v>78</v>
      </c>
      <c r="F20" s="90"/>
      <c r="G20" s="91"/>
      <c r="H20" s="5"/>
    </row>
    <row r="21" spans="1:8" ht="18" customHeight="1" thickBot="1">
      <c r="A21" s="4"/>
      <c r="B21" s="98"/>
      <c r="C21" s="99"/>
      <c r="D21" s="100"/>
      <c r="E21" s="92"/>
      <c r="F21" s="93"/>
      <c r="G21" s="94"/>
      <c r="H21" s="5"/>
    </row>
    <row r="22" spans="1:8" ht="13.5" thickBot="1">
      <c r="A22" s="4"/>
      <c r="B22" s="4"/>
      <c r="C22" s="4"/>
      <c r="D22" s="4"/>
      <c r="E22" s="4"/>
      <c r="F22" s="4"/>
      <c r="G22" s="4"/>
      <c r="H22" s="5"/>
    </row>
    <row r="23" spans="1:8" ht="44.15" customHeight="1">
      <c r="A23" s="4"/>
      <c r="B23" s="77" t="s">
        <v>4</v>
      </c>
      <c r="C23" s="78"/>
      <c r="D23" s="80" t="s">
        <v>91</v>
      </c>
      <c r="E23" s="78"/>
      <c r="F23" s="78"/>
      <c r="G23" s="81"/>
      <c r="H23" s="5"/>
    </row>
    <row r="24" spans="1:8" ht="44.15" customHeight="1">
      <c r="A24" s="4"/>
      <c r="B24" s="69" t="s">
        <v>5</v>
      </c>
      <c r="C24" s="70"/>
      <c r="D24" s="71" t="s">
        <v>6</v>
      </c>
      <c r="E24" s="70"/>
      <c r="F24" s="70"/>
      <c r="G24" s="72"/>
      <c r="H24" s="5"/>
    </row>
    <row r="25" spans="1:8" ht="44.15" customHeight="1">
      <c r="A25" s="4"/>
      <c r="B25" s="69" t="s">
        <v>7</v>
      </c>
      <c r="C25" s="70"/>
      <c r="D25" s="71" t="s">
        <v>99</v>
      </c>
      <c r="E25" s="70"/>
      <c r="F25" s="70"/>
      <c r="G25" s="72"/>
      <c r="H25" s="5"/>
    </row>
    <row r="26" spans="1:8" ht="44.15" customHeight="1">
      <c r="A26" s="4"/>
      <c r="B26" s="69" t="s">
        <v>8</v>
      </c>
      <c r="C26" s="70"/>
      <c r="D26" s="71" t="s">
        <v>98</v>
      </c>
      <c r="E26" s="70"/>
      <c r="F26" s="70"/>
      <c r="G26" s="72"/>
      <c r="H26" s="5"/>
    </row>
    <row r="27" spans="1:8" ht="44.15" customHeight="1" thickBot="1">
      <c r="A27" s="4"/>
      <c r="B27" s="73" t="s">
        <v>9</v>
      </c>
      <c r="C27" s="74"/>
      <c r="D27" s="75" t="s">
        <v>101</v>
      </c>
      <c r="E27" s="74"/>
      <c r="F27" s="74"/>
      <c r="G27" s="76"/>
      <c r="H27" s="5"/>
    </row>
    <row r="28" spans="1:8" ht="13.5" thickBot="1">
      <c r="A28" s="4"/>
      <c r="B28" s="4"/>
      <c r="C28" s="4"/>
      <c r="D28" s="4"/>
      <c r="E28" s="4"/>
      <c r="F28" s="4"/>
      <c r="G28" s="4"/>
      <c r="H28" s="5"/>
    </row>
    <row r="29" spans="1:8" ht="30" customHeight="1">
      <c r="A29" s="4"/>
      <c r="B29" s="55" t="s">
        <v>65</v>
      </c>
      <c r="C29" s="56"/>
      <c r="D29" s="56"/>
      <c r="E29" s="56"/>
      <c r="F29" s="56"/>
      <c r="G29" s="57"/>
      <c r="H29" s="5"/>
    </row>
    <row r="30" spans="1:8" ht="30" customHeight="1" thickBot="1">
      <c r="A30" s="4"/>
      <c r="B30" s="58"/>
      <c r="C30" s="59"/>
      <c r="D30" s="59"/>
      <c r="E30" s="59"/>
      <c r="F30" s="59"/>
      <c r="G30" s="60"/>
      <c r="H30" s="5"/>
    </row>
    <row r="31" spans="1:8">
      <c r="A31" s="4"/>
      <c r="B31" s="4"/>
      <c r="C31" s="4"/>
      <c r="D31" s="4"/>
      <c r="E31" s="4"/>
      <c r="F31" s="4"/>
      <c r="G31" s="4"/>
      <c r="H31" s="5"/>
    </row>
  </sheetData>
  <sheetProtection algorithmName="SHA-512" hashValue="yHG9FfoHKYBhVJf395qyThN333EHg9lPMuN+19WiEpOMMlV6eMpGC3O3MBG5CdaJK949RIOKeh41wtc2U1bvhg==" saltValue="+H6IVd/mjxRonxXSv+uZ7w==" spinCount="100000" sheet="1" selectLockedCells="1"/>
  <mergeCells count="19">
    <mergeCell ref="B2:G3"/>
    <mergeCell ref="D23:G23"/>
    <mergeCell ref="B5:G5"/>
    <mergeCell ref="B6:G11"/>
    <mergeCell ref="B24:C24"/>
    <mergeCell ref="E20:G21"/>
    <mergeCell ref="B20:D21"/>
    <mergeCell ref="B29:G30"/>
    <mergeCell ref="B19:G19"/>
    <mergeCell ref="B14:G17"/>
    <mergeCell ref="B13:G13"/>
    <mergeCell ref="B25:C25"/>
    <mergeCell ref="D26:G26"/>
    <mergeCell ref="D25:G25"/>
    <mergeCell ref="D24:G24"/>
    <mergeCell ref="B27:C27"/>
    <mergeCell ref="D27:G27"/>
    <mergeCell ref="B26:C26"/>
    <mergeCell ref="B23:C23"/>
  </mergeCells>
  <phoneticPr fontId="15"/>
  <pageMargins left="0.75" right="0.75" top="1" bottom="1" header="0.511811023622047" footer="0.511811023622047"/>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AU76"/>
  <sheetViews>
    <sheetView showGridLines="0" view="pageBreakPreview" zoomScaleNormal="85" zoomScaleSheetLayoutView="100" zoomScalePageLayoutView="80" workbookViewId="0">
      <pane ySplit="8" topLeftCell="A51" activePane="bottomLeft" state="frozen"/>
      <selection pane="bottomLeft" activeCell="P60" sqref="P60:AD60"/>
    </sheetView>
  </sheetViews>
  <sheetFormatPr defaultColWidth="11.5" defaultRowHeight="18" customHeight="1"/>
  <cols>
    <col min="1" max="1" width="3.1640625" style="1" customWidth="1"/>
    <col min="2" max="30" width="3.58203125" style="1" customWidth="1"/>
    <col min="31" max="35" width="6.1640625" style="3" customWidth="1"/>
    <col min="36" max="36" width="6.1640625" style="1" customWidth="1"/>
    <col min="37" max="44" width="6.1640625" style="3" customWidth="1"/>
    <col min="45" max="16384" width="11.5" style="1"/>
  </cols>
  <sheetData>
    <row r="1" spans="1:44" ht="31.5" customHeight="1">
      <c r="A1" s="6" t="s">
        <v>61</v>
      </c>
      <c r="B1" s="7"/>
      <c r="C1" s="7"/>
      <c r="D1" s="7"/>
      <c r="E1" s="7"/>
      <c r="F1" s="7"/>
      <c r="G1" s="7"/>
      <c r="H1" s="7"/>
      <c r="I1" s="7"/>
      <c r="J1" s="7"/>
      <c r="K1" s="7"/>
      <c r="L1" s="7"/>
      <c r="M1" s="7"/>
      <c r="N1" s="7"/>
      <c r="O1" s="7"/>
      <c r="P1" s="7"/>
      <c r="Q1" s="7"/>
      <c r="R1" s="7"/>
      <c r="S1" s="7"/>
      <c r="T1" s="7"/>
      <c r="U1" s="7"/>
      <c r="V1" s="7"/>
      <c r="W1" s="7"/>
      <c r="X1" s="7"/>
      <c r="Y1" s="7"/>
      <c r="Z1" s="7"/>
      <c r="AA1" s="7"/>
      <c r="AB1" s="7"/>
      <c r="AC1" s="7"/>
      <c r="AD1" s="8"/>
      <c r="AE1" s="8"/>
      <c r="AF1" s="8"/>
      <c r="AG1" s="8"/>
      <c r="AH1" s="8"/>
      <c r="AI1" s="8"/>
      <c r="AJ1" s="8"/>
      <c r="AK1" s="8"/>
      <c r="AL1" s="8"/>
      <c r="AM1" s="8"/>
      <c r="AN1" s="8"/>
      <c r="AO1" s="8"/>
      <c r="AP1" s="8"/>
      <c r="AQ1" s="8"/>
      <c r="AR1" s="9"/>
    </row>
    <row r="2" spans="1:44" ht="23" customHeight="1">
      <c r="A2" s="10" t="s">
        <v>60</v>
      </c>
      <c r="AR2" s="11"/>
    </row>
    <row r="3" spans="1:44" ht="21" customHeight="1">
      <c r="A3" s="156" t="s">
        <v>80</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8"/>
      <c r="AF3" s="158"/>
      <c r="AG3" s="158"/>
      <c r="AH3" s="158"/>
      <c r="AI3" s="158"/>
      <c r="AJ3" s="157"/>
      <c r="AK3" s="158"/>
      <c r="AL3" s="158"/>
      <c r="AM3" s="158"/>
      <c r="AN3" s="158"/>
      <c r="AO3" s="158"/>
      <c r="AP3" s="158"/>
      <c r="AQ3" s="158"/>
      <c r="AR3" s="159"/>
    </row>
    <row r="4" spans="1:44" ht="21" customHeight="1">
      <c r="A4" s="160"/>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8"/>
      <c r="AF4" s="158"/>
      <c r="AG4" s="158"/>
      <c r="AH4" s="158"/>
      <c r="AI4" s="158"/>
      <c r="AJ4" s="157"/>
      <c r="AK4" s="158"/>
      <c r="AL4" s="158"/>
      <c r="AM4" s="158"/>
      <c r="AN4" s="158"/>
      <c r="AO4" s="158"/>
      <c r="AP4" s="158"/>
      <c r="AQ4" s="158"/>
      <c r="AR4" s="159"/>
    </row>
    <row r="5" spans="1:44" ht="21" customHeight="1">
      <c r="A5" s="160"/>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8"/>
      <c r="AF5" s="158"/>
      <c r="AG5" s="158"/>
      <c r="AH5" s="158"/>
      <c r="AI5" s="158"/>
      <c r="AJ5" s="157"/>
      <c r="AK5" s="158"/>
      <c r="AL5" s="158"/>
      <c r="AM5" s="158"/>
      <c r="AN5" s="158"/>
      <c r="AO5" s="158"/>
      <c r="AP5" s="158"/>
      <c r="AQ5" s="158"/>
      <c r="AR5" s="159"/>
    </row>
    <row r="6" spans="1:44" ht="21" customHeight="1">
      <c r="A6" s="160"/>
      <c r="B6" s="157"/>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8"/>
      <c r="AF6" s="158"/>
      <c r="AG6" s="158"/>
      <c r="AH6" s="158"/>
      <c r="AI6" s="158"/>
      <c r="AJ6" s="157"/>
      <c r="AK6" s="158"/>
      <c r="AL6" s="158"/>
      <c r="AM6" s="158"/>
      <c r="AN6" s="158"/>
      <c r="AO6" s="158"/>
      <c r="AP6" s="158"/>
      <c r="AQ6" s="158"/>
      <c r="AR6" s="159"/>
    </row>
    <row r="7" spans="1:44" ht="21" customHeight="1">
      <c r="A7" s="160"/>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8"/>
      <c r="AF7" s="158"/>
      <c r="AG7" s="158"/>
      <c r="AH7" s="158"/>
      <c r="AI7" s="158"/>
      <c r="AJ7" s="157"/>
      <c r="AK7" s="158"/>
      <c r="AL7" s="158"/>
      <c r="AM7" s="158"/>
      <c r="AN7" s="158"/>
      <c r="AO7" s="158"/>
      <c r="AP7" s="158"/>
      <c r="AQ7" s="158"/>
      <c r="AR7" s="159"/>
    </row>
    <row r="8" spans="1:44" ht="21" customHeight="1" thickBot="1">
      <c r="A8" s="161"/>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3"/>
      <c r="AF8" s="163"/>
      <c r="AG8" s="163"/>
      <c r="AH8" s="163"/>
      <c r="AI8" s="163"/>
      <c r="AJ8" s="162"/>
      <c r="AK8" s="163"/>
      <c r="AL8" s="163"/>
      <c r="AM8" s="163"/>
      <c r="AN8" s="163"/>
      <c r="AO8" s="163"/>
      <c r="AP8" s="163"/>
      <c r="AQ8" s="163"/>
      <c r="AR8" s="164"/>
    </row>
    <row r="9" spans="1:44" ht="22" customHeight="1" thickBot="1">
      <c r="A9" s="12" t="s">
        <v>68</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row>
    <row r="10" spans="1:44" ht="22" customHeight="1">
      <c r="B10" s="178" t="s">
        <v>96</v>
      </c>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80"/>
      <c r="AE10" s="14" t="s">
        <v>10</v>
      </c>
      <c r="AF10" s="15"/>
      <c r="AG10" s="15"/>
      <c r="AH10" s="15"/>
      <c r="AI10" s="15"/>
      <c r="AJ10" s="15"/>
      <c r="AK10" s="15"/>
      <c r="AL10" s="15"/>
      <c r="AM10" s="15"/>
      <c r="AN10" s="15"/>
      <c r="AO10" s="15"/>
      <c r="AP10" s="15"/>
      <c r="AQ10" s="15"/>
      <c r="AR10" s="16"/>
    </row>
    <row r="11" spans="1:44" ht="22" customHeight="1">
      <c r="B11" s="181"/>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3"/>
      <c r="AE11" s="17" t="s">
        <v>75</v>
      </c>
      <c r="AF11" s="18"/>
      <c r="AG11" s="18"/>
      <c r="AH11" s="18"/>
      <c r="AI11" s="18"/>
      <c r="AJ11" s="18"/>
      <c r="AK11" s="18"/>
      <c r="AL11" s="18"/>
      <c r="AM11" s="18"/>
      <c r="AN11" s="18"/>
      <c r="AO11" s="18"/>
      <c r="AP11" s="18"/>
      <c r="AQ11" s="18"/>
      <c r="AR11" s="19"/>
    </row>
    <row r="12" spans="1:44" ht="28" customHeight="1" thickBot="1">
      <c r="B12" s="184"/>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6"/>
      <c r="AE12" s="169" t="s">
        <v>102</v>
      </c>
      <c r="AF12" s="170"/>
      <c r="AG12" s="170"/>
      <c r="AH12" s="170"/>
      <c r="AI12" s="170"/>
      <c r="AJ12" s="171"/>
      <c r="AK12" s="170"/>
      <c r="AL12" s="170"/>
      <c r="AM12" s="170"/>
      <c r="AN12" s="170"/>
      <c r="AO12" s="170"/>
      <c r="AP12" s="170"/>
      <c r="AQ12" s="170"/>
      <c r="AR12" s="172"/>
    </row>
    <row r="13" spans="1:44" ht="28" customHeight="1" thickBot="1">
      <c r="B13" s="20" t="s">
        <v>66</v>
      </c>
      <c r="AE13" s="173"/>
      <c r="AF13" s="170"/>
      <c r="AG13" s="170"/>
      <c r="AH13" s="170"/>
      <c r="AI13" s="170"/>
      <c r="AJ13" s="171"/>
      <c r="AK13" s="170"/>
      <c r="AL13" s="170"/>
      <c r="AM13" s="170"/>
      <c r="AN13" s="170"/>
      <c r="AO13" s="170"/>
      <c r="AP13" s="170"/>
      <c r="AQ13" s="170"/>
      <c r="AR13" s="172"/>
    </row>
    <row r="14" spans="1:44" ht="28" customHeight="1">
      <c r="B14" s="250"/>
      <c r="C14" s="251"/>
      <c r="D14" s="251"/>
      <c r="E14" s="252"/>
      <c r="F14" s="256" t="s">
        <v>11</v>
      </c>
      <c r="G14" s="257"/>
      <c r="H14" s="257"/>
      <c r="I14" s="257"/>
      <c r="J14" s="257"/>
      <c r="K14" s="258"/>
      <c r="L14" s="262" t="s">
        <v>83</v>
      </c>
      <c r="M14" s="263"/>
      <c r="N14" s="263"/>
      <c r="O14" s="263"/>
      <c r="P14" s="263"/>
      <c r="Q14" s="264"/>
      <c r="R14" s="262" t="s">
        <v>84</v>
      </c>
      <c r="S14" s="257"/>
      <c r="T14" s="257"/>
      <c r="U14" s="257"/>
      <c r="V14" s="257"/>
      <c r="W14" s="258"/>
      <c r="X14" s="262" t="s">
        <v>63</v>
      </c>
      <c r="Y14" s="263"/>
      <c r="Z14" s="264"/>
      <c r="AA14" s="262" t="s">
        <v>62</v>
      </c>
      <c r="AB14" s="263"/>
      <c r="AC14" s="264"/>
      <c r="AE14" s="173"/>
      <c r="AF14" s="170"/>
      <c r="AG14" s="170"/>
      <c r="AH14" s="170"/>
      <c r="AI14" s="170"/>
      <c r="AJ14" s="171"/>
      <c r="AK14" s="170"/>
      <c r="AL14" s="170"/>
      <c r="AM14" s="170"/>
      <c r="AN14" s="170"/>
      <c r="AO14" s="170"/>
      <c r="AP14" s="170"/>
      <c r="AQ14" s="170"/>
      <c r="AR14" s="172"/>
    </row>
    <row r="15" spans="1:44" ht="28" customHeight="1" thickBot="1">
      <c r="B15" s="253"/>
      <c r="C15" s="254"/>
      <c r="D15" s="254"/>
      <c r="E15" s="255"/>
      <c r="F15" s="259"/>
      <c r="G15" s="260"/>
      <c r="H15" s="260"/>
      <c r="I15" s="260"/>
      <c r="J15" s="260"/>
      <c r="K15" s="261"/>
      <c r="L15" s="265"/>
      <c r="M15" s="266"/>
      <c r="N15" s="266"/>
      <c r="O15" s="266"/>
      <c r="P15" s="266"/>
      <c r="Q15" s="267"/>
      <c r="R15" s="259"/>
      <c r="S15" s="260"/>
      <c r="T15" s="260"/>
      <c r="U15" s="260"/>
      <c r="V15" s="260"/>
      <c r="W15" s="261"/>
      <c r="X15" s="265"/>
      <c r="Y15" s="266"/>
      <c r="Z15" s="267"/>
      <c r="AA15" s="265"/>
      <c r="AB15" s="266"/>
      <c r="AC15" s="267"/>
      <c r="AE15" s="173"/>
      <c r="AF15" s="170"/>
      <c r="AG15" s="170"/>
      <c r="AH15" s="170"/>
      <c r="AI15" s="170"/>
      <c r="AJ15" s="171"/>
      <c r="AK15" s="170"/>
      <c r="AL15" s="170"/>
      <c r="AM15" s="170"/>
      <c r="AN15" s="170"/>
      <c r="AO15" s="170"/>
      <c r="AP15" s="170"/>
      <c r="AQ15" s="170"/>
      <c r="AR15" s="172"/>
    </row>
    <row r="16" spans="1:44" ht="26" customHeight="1" thickBot="1">
      <c r="B16" s="165" t="s">
        <v>12</v>
      </c>
      <c r="C16" s="166"/>
      <c r="D16" s="166"/>
      <c r="E16" s="166"/>
      <c r="F16" s="167"/>
      <c r="G16" s="168"/>
      <c r="H16" s="168"/>
      <c r="I16" s="168"/>
      <c r="J16" s="168"/>
      <c r="K16" s="168"/>
      <c r="L16" s="167"/>
      <c r="M16" s="168"/>
      <c r="N16" s="168"/>
      <c r="O16" s="168"/>
      <c r="P16" s="168"/>
      <c r="Q16" s="168"/>
      <c r="R16" s="167"/>
      <c r="S16" s="168"/>
      <c r="T16" s="168"/>
      <c r="U16" s="168"/>
      <c r="V16" s="168"/>
      <c r="W16" s="168"/>
      <c r="X16" s="106"/>
      <c r="Y16" s="106"/>
      <c r="Z16" s="107"/>
      <c r="AA16" s="106"/>
      <c r="AB16" s="106"/>
      <c r="AC16" s="107"/>
      <c r="AE16" s="173"/>
      <c r="AF16" s="170"/>
      <c r="AG16" s="170"/>
      <c r="AH16" s="170"/>
      <c r="AI16" s="170"/>
      <c r="AJ16" s="171"/>
      <c r="AK16" s="170"/>
      <c r="AL16" s="170"/>
      <c r="AM16" s="170"/>
      <c r="AN16" s="170"/>
      <c r="AO16" s="170"/>
      <c r="AP16" s="170"/>
      <c r="AQ16" s="170"/>
      <c r="AR16" s="172"/>
    </row>
    <row r="17" spans="1:44" ht="26" customHeight="1" thickBot="1">
      <c r="B17" s="165" t="s">
        <v>13</v>
      </c>
      <c r="C17" s="166"/>
      <c r="D17" s="166"/>
      <c r="E17" s="166"/>
      <c r="F17" s="167"/>
      <c r="G17" s="168"/>
      <c r="H17" s="168"/>
      <c r="I17" s="168"/>
      <c r="J17" s="168"/>
      <c r="K17" s="168"/>
      <c r="L17" s="167"/>
      <c r="M17" s="168"/>
      <c r="N17" s="168"/>
      <c r="O17" s="168"/>
      <c r="P17" s="168"/>
      <c r="Q17" s="168"/>
      <c r="R17" s="167"/>
      <c r="S17" s="168"/>
      <c r="T17" s="168"/>
      <c r="U17" s="168"/>
      <c r="V17" s="168"/>
      <c r="W17" s="168"/>
      <c r="X17" s="106"/>
      <c r="Y17" s="106"/>
      <c r="Z17" s="107"/>
      <c r="AA17" s="106"/>
      <c r="AB17" s="106"/>
      <c r="AC17" s="107"/>
      <c r="AE17" s="174"/>
      <c r="AF17" s="175"/>
      <c r="AG17" s="175"/>
      <c r="AH17" s="175"/>
      <c r="AI17" s="175"/>
      <c r="AJ17" s="176"/>
      <c r="AK17" s="175"/>
      <c r="AL17" s="175"/>
      <c r="AM17" s="175"/>
      <c r="AN17" s="175"/>
      <c r="AO17" s="175"/>
      <c r="AP17" s="175"/>
      <c r="AQ17" s="175"/>
      <c r="AR17" s="177"/>
    </row>
    <row r="18" spans="1:44" ht="26" customHeight="1" thickBot="1">
      <c r="B18" s="165" t="s">
        <v>14</v>
      </c>
      <c r="C18" s="166"/>
      <c r="D18" s="166"/>
      <c r="E18" s="166"/>
      <c r="F18" s="167"/>
      <c r="G18" s="168"/>
      <c r="H18" s="168"/>
      <c r="I18" s="168"/>
      <c r="J18" s="168"/>
      <c r="K18" s="168"/>
      <c r="L18" s="167"/>
      <c r="M18" s="168"/>
      <c r="N18" s="168"/>
      <c r="O18" s="168"/>
      <c r="P18" s="168"/>
      <c r="Q18" s="168"/>
      <c r="R18" s="167"/>
      <c r="S18" s="168"/>
      <c r="T18" s="168"/>
      <c r="U18" s="168"/>
      <c r="V18" s="168"/>
      <c r="W18" s="168"/>
      <c r="X18" s="106"/>
      <c r="Y18" s="106"/>
      <c r="Z18" s="107"/>
      <c r="AA18" s="106"/>
      <c r="AB18" s="106"/>
      <c r="AC18" s="107"/>
      <c r="AE18" s="17" t="s">
        <v>82</v>
      </c>
      <c r="AF18" s="18"/>
      <c r="AG18" s="18"/>
      <c r="AH18" s="18"/>
      <c r="AI18" s="18"/>
      <c r="AJ18" s="18"/>
      <c r="AK18" s="18"/>
      <c r="AL18" s="18"/>
      <c r="AM18" s="18"/>
      <c r="AN18" s="18"/>
      <c r="AO18" s="18"/>
      <c r="AP18" s="18"/>
      <c r="AQ18" s="18"/>
      <c r="AR18" s="19"/>
    </row>
    <row r="19" spans="1:44" ht="31" customHeight="1">
      <c r="B19" s="20" t="s">
        <v>67</v>
      </c>
      <c r="AE19" s="241" t="s">
        <v>90</v>
      </c>
      <c r="AF19" s="242"/>
      <c r="AG19" s="242"/>
      <c r="AH19" s="242"/>
      <c r="AI19" s="242"/>
      <c r="AJ19" s="242"/>
      <c r="AK19" s="242"/>
      <c r="AL19" s="242"/>
      <c r="AM19" s="242"/>
      <c r="AN19" s="242"/>
      <c r="AO19" s="242"/>
      <c r="AP19" s="242"/>
      <c r="AQ19" s="242"/>
      <c r="AR19" s="243"/>
    </row>
    <row r="20" spans="1:44" ht="31" customHeight="1">
      <c r="B20" s="114" t="s">
        <v>79</v>
      </c>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E20" s="241"/>
      <c r="AF20" s="242"/>
      <c r="AG20" s="242"/>
      <c r="AH20" s="242"/>
      <c r="AI20" s="242"/>
      <c r="AJ20" s="242"/>
      <c r="AK20" s="242"/>
      <c r="AL20" s="242"/>
      <c r="AM20" s="242"/>
      <c r="AN20" s="242"/>
      <c r="AO20" s="242"/>
      <c r="AP20" s="242"/>
      <c r="AQ20" s="242"/>
      <c r="AR20" s="243"/>
    </row>
    <row r="21" spans="1:44" ht="31" customHeight="1" thickBot="1">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E21" s="241"/>
      <c r="AF21" s="242"/>
      <c r="AG21" s="242"/>
      <c r="AH21" s="242"/>
      <c r="AI21" s="242"/>
      <c r="AJ21" s="242"/>
      <c r="AK21" s="242"/>
      <c r="AL21" s="242"/>
      <c r="AM21" s="242"/>
      <c r="AN21" s="242"/>
      <c r="AO21" s="242"/>
      <c r="AP21" s="242"/>
      <c r="AQ21" s="242"/>
      <c r="AR21" s="243"/>
    </row>
    <row r="22" spans="1:44" ht="31" customHeight="1">
      <c r="V22" s="103" t="s">
        <v>15</v>
      </c>
      <c r="W22" s="104"/>
      <c r="X22" s="104"/>
      <c r="Y22" s="104"/>
      <c r="Z22" s="104"/>
      <c r="AA22" s="104"/>
      <c r="AB22" s="104"/>
      <c r="AC22" s="105"/>
      <c r="AE22" s="241"/>
      <c r="AF22" s="242"/>
      <c r="AG22" s="242"/>
      <c r="AH22" s="242"/>
      <c r="AI22" s="242"/>
      <c r="AJ22" s="242"/>
      <c r="AK22" s="242"/>
      <c r="AL22" s="242"/>
      <c r="AM22" s="242"/>
      <c r="AN22" s="242"/>
      <c r="AO22" s="242"/>
      <c r="AP22" s="242"/>
      <c r="AQ22" s="242"/>
      <c r="AR22" s="243"/>
    </row>
    <row r="23" spans="1:44" ht="31" customHeight="1" thickBot="1">
      <c r="V23" s="119">
        <f>SUM(ROUNDDOWN(MAX(0,IF(X16="",F16*0.06-L16-R16,F16*0.06-(L16+R16)*3/4)-IF(AA16="",0,7200)),-2),ROUNDDOWN(MAX(0,IF(X17="",F17*0.06-L17-R17,F17*0.06-(L17+R17)*3/4)-IF(AA17="",0,7200)),-2),ROUNDDOWN(MAX(0,IF(X18="",F18*0.06-L18-R18,F18*0.06-(L18+R18)*3/4)-IF(AA18="",0,7200)),-2))</f>
        <v>0</v>
      </c>
      <c r="W23" s="120"/>
      <c r="X23" s="120"/>
      <c r="Y23" s="120"/>
      <c r="Z23" s="120"/>
      <c r="AA23" s="120"/>
      <c r="AB23" s="120"/>
      <c r="AC23" s="121"/>
      <c r="AE23" s="241"/>
      <c r="AF23" s="242"/>
      <c r="AG23" s="242"/>
      <c r="AH23" s="242"/>
      <c r="AI23" s="242"/>
      <c r="AJ23" s="242"/>
      <c r="AK23" s="242"/>
      <c r="AL23" s="242"/>
      <c r="AM23" s="242"/>
      <c r="AN23" s="242"/>
      <c r="AO23" s="242"/>
      <c r="AP23" s="242"/>
      <c r="AQ23" s="242"/>
      <c r="AR23" s="243"/>
    </row>
    <row r="24" spans="1:44" ht="18" customHeight="1" thickBot="1">
      <c r="AE24" s="244"/>
      <c r="AF24" s="245"/>
      <c r="AG24" s="245"/>
      <c r="AH24" s="245"/>
      <c r="AI24" s="245"/>
      <c r="AJ24" s="245"/>
      <c r="AK24" s="245"/>
      <c r="AL24" s="245"/>
      <c r="AM24" s="245"/>
      <c r="AN24" s="245"/>
      <c r="AO24" s="245"/>
      <c r="AP24" s="245"/>
      <c r="AQ24" s="245"/>
      <c r="AR24" s="246"/>
    </row>
    <row r="25" spans="1:44" ht="24.75" customHeight="1">
      <c r="A25" s="12" t="s">
        <v>69</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row>
    <row r="26" spans="1:44" ht="13.5" thickBot="1"/>
    <row r="27" spans="1:44" ht="19.5" customHeight="1" thickBot="1">
      <c r="B27" s="268" t="s">
        <v>85</v>
      </c>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70"/>
    </row>
    <row r="28" spans="1:44" ht="23.5" customHeight="1" thickBot="1">
      <c r="B28" s="271" t="s">
        <v>86</v>
      </c>
      <c r="C28" s="272"/>
      <c r="D28" s="272"/>
      <c r="E28" s="272"/>
      <c r="F28" s="272"/>
      <c r="G28" s="272"/>
      <c r="H28" s="272"/>
      <c r="I28" s="272"/>
      <c r="J28" s="273"/>
      <c r="K28" s="274" t="s">
        <v>87</v>
      </c>
      <c r="L28" s="275"/>
      <c r="M28" s="275"/>
      <c r="N28" s="275"/>
      <c r="O28" s="275"/>
      <c r="P28" s="275"/>
      <c r="Q28" s="275"/>
      <c r="R28" s="275"/>
      <c r="S28" s="276"/>
      <c r="T28" s="277" t="s">
        <v>88</v>
      </c>
      <c r="U28" s="278"/>
      <c r="V28" s="278"/>
      <c r="W28" s="278"/>
      <c r="X28" s="278"/>
      <c r="Y28" s="278"/>
      <c r="Z28" s="278"/>
      <c r="AA28" s="278"/>
      <c r="AB28" s="279"/>
    </row>
    <row r="29" spans="1:44" ht="18" customHeight="1">
      <c r="B29" s="187" t="s">
        <v>93</v>
      </c>
      <c r="C29" s="188"/>
      <c r="D29" s="188"/>
      <c r="E29" s="188"/>
      <c r="F29" s="188"/>
      <c r="G29" s="188"/>
      <c r="H29" s="188"/>
      <c r="I29" s="188"/>
      <c r="J29" s="189"/>
      <c r="K29" s="187" t="s">
        <v>92</v>
      </c>
      <c r="L29" s="188"/>
      <c r="M29" s="188"/>
      <c r="N29" s="188"/>
      <c r="O29" s="188"/>
      <c r="P29" s="188"/>
      <c r="Q29" s="188"/>
      <c r="R29" s="188"/>
      <c r="S29" s="189"/>
      <c r="T29" s="196" t="s">
        <v>89</v>
      </c>
      <c r="U29" s="188"/>
      <c r="V29" s="188"/>
      <c r="W29" s="188"/>
      <c r="X29" s="188"/>
      <c r="Y29" s="188"/>
      <c r="Z29" s="188"/>
      <c r="AA29" s="188"/>
      <c r="AB29" s="189"/>
    </row>
    <row r="30" spans="1:44" ht="18" customHeight="1">
      <c r="B30" s="190"/>
      <c r="C30" s="191"/>
      <c r="D30" s="191"/>
      <c r="E30" s="191"/>
      <c r="F30" s="191"/>
      <c r="G30" s="191"/>
      <c r="H30" s="191"/>
      <c r="I30" s="191"/>
      <c r="J30" s="192"/>
      <c r="K30" s="190"/>
      <c r="L30" s="191"/>
      <c r="M30" s="191"/>
      <c r="N30" s="191"/>
      <c r="O30" s="191"/>
      <c r="P30" s="191"/>
      <c r="Q30" s="191"/>
      <c r="R30" s="191"/>
      <c r="S30" s="192"/>
      <c r="T30" s="190"/>
      <c r="U30" s="191"/>
      <c r="V30" s="191"/>
      <c r="W30" s="191"/>
      <c r="X30" s="191"/>
      <c r="Y30" s="191"/>
      <c r="Z30" s="191"/>
      <c r="AA30" s="191"/>
      <c r="AB30" s="192"/>
    </row>
    <row r="31" spans="1:44" ht="18" customHeight="1">
      <c r="B31" s="190"/>
      <c r="C31" s="191"/>
      <c r="D31" s="191"/>
      <c r="E31" s="191"/>
      <c r="F31" s="191"/>
      <c r="G31" s="191"/>
      <c r="H31" s="191"/>
      <c r="I31" s="191"/>
      <c r="J31" s="192"/>
      <c r="K31" s="190"/>
      <c r="L31" s="191"/>
      <c r="M31" s="191"/>
      <c r="N31" s="191"/>
      <c r="O31" s="191"/>
      <c r="P31" s="191"/>
      <c r="Q31" s="191"/>
      <c r="R31" s="191"/>
      <c r="S31" s="192"/>
      <c r="T31" s="190"/>
      <c r="U31" s="191"/>
      <c r="V31" s="191"/>
      <c r="W31" s="191"/>
      <c r="X31" s="191"/>
      <c r="Y31" s="191"/>
      <c r="Z31" s="191"/>
      <c r="AA31" s="191"/>
      <c r="AB31" s="192"/>
    </row>
    <row r="32" spans="1:44" ht="18.5" customHeight="1" thickBot="1">
      <c r="B32" s="193"/>
      <c r="C32" s="194"/>
      <c r="D32" s="194"/>
      <c r="E32" s="194"/>
      <c r="F32" s="194"/>
      <c r="G32" s="194"/>
      <c r="H32" s="194"/>
      <c r="I32" s="194"/>
      <c r="J32" s="195"/>
      <c r="K32" s="193"/>
      <c r="L32" s="194"/>
      <c r="M32" s="194"/>
      <c r="N32" s="194"/>
      <c r="O32" s="194"/>
      <c r="P32" s="194"/>
      <c r="Q32" s="194"/>
      <c r="R32" s="194"/>
      <c r="S32" s="195"/>
      <c r="T32" s="193"/>
      <c r="U32" s="194"/>
      <c r="V32" s="194"/>
      <c r="W32" s="194"/>
      <c r="X32" s="194"/>
      <c r="Y32" s="194"/>
      <c r="Z32" s="194"/>
      <c r="AA32" s="194"/>
      <c r="AB32" s="195"/>
    </row>
    <row r="33" spans="1:44" ht="13.5" thickBot="1"/>
    <row r="34" spans="1:44" ht="29" customHeight="1">
      <c r="T34" s="200" t="s">
        <v>16</v>
      </c>
      <c r="U34" s="201"/>
      <c r="V34" s="201"/>
      <c r="W34" s="201"/>
      <c r="X34" s="201"/>
      <c r="Y34" s="201"/>
      <c r="Z34" s="201"/>
      <c r="AA34" s="201"/>
      <c r="AB34" s="201"/>
      <c r="AC34" s="202"/>
    </row>
    <row r="35" spans="1:44" ht="29" customHeight="1" thickBot="1">
      <c r="T35" s="203" t="str">
        <f>IF(V23&lt;51300,"51,300円未満",IF(AND(V23&gt;=51300,V23&lt;154500),"51,300円以上154,500円未満","154,500円以上"))</f>
        <v>51,300円未満</v>
      </c>
      <c r="U35" s="204"/>
      <c r="V35" s="204"/>
      <c r="W35" s="204"/>
      <c r="X35" s="204"/>
      <c r="Y35" s="204"/>
      <c r="Z35" s="204"/>
      <c r="AA35" s="204"/>
      <c r="AB35" s="204"/>
      <c r="AC35" s="205"/>
    </row>
    <row r="36" spans="1:44" ht="13"/>
    <row r="37" spans="1:44" ht="24.75" customHeight="1" thickBot="1">
      <c r="A37" s="12" t="s">
        <v>70</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row>
    <row r="38" spans="1:44" ht="21" customHeight="1" thickBot="1">
      <c r="A38" s="197" t="s">
        <v>17</v>
      </c>
      <c r="B38" s="198"/>
      <c r="C38" s="198"/>
      <c r="D38" s="198"/>
      <c r="E38" s="198"/>
      <c r="F38" s="198"/>
      <c r="G38" s="198"/>
      <c r="H38" s="198"/>
      <c r="I38" s="198"/>
      <c r="J38" s="198"/>
      <c r="K38" s="198"/>
      <c r="L38" s="198"/>
      <c r="M38" s="198"/>
      <c r="N38" s="198"/>
      <c r="O38" s="199"/>
      <c r="P38" s="247" t="s">
        <v>18</v>
      </c>
      <c r="Q38" s="248"/>
      <c r="R38" s="248"/>
      <c r="S38" s="248"/>
      <c r="T38" s="248"/>
      <c r="U38" s="248"/>
      <c r="V38" s="248"/>
      <c r="W38" s="248"/>
      <c r="X38" s="248"/>
      <c r="Y38" s="248"/>
      <c r="Z38" s="248"/>
      <c r="AA38" s="248"/>
      <c r="AB38" s="248"/>
      <c r="AC38" s="248"/>
      <c r="AD38" s="249"/>
      <c r="AE38" s="21" t="s">
        <v>10</v>
      </c>
      <c r="AF38" s="15"/>
      <c r="AG38" s="15"/>
      <c r="AH38" s="15"/>
      <c r="AI38" s="15"/>
      <c r="AJ38" s="15"/>
      <c r="AK38" s="15"/>
      <c r="AL38" s="15"/>
      <c r="AM38" s="15"/>
      <c r="AN38" s="15"/>
      <c r="AO38" s="15"/>
      <c r="AP38" s="15"/>
      <c r="AQ38" s="15"/>
      <c r="AR38" s="16"/>
    </row>
    <row r="39" spans="1:44" ht="21" customHeight="1">
      <c r="A39" s="238" t="s">
        <v>19</v>
      </c>
      <c r="B39" s="117"/>
      <c r="C39" s="117"/>
      <c r="D39" s="117"/>
      <c r="E39" s="117"/>
      <c r="F39" s="117"/>
      <c r="G39" s="117"/>
      <c r="H39" s="117"/>
      <c r="I39" s="117"/>
      <c r="J39" s="117"/>
      <c r="K39" s="117"/>
      <c r="L39" s="117"/>
      <c r="M39" s="117"/>
      <c r="N39" s="117"/>
      <c r="O39" s="239"/>
      <c r="P39" s="117" t="s">
        <v>20</v>
      </c>
      <c r="Q39" s="117"/>
      <c r="R39" s="117"/>
      <c r="S39" s="117"/>
      <c r="T39" s="117"/>
      <c r="U39" s="117"/>
      <c r="V39" s="117"/>
      <c r="W39" s="117"/>
      <c r="X39" s="117"/>
      <c r="Y39" s="117"/>
      <c r="Z39" s="117"/>
      <c r="AA39" s="117"/>
      <c r="AB39" s="117"/>
      <c r="AC39" s="117"/>
      <c r="AD39" s="118"/>
      <c r="AE39" s="17" t="s">
        <v>74</v>
      </c>
      <c r="AF39" s="18"/>
      <c r="AG39" s="18"/>
      <c r="AH39" s="18"/>
      <c r="AI39" s="18"/>
      <c r="AJ39" s="18"/>
      <c r="AK39" s="18"/>
      <c r="AL39" s="18"/>
      <c r="AM39" s="18"/>
      <c r="AN39" s="18"/>
      <c r="AO39" s="18"/>
      <c r="AP39" s="18"/>
      <c r="AQ39" s="18"/>
      <c r="AR39" s="19"/>
    </row>
    <row r="40" spans="1:44" ht="21" customHeight="1" thickBot="1">
      <c r="A40" s="108"/>
      <c r="B40" s="109"/>
      <c r="C40" s="109"/>
      <c r="D40" s="109"/>
      <c r="E40" s="109"/>
      <c r="F40" s="109"/>
      <c r="G40" s="109"/>
      <c r="H40" s="109"/>
      <c r="I40" s="109"/>
      <c r="J40" s="109"/>
      <c r="K40" s="109"/>
      <c r="L40" s="109"/>
      <c r="M40" s="109"/>
      <c r="N40" s="109"/>
      <c r="O40" s="110"/>
      <c r="P40" s="109"/>
      <c r="Q40" s="109"/>
      <c r="R40" s="109"/>
      <c r="S40" s="109"/>
      <c r="T40" s="109"/>
      <c r="U40" s="109"/>
      <c r="V40" s="109"/>
      <c r="W40" s="109"/>
      <c r="X40" s="109"/>
      <c r="Y40" s="109"/>
      <c r="Z40" s="109"/>
      <c r="AA40" s="109"/>
      <c r="AB40" s="109"/>
      <c r="AC40" s="109"/>
      <c r="AD40" s="116"/>
      <c r="AE40" s="169" t="s">
        <v>72</v>
      </c>
      <c r="AF40" s="170"/>
      <c r="AG40" s="170"/>
      <c r="AH40" s="170"/>
      <c r="AI40" s="170"/>
      <c r="AJ40" s="171"/>
      <c r="AK40" s="170"/>
      <c r="AL40" s="170"/>
      <c r="AM40" s="170"/>
      <c r="AN40" s="170"/>
      <c r="AO40" s="170"/>
      <c r="AP40" s="170"/>
      <c r="AQ40" s="170"/>
      <c r="AR40" s="172"/>
    </row>
    <row r="41" spans="1:44" ht="21" customHeight="1" thickBot="1">
      <c r="A41" s="22"/>
      <c r="D41" s="111"/>
      <c r="E41" s="112"/>
      <c r="F41" s="112"/>
      <c r="G41" s="112"/>
      <c r="H41" s="112"/>
      <c r="I41" s="112"/>
      <c r="J41" s="112"/>
      <c r="K41" s="112"/>
      <c r="L41" s="113"/>
      <c r="O41" s="23"/>
      <c r="Q41" s="111"/>
      <c r="R41" s="112"/>
      <c r="S41" s="112"/>
      <c r="T41" s="112"/>
      <c r="U41" s="112"/>
      <c r="V41" s="112"/>
      <c r="W41" s="111"/>
      <c r="X41" s="112"/>
      <c r="Y41" s="112"/>
      <c r="Z41" s="112"/>
      <c r="AA41" s="112"/>
      <c r="AB41" s="112"/>
      <c r="AC41" s="113"/>
      <c r="AD41" s="24"/>
      <c r="AE41" s="173"/>
      <c r="AF41" s="170"/>
      <c r="AG41" s="170"/>
      <c r="AH41" s="170"/>
      <c r="AI41" s="170"/>
      <c r="AJ41" s="171"/>
      <c r="AK41" s="170"/>
      <c r="AL41" s="170"/>
      <c r="AM41" s="170"/>
      <c r="AN41" s="170"/>
      <c r="AO41" s="170"/>
      <c r="AP41" s="170"/>
      <c r="AQ41" s="170"/>
      <c r="AR41" s="172"/>
    </row>
    <row r="42" spans="1:44" ht="21" customHeight="1">
      <c r="A42" s="108" t="s">
        <v>21</v>
      </c>
      <c r="B42" s="109"/>
      <c r="C42" s="109"/>
      <c r="D42" s="109"/>
      <c r="E42" s="109"/>
      <c r="F42" s="109"/>
      <c r="G42" s="109"/>
      <c r="H42" s="109"/>
      <c r="I42" s="109"/>
      <c r="J42" s="109"/>
      <c r="K42" s="109"/>
      <c r="L42" s="109"/>
      <c r="M42" s="109"/>
      <c r="N42" s="109"/>
      <c r="O42" s="110"/>
      <c r="P42" s="109" t="s">
        <v>22</v>
      </c>
      <c r="Q42" s="109"/>
      <c r="R42" s="109"/>
      <c r="S42" s="109"/>
      <c r="T42" s="109"/>
      <c r="U42" s="109"/>
      <c r="V42" s="109"/>
      <c r="W42" s="109"/>
      <c r="X42" s="109"/>
      <c r="Y42" s="109"/>
      <c r="Z42" s="109"/>
      <c r="AA42" s="109"/>
      <c r="AB42" s="109"/>
      <c r="AC42" s="109"/>
      <c r="AD42" s="116"/>
      <c r="AE42" s="173"/>
      <c r="AF42" s="170"/>
      <c r="AG42" s="170"/>
      <c r="AH42" s="170"/>
      <c r="AI42" s="170"/>
      <c r="AJ42" s="171"/>
      <c r="AK42" s="170"/>
      <c r="AL42" s="170"/>
      <c r="AM42" s="170"/>
      <c r="AN42" s="170"/>
      <c r="AO42" s="170"/>
      <c r="AP42" s="170"/>
      <c r="AQ42" s="170"/>
      <c r="AR42" s="172"/>
    </row>
    <row r="43" spans="1:44" ht="21" customHeight="1" thickBot="1">
      <c r="A43" s="108"/>
      <c r="B43" s="109"/>
      <c r="C43" s="109"/>
      <c r="D43" s="109"/>
      <c r="E43" s="109"/>
      <c r="F43" s="109"/>
      <c r="G43" s="109"/>
      <c r="H43" s="109"/>
      <c r="I43" s="109"/>
      <c r="J43" s="109"/>
      <c r="K43" s="109"/>
      <c r="L43" s="109"/>
      <c r="M43" s="109"/>
      <c r="N43" s="109"/>
      <c r="O43" s="110"/>
      <c r="P43" s="109"/>
      <c r="Q43" s="109"/>
      <c r="R43" s="109"/>
      <c r="S43" s="109"/>
      <c r="T43" s="109"/>
      <c r="U43" s="109"/>
      <c r="V43" s="109"/>
      <c r="W43" s="109"/>
      <c r="X43" s="109"/>
      <c r="Y43" s="109"/>
      <c r="Z43" s="109"/>
      <c r="AA43" s="109"/>
      <c r="AB43" s="109"/>
      <c r="AC43" s="109"/>
      <c r="AD43" s="116"/>
      <c r="AE43" s="173"/>
      <c r="AF43" s="170"/>
      <c r="AG43" s="170"/>
      <c r="AH43" s="170"/>
      <c r="AI43" s="170"/>
      <c r="AJ43" s="171"/>
      <c r="AK43" s="170"/>
      <c r="AL43" s="170"/>
      <c r="AM43" s="170"/>
      <c r="AN43" s="170"/>
      <c r="AO43" s="170"/>
      <c r="AP43" s="170"/>
      <c r="AQ43" s="170"/>
      <c r="AR43" s="172"/>
    </row>
    <row r="44" spans="1:44" ht="21" customHeight="1" thickBot="1">
      <c r="A44" s="22"/>
      <c r="D44" s="111"/>
      <c r="E44" s="112"/>
      <c r="F44" s="112"/>
      <c r="G44" s="112"/>
      <c r="H44" s="112"/>
      <c r="I44" s="112"/>
      <c r="J44" s="112"/>
      <c r="K44" s="112"/>
      <c r="L44" s="113"/>
      <c r="O44" s="25"/>
      <c r="S44" s="237"/>
      <c r="T44" s="139"/>
      <c r="U44" s="139"/>
      <c r="V44" s="139"/>
      <c r="W44" s="139"/>
      <c r="X44" s="139"/>
      <c r="Y44" s="139"/>
      <c r="Z44" s="139"/>
      <c r="AA44" s="140"/>
      <c r="AE44" s="173"/>
      <c r="AF44" s="170"/>
      <c r="AG44" s="170"/>
      <c r="AH44" s="170"/>
      <c r="AI44" s="170"/>
      <c r="AJ44" s="171"/>
      <c r="AK44" s="170"/>
      <c r="AL44" s="170"/>
      <c r="AM44" s="170"/>
      <c r="AN44" s="170"/>
      <c r="AO44" s="170"/>
      <c r="AP44" s="170"/>
      <c r="AQ44" s="170"/>
      <c r="AR44" s="172"/>
    </row>
    <row r="45" spans="1:44" ht="21" customHeight="1" thickBot="1">
      <c r="A45" s="26"/>
      <c r="B45" s="27"/>
      <c r="C45" s="27"/>
      <c r="D45" s="27"/>
      <c r="E45" s="27"/>
      <c r="F45" s="27"/>
      <c r="G45" s="27"/>
      <c r="H45" s="27"/>
      <c r="I45" s="27"/>
      <c r="J45" s="27"/>
      <c r="K45" s="27"/>
      <c r="L45" s="27"/>
      <c r="M45" s="27"/>
      <c r="N45" s="27"/>
      <c r="O45" s="28"/>
      <c r="P45" s="27"/>
      <c r="Q45" s="27"/>
      <c r="R45" s="27"/>
      <c r="S45" s="27"/>
      <c r="T45" s="27"/>
      <c r="U45" s="27"/>
      <c r="V45" s="27"/>
      <c r="W45" s="27"/>
      <c r="X45" s="27"/>
      <c r="Y45" s="27"/>
      <c r="Z45" s="27"/>
      <c r="AA45" s="27"/>
      <c r="AB45" s="27"/>
      <c r="AC45" s="27"/>
      <c r="AD45" s="27"/>
      <c r="AE45" s="173"/>
      <c r="AF45" s="170"/>
      <c r="AG45" s="170"/>
      <c r="AH45" s="170"/>
      <c r="AI45" s="170"/>
      <c r="AJ45" s="171"/>
      <c r="AK45" s="170"/>
      <c r="AL45" s="170"/>
      <c r="AM45" s="170"/>
      <c r="AN45" s="170"/>
      <c r="AO45" s="170"/>
      <c r="AP45" s="170"/>
      <c r="AQ45" s="170"/>
      <c r="AR45" s="172"/>
    </row>
    <row r="46" spans="1:44" ht="21" customHeight="1" thickBo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173"/>
      <c r="AF46" s="170"/>
      <c r="AG46" s="170"/>
      <c r="AH46" s="170"/>
      <c r="AI46" s="170"/>
      <c r="AJ46" s="171"/>
      <c r="AK46" s="170"/>
      <c r="AL46" s="170"/>
      <c r="AM46" s="170"/>
      <c r="AN46" s="170"/>
      <c r="AO46" s="170"/>
      <c r="AP46" s="170"/>
      <c r="AQ46" s="170"/>
      <c r="AR46" s="172"/>
    </row>
    <row r="47" spans="1:44" ht="21" customHeight="1" thickBot="1">
      <c r="A47" s="101" t="s">
        <v>23</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73"/>
      <c r="AF47" s="170"/>
      <c r="AG47" s="170"/>
      <c r="AH47" s="170"/>
      <c r="AI47" s="170"/>
      <c r="AJ47" s="171"/>
      <c r="AK47" s="170"/>
      <c r="AL47" s="170"/>
      <c r="AM47" s="170"/>
      <c r="AN47" s="170"/>
      <c r="AO47" s="170"/>
      <c r="AP47" s="170"/>
      <c r="AQ47" s="170"/>
      <c r="AR47" s="172"/>
    </row>
    <row r="48" spans="1:44" ht="21" customHeight="1">
      <c r="A48" s="22"/>
      <c r="B48" s="124" t="s">
        <v>24</v>
      </c>
      <c r="C48" s="115"/>
      <c r="D48" s="115"/>
      <c r="E48" s="115"/>
      <c r="F48" s="115"/>
      <c r="G48" s="115"/>
      <c r="H48" s="115"/>
      <c r="I48" s="115"/>
      <c r="J48" s="30"/>
      <c r="K48" s="122" t="s">
        <v>25</v>
      </c>
      <c r="L48" s="122"/>
      <c r="M48" s="122"/>
      <c r="N48" s="122"/>
      <c r="O48" s="122"/>
      <c r="P48" s="122"/>
      <c r="Q48" s="122"/>
      <c r="R48" s="122"/>
      <c r="S48" s="122"/>
      <c r="U48" s="122" t="s">
        <v>94</v>
      </c>
      <c r="V48" s="122"/>
      <c r="W48" s="122"/>
      <c r="X48" s="122"/>
      <c r="Y48" s="122"/>
      <c r="Z48" s="122"/>
      <c r="AA48" s="122"/>
      <c r="AB48" s="122"/>
      <c r="AC48" s="122"/>
      <c r="AD48" s="31"/>
      <c r="AE48" s="173"/>
      <c r="AF48" s="170"/>
      <c r="AG48" s="170"/>
      <c r="AH48" s="170"/>
      <c r="AI48" s="170"/>
      <c r="AJ48" s="171"/>
      <c r="AK48" s="170"/>
      <c r="AL48" s="170"/>
      <c r="AM48" s="170"/>
      <c r="AN48" s="170"/>
      <c r="AO48" s="170"/>
      <c r="AP48" s="170"/>
      <c r="AQ48" s="170"/>
      <c r="AR48" s="172"/>
    </row>
    <row r="49" spans="1:44" ht="21" customHeight="1" thickBot="1">
      <c r="B49" s="115"/>
      <c r="C49" s="115"/>
      <c r="D49" s="115"/>
      <c r="E49" s="115"/>
      <c r="F49" s="115"/>
      <c r="G49" s="115"/>
      <c r="H49" s="115"/>
      <c r="I49" s="115"/>
      <c r="J49" s="30"/>
      <c r="K49" s="124"/>
      <c r="L49" s="124"/>
      <c r="M49" s="124"/>
      <c r="N49" s="124"/>
      <c r="O49" s="124"/>
      <c r="P49" s="124"/>
      <c r="Q49" s="124"/>
      <c r="R49" s="124"/>
      <c r="S49" s="124"/>
      <c r="T49" s="3"/>
      <c r="U49" s="123"/>
      <c r="V49" s="123"/>
      <c r="W49" s="123"/>
      <c r="X49" s="123"/>
      <c r="Y49" s="123"/>
      <c r="Z49" s="123"/>
      <c r="AA49" s="123"/>
      <c r="AB49" s="123"/>
      <c r="AC49" s="123"/>
      <c r="AE49" s="173"/>
      <c r="AF49" s="170"/>
      <c r="AG49" s="170"/>
      <c r="AH49" s="170"/>
      <c r="AI49" s="170"/>
      <c r="AJ49" s="171"/>
      <c r="AK49" s="170"/>
      <c r="AL49" s="170"/>
      <c r="AM49" s="170"/>
      <c r="AN49" s="170"/>
      <c r="AO49" s="170"/>
      <c r="AP49" s="170"/>
      <c r="AQ49" s="170"/>
      <c r="AR49" s="172"/>
    </row>
    <row r="50" spans="1:44" ht="21" customHeight="1" thickBot="1">
      <c r="A50" s="22"/>
      <c r="B50" s="138"/>
      <c r="C50" s="139"/>
      <c r="D50" s="139"/>
      <c r="E50" s="139"/>
      <c r="F50" s="139"/>
      <c r="G50" s="139"/>
      <c r="H50" s="139"/>
      <c r="I50" s="140"/>
      <c r="K50" s="153"/>
      <c r="L50" s="154"/>
      <c r="M50" s="154"/>
      <c r="N50" s="154"/>
      <c r="O50" s="154"/>
      <c r="P50" s="154"/>
      <c r="Q50" s="154"/>
      <c r="R50" s="154"/>
      <c r="S50" s="155"/>
      <c r="U50" s="153"/>
      <c r="V50" s="154"/>
      <c r="W50" s="154"/>
      <c r="X50" s="154"/>
      <c r="Y50" s="154"/>
      <c r="Z50" s="154"/>
      <c r="AA50" s="154"/>
      <c r="AB50" s="154"/>
      <c r="AC50" s="155"/>
      <c r="AE50" s="174"/>
      <c r="AF50" s="175"/>
      <c r="AG50" s="175"/>
      <c r="AH50" s="175"/>
      <c r="AI50" s="175"/>
      <c r="AJ50" s="176"/>
      <c r="AK50" s="175"/>
      <c r="AL50" s="175"/>
      <c r="AM50" s="175"/>
      <c r="AN50" s="175"/>
      <c r="AO50" s="175"/>
      <c r="AP50" s="175"/>
      <c r="AQ50" s="175"/>
      <c r="AR50" s="177"/>
    </row>
    <row r="51" spans="1:44" ht="21" customHeight="1" thickBot="1">
      <c r="A51" s="26"/>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32" t="s">
        <v>76</v>
      </c>
      <c r="AF51" s="33"/>
      <c r="AG51" s="34"/>
      <c r="AH51" s="34"/>
      <c r="AI51" s="34"/>
      <c r="AJ51" s="34"/>
      <c r="AK51" s="34"/>
      <c r="AL51" s="34"/>
      <c r="AM51" s="34"/>
      <c r="AN51" s="34"/>
      <c r="AO51" s="34"/>
      <c r="AP51" s="34"/>
      <c r="AQ51" s="34"/>
      <c r="AR51" s="35"/>
    </row>
    <row r="52" spans="1:44" ht="21" customHeight="1" thickBo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18" t="s">
        <v>103</v>
      </c>
      <c r="AF52" s="219"/>
      <c r="AG52" s="219"/>
      <c r="AH52" s="219"/>
      <c r="AI52" s="219"/>
      <c r="AJ52" s="219"/>
      <c r="AK52" s="219"/>
      <c r="AL52" s="219"/>
      <c r="AM52" s="219"/>
      <c r="AN52" s="219"/>
      <c r="AO52" s="219"/>
      <c r="AP52" s="219"/>
      <c r="AQ52" s="219"/>
      <c r="AR52" s="220"/>
    </row>
    <row r="53" spans="1:44" ht="21" customHeight="1" thickBot="1">
      <c r="A53" s="224" t="s">
        <v>27</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218"/>
      <c r="AF53" s="219"/>
      <c r="AG53" s="219"/>
      <c r="AH53" s="219"/>
      <c r="AI53" s="219"/>
      <c r="AJ53" s="219"/>
      <c r="AK53" s="219"/>
      <c r="AL53" s="219"/>
      <c r="AM53" s="219"/>
      <c r="AN53" s="219"/>
      <c r="AO53" s="219"/>
      <c r="AP53" s="219"/>
      <c r="AQ53" s="219"/>
      <c r="AR53" s="220"/>
    </row>
    <row r="54" spans="1:44" ht="21" customHeight="1">
      <c r="A54" s="22"/>
      <c r="B54" s="122" t="s">
        <v>28</v>
      </c>
      <c r="C54" s="122"/>
      <c r="D54" s="122"/>
      <c r="E54" s="122"/>
      <c r="F54" s="122"/>
      <c r="G54" s="122"/>
      <c r="H54" s="122"/>
      <c r="I54" s="122"/>
      <c r="J54" s="122"/>
      <c r="K54" s="122"/>
      <c r="L54" s="122"/>
      <c r="M54" s="122"/>
      <c r="N54" s="122"/>
      <c r="O54" s="36"/>
      <c r="Q54" s="122" t="s">
        <v>29</v>
      </c>
      <c r="R54" s="122"/>
      <c r="S54" s="122"/>
      <c r="T54" s="122"/>
      <c r="U54" s="122"/>
      <c r="V54" s="122"/>
      <c r="W54" s="122"/>
      <c r="X54" s="122"/>
      <c r="Y54" s="122"/>
      <c r="Z54" s="122"/>
      <c r="AA54" s="122"/>
      <c r="AB54" s="122"/>
      <c r="AC54" s="122"/>
      <c r="AD54" s="31"/>
      <c r="AE54" s="218"/>
      <c r="AF54" s="219"/>
      <c r="AG54" s="219"/>
      <c r="AH54" s="219"/>
      <c r="AI54" s="219"/>
      <c r="AJ54" s="219"/>
      <c r="AK54" s="219"/>
      <c r="AL54" s="219"/>
      <c r="AM54" s="219"/>
      <c r="AN54" s="219"/>
      <c r="AO54" s="219"/>
      <c r="AP54" s="219"/>
      <c r="AQ54" s="219"/>
      <c r="AR54" s="220"/>
    </row>
    <row r="55" spans="1:44" ht="21" customHeight="1" thickBot="1">
      <c r="B55" s="124"/>
      <c r="C55" s="124"/>
      <c r="D55" s="124"/>
      <c r="E55" s="124"/>
      <c r="F55" s="124"/>
      <c r="G55" s="124"/>
      <c r="H55" s="124"/>
      <c r="I55" s="124"/>
      <c r="J55" s="124"/>
      <c r="K55" s="124"/>
      <c r="L55" s="124"/>
      <c r="M55" s="124"/>
      <c r="N55" s="124"/>
      <c r="O55" s="37"/>
      <c r="Q55" s="124"/>
      <c r="R55" s="124"/>
      <c r="S55" s="124"/>
      <c r="T55" s="124"/>
      <c r="U55" s="124"/>
      <c r="V55" s="124"/>
      <c r="W55" s="124"/>
      <c r="X55" s="124"/>
      <c r="Y55" s="124"/>
      <c r="Z55" s="124"/>
      <c r="AA55" s="124"/>
      <c r="AB55" s="124"/>
      <c r="AC55" s="124"/>
      <c r="AE55" s="218"/>
      <c r="AF55" s="219"/>
      <c r="AG55" s="219"/>
      <c r="AH55" s="219"/>
      <c r="AI55" s="219"/>
      <c r="AJ55" s="219"/>
      <c r="AK55" s="219"/>
      <c r="AL55" s="219"/>
      <c r="AM55" s="219"/>
      <c r="AN55" s="219"/>
      <c r="AO55" s="219"/>
      <c r="AP55" s="219"/>
      <c r="AQ55" s="219"/>
      <c r="AR55" s="220"/>
    </row>
    <row r="56" spans="1:44" ht="21" customHeight="1" thickBot="1">
      <c r="A56" s="22"/>
      <c r="D56" s="129"/>
      <c r="E56" s="130"/>
      <c r="F56" s="130"/>
      <c r="G56" s="130"/>
      <c r="H56" s="130"/>
      <c r="I56" s="130"/>
      <c r="J56" s="130"/>
      <c r="K56" s="130"/>
      <c r="L56" s="131"/>
      <c r="M56" s="38"/>
      <c r="N56" s="38"/>
      <c r="O56" s="39"/>
      <c r="P56" s="38"/>
      <c r="Q56" s="38"/>
      <c r="S56" s="135"/>
      <c r="T56" s="136"/>
      <c r="U56" s="136"/>
      <c r="V56" s="136"/>
      <c r="W56" s="136"/>
      <c r="X56" s="136"/>
      <c r="Y56" s="136"/>
      <c r="Z56" s="136"/>
      <c r="AA56" s="137"/>
      <c r="AE56" s="218"/>
      <c r="AF56" s="219"/>
      <c r="AG56" s="219"/>
      <c r="AH56" s="219"/>
      <c r="AI56" s="219"/>
      <c r="AJ56" s="219"/>
      <c r="AK56" s="219"/>
      <c r="AL56" s="219"/>
      <c r="AM56" s="219"/>
      <c r="AN56" s="219"/>
      <c r="AO56" s="219"/>
      <c r="AP56" s="219"/>
      <c r="AQ56" s="219"/>
      <c r="AR56" s="220"/>
    </row>
    <row r="57" spans="1:44" ht="21" customHeight="1" thickBot="1">
      <c r="A57" s="26"/>
      <c r="B57" s="27"/>
      <c r="C57" s="27"/>
      <c r="D57" s="27"/>
      <c r="E57" s="27"/>
      <c r="F57" s="27"/>
      <c r="G57" s="27"/>
      <c r="H57" s="27"/>
      <c r="I57" s="27"/>
      <c r="J57" s="27"/>
      <c r="K57" s="27"/>
      <c r="L57" s="27"/>
      <c r="M57" s="27"/>
      <c r="N57" s="27"/>
      <c r="O57" s="28"/>
      <c r="P57" s="27"/>
      <c r="Q57" s="27"/>
      <c r="R57" s="27"/>
      <c r="S57" s="27"/>
      <c r="T57" s="27"/>
      <c r="U57" s="27"/>
      <c r="V57" s="27"/>
      <c r="W57" s="27"/>
      <c r="X57" s="27"/>
      <c r="Y57" s="27"/>
      <c r="Z57" s="27"/>
      <c r="AA57" s="27"/>
      <c r="AB57" s="27"/>
      <c r="AC57" s="27"/>
      <c r="AD57" s="27"/>
      <c r="AE57" s="218"/>
      <c r="AF57" s="219"/>
      <c r="AG57" s="219"/>
      <c r="AH57" s="219"/>
      <c r="AI57" s="219"/>
      <c r="AJ57" s="219"/>
      <c r="AK57" s="219"/>
      <c r="AL57" s="219"/>
      <c r="AM57" s="219"/>
      <c r="AN57" s="219"/>
      <c r="AO57" s="219"/>
      <c r="AP57" s="219"/>
      <c r="AQ57" s="219"/>
      <c r="AR57" s="220"/>
    </row>
    <row r="58" spans="1:44" ht="21" customHeight="1" thickBo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18"/>
      <c r="AF58" s="219"/>
      <c r="AG58" s="219"/>
      <c r="AH58" s="219"/>
      <c r="AI58" s="219"/>
      <c r="AJ58" s="219"/>
      <c r="AK58" s="219"/>
      <c r="AL58" s="219"/>
      <c r="AM58" s="219"/>
      <c r="AN58" s="219"/>
      <c r="AO58" s="219"/>
      <c r="AP58" s="219"/>
      <c r="AQ58" s="219"/>
      <c r="AR58" s="220"/>
    </row>
    <row r="59" spans="1:44" ht="21" customHeight="1" thickBot="1">
      <c r="A59" s="148" t="s">
        <v>104</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49"/>
      <c r="AE59" s="218"/>
      <c r="AF59" s="219"/>
      <c r="AG59" s="219"/>
      <c r="AH59" s="219"/>
      <c r="AI59" s="219"/>
      <c r="AJ59" s="219"/>
      <c r="AK59" s="219"/>
      <c r="AL59" s="219"/>
      <c r="AM59" s="219"/>
      <c r="AN59" s="219"/>
      <c r="AO59" s="219"/>
      <c r="AP59" s="219"/>
      <c r="AQ59" s="219"/>
      <c r="AR59" s="220"/>
    </row>
    <row r="60" spans="1:44" ht="25.5" customHeight="1" thickBot="1">
      <c r="A60" s="132" t="s">
        <v>95</v>
      </c>
      <c r="B60" s="133"/>
      <c r="C60" s="133"/>
      <c r="D60" s="133"/>
      <c r="E60" s="133"/>
      <c r="F60" s="133"/>
      <c r="G60" s="133"/>
      <c r="H60" s="133"/>
      <c r="I60" s="133"/>
      <c r="J60" s="133"/>
      <c r="K60" s="133"/>
      <c r="L60" s="133"/>
      <c r="M60" s="133"/>
      <c r="N60" s="133"/>
      <c r="O60" s="134"/>
      <c r="P60" s="130"/>
      <c r="Q60" s="130"/>
      <c r="R60" s="130"/>
      <c r="S60" s="130"/>
      <c r="T60" s="130"/>
      <c r="U60" s="130"/>
      <c r="V60" s="130"/>
      <c r="W60" s="130"/>
      <c r="X60" s="130"/>
      <c r="Y60" s="130"/>
      <c r="Z60" s="130"/>
      <c r="AA60" s="130"/>
      <c r="AB60" s="130"/>
      <c r="AC60" s="130"/>
      <c r="AD60" s="131"/>
      <c r="AE60" s="218"/>
      <c r="AF60" s="219"/>
      <c r="AG60" s="219"/>
      <c r="AH60" s="219"/>
      <c r="AI60" s="219"/>
      <c r="AJ60" s="219"/>
      <c r="AK60" s="219"/>
      <c r="AL60" s="219"/>
      <c r="AM60" s="219"/>
      <c r="AN60" s="219"/>
      <c r="AO60" s="219"/>
      <c r="AP60" s="219"/>
      <c r="AQ60" s="219"/>
      <c r="AR60" s="220"/>
    </row>
    <row r="61" spans="1:44" ht="21" customHeight="1" thickBot="1">
      <c r="A61" s="22"/>
      <c r="B61" s="124" t="s">
        <v>33</v>
      </c>
      <c r="C61" s="124"/>
      <c r="D61" s="124"/>
      <c r="E61" s="124"/>
      <c r="F61" s="124"/>
      <c r="G61" s="124"/>
      <c r="H61" s="124"/>
      <c r="I61" s="124"/>
      <c r="J61" s="124"/>
      <c r="K61" s="124"/>
      <c r="L61" s="124"/>
      <c r="M61" s="124"/>
      <c r="N61" s="124"/>
      <c r="O61" s="30"/>
      <c r="P61" s="40"/>
      <c r="Q61" s="124" t="s">
        <v>34</v>
      </c>
      <c r="R61" s="124"/>
      <c r="S61" s="124"/>
      <c r="T61" s="124"/>
      <c r="U61" s="124"/>
      <c r="V61" s="124"/>
      <c r="W61" s="124"/>
      <c r="X61" s="124"/>
      <c r="Y61" s="124"/>
      <c r="Z61" s="124"/>
      <c r="AA61" s="124"/>
      <c r="AB61" s="124"/>
      <c r="AC61" s="124"/>
      <c r="AD61" s="41"/>
      <c r="AE61" s="221"/>
      <c r="AF61" s="222"/>
      <c r="AG61" s="222"/>
      <c r="AH61" s="222"/>
      <c r="AI61" s="222"/>
      <c r="AJ61" s="222"/>
      <c r="AK61" s="222"/>
      <c r="AL61" s="222"/>
      <c r="AM61" s="222"/>
      <c r="AN61" s="222"/>
      <c r="AO61" s="222"/>
      <c r="AP61" s="222"/>
      <c r="AQ61" s="222"/>
      <c r="AR61" s="223"/>
    </row>
    <row r="62" spans="1:44" ht="21" customHeight="1" thickBot="1">
      <c r="B62" s="124"/>
      <c r="C62" s="124"/>
      <c r="D62" s="124"/>
      <c r="E62" s="124"/>
      <c r="F62" s="124"/>
      <c r="G62" s="124"/>
      <c r="H62" s="124"/>
      <c r="I62" s="124"/>
      <c r="J62" s="124"/>
      <c r="K62" s="124"/>
      <c r="L62" s="124"/>
      <c r="M62" s="124"/>
      <c r="N62" s="124"/>
      <c r="O62" s="30"/>
      <c r="P62" s="40"/>
      <c r="Q62" s="124"/>
      <c r="R62" s="124"/>
      <c r="S62" s="124"/>
      <c r="T62" s="124"/>
      <c r="U62" s="124"/>
      <c r="V62" s="124"/>
      <c r="W62" s="124"/>
      <c r="X62" s="124"/>
      <c r="Y62" s="124"/>
      <c r="Z62" s="124"/>
      <c r="AA62" s="124"/>
      <c r="AB62" s="124"/>
      <c r="AC62" s="124"/>
      <c r="AD62" s="41"/>
      <c r="AE62" s="17" t="s">
        <v>97</v>
      </c>
      <c r="AF62" s="42"/>
      <c r="AG62" s="18"/>
      <c r="AH62" s="18"/>
      <c r="AI62" s="18"/>
      <c r="AJ62" s="18"/>
      <c r="AK62" s="18"/>
      <c r="AL62" s="18"/>
      <c r="AM62" s="18"/>
      <c r="AN62" s="18"/>
      <c r="AO62" s="18"/>
      <c r="AP62" s="18"/>
      <c r="AQ62" s="18"/>
      <c r="AR62" s="19"/>
    </row>
    <row r="63" spans="1:44" ht="21" customHeight="1" thickBot="1">
      <c r="A63" s="22"/>
      <c r="D63" s="129"/>
      <c r="E63" s="130"/>
      <c r="F63" s="130"/>
      <c r="G63" s="130"/>
      <c r="H63" s="130"/>
      <c r="I63" s="130"/>
      <c r="J63" s="130"/>
      <c r="K63" s="130"/>
      <c r="L63" s="131"/>
      <c r="M63" s="38"/>
      <c r="N63" s="38"/>
      <c r="O63" s="38"/>
      <c r="P63" s="43"/>
      <c r="Q63" s="38"/>
      <c r="R63" s="38"/>
      <c r="S63" s="135"/>
      <c r="T63" s="136"/>
      <c r="U63" s="136"/>
      <c r="V63" s="136"/>
      <c r="W63" s="136"/>
      <c r="X63" s="136"/>
      <c r="Y63" s="136"/>
      <c r="Z63" s="136"/>
      <c r="AA63" s="137"/>
      <c r="AD63" s="41"/>
      <c r="AE63" s="169" t="s">
        <v>26</v>
      </c>
      <c r="AF63" s="170"/>
      <c r="AG63" s="170"/>
      <c r="AH63" s="170"/>
      <c r="AI63" s="170"/>
      <c r="AJ63" s="171"/>
      <c r="AK63" s="170"/>
      <c r="AL63" s="170"/>
      <c r="AM63" s="170"/>
      <c r="AN63" s="170"/>
      <c r="AO63" s="170"/>
      <c r="AP63" s="170"/>
      <c r="AQ63" s="170"/>
      <c r="AR63" s="172"/>
    </row>
    <row r="64" spans="1:44" ht="21" customHeight="1">
      <c r="A64" s="22"/>
      <c r="P64" s="44"/>
      <c r="AD64" s="41"/>
      <c r="AE64" s="173"/>
      <c r="AF64" s="170"/>
      <c r="AG64" s="170"/>
      <c r="AH64" s="170"/>
      <c r="AI64" s="170"/>
      <c r="AJ64" s="171"/>
      <c r="AK64" s="170"/>
      <c r="AL64" s="170"/>
      <c r="AM64" s="170"/>
      <c r="AN64" s="170"/>
      <c r="AO64" s="170"/>
      <c r="AP64" s="170"/>
      <c r="AQ64" s="170"/>
      <c r="AR64" s="172"/>
    </row>
    <row r="65" spans="1:47" ht="21" customHeight="1">
      <c r="A65" s="45"/>
      <c r="B65" s="46"/>
      <c r="C65" s="144" t="s">
        <v>30</v>
      </c>
      <c r="D65" s="144"/>
      <c r="E65" s="144"/>
      <c r="F65" s="144"/>
      <c r="G65" s="144"/>
      <c r="H65" s="144"/>
      <c r="I65" s="144"/>
      <c r="J65" s="144"/>
      <c r="K65" s="46"/>
      <c r="L65" s="144" t="s">
        <v>31</v>
      </c>
      <c r="M65" s="144"/>
      <c r="N65" s="144"/>
      <c r="O65" s="144"/>
      <c r="P65" s="144"/>
      <c r="Q65" s="144"/>
      <c r="R65" s="144"/>
      <c r="S65" s="144"/>
      <c r="T65" s="46"/>
      <c r="U65" s="144" t="s">
        <v>32</v>
      </c>
      <c r="V65" s="144"/>
      <c r="W65" s="144"/>
      <c r="X65" s="144"/>
      <c r="Y65" s="144"/>
      <c r="Z65" s="144"/>
      <c r="AA65" s="144"/>
      <c r="AB65" s="144"/>
      <c r="AC65" s="47"/>
      <c r="AD65" s="48"/>
      <c r="AE65" s="173"/>
      <c r="AF65" s="170"/>
      <c r="AG65" s="170"/>
      <c r="AH65" s="170"/>
      <c r="AI65" s="170"/>
      <c r="AJ65" s="171"/>
      <c r="AK65" s="170"/>
      <c r="AL65" s="170"/>
      <c r="AM65" s="170"/>
      <c r="AN65" s="170"/>
      <c r="AO65" s="170"/>
      <c r="AP65" s="170"/>
      <c r="AQ65" s="170"/>
      <c r="AR65" s="172"/>
    </row>
    <row r="66" spans="1:47" ht="21" customHeight="1" thickBot="1">
      <c r="A66" s="22"/>
      <c r="C66" s="123"/>
      <c r="D66" s="123"/>
      <c r="E66" s="123"/>
      <c r="F66" s="123"/>
      <c r="G66" s="123"/>
      <c r="H66" s="123"/>
      <c r="I66" s="123"/>
      <c r="J66" s="123"/>
      <c r="L66" s="123"/>
      <c r="M66" s="123"/>
      <c r="N66" s="123"/>
      <c r="O66" s="123"/>
      <c r="P66" s="123"/>
      <c r="Q66" s="123"/>
      <c r="R66" s="123"/>
      <c r="S66" s="123"/>
      <c r="T66" s="3"/>
      <c r="U66" s="123"/>
      <c r="V66" s="123"/>
      <c r="W66" s="123"/>
      <c r="X66" s="123"/>
      <c r="Y66" s="123"/>
      <c r="Z66" s="123"/>
      <c r="AA66" s="123"/>
      <c r="AB66" s="123"/>
      <c r="AC66" s="30"/>
      <c r="AD66" s="41"/>
      <c r="AE66" s="173"/>
      <c r="AF66" s="170"/>
      <c r="AG66" s="170"/>
      <c r="AH66" s="170"/>
      <c r="AI66" s="170"/>
      <c r="AJ66" s="171"/>
      <c r="AK66" s="170"/>
      <c r="AL66" s="170"/>
      <c r="AM66" s="170"/>
      <c r="AN66" s="170"/>
      <c r="AO66" s="170"/>
      <c r="AP66" s="170"/>
      <c r="AQ66" s="170"/>
      <c r="AR66" s="172"/>
    </row>
    <row r="67" spans="1:47" ht="21" customHeight="1" thickBot="1">
      <c r="A67" s="22"/>
      <c r="C67" s="126">
        <f>IF(P60="はい",IF(AM76=0,0,IF(D44="通信教育課程である",AJ76*AM76,ROUNDUP(AJ76/12*AM76,-2)*12)),0)</f>
        <v>0</v>
      </c>
      <c r="D67" s="127"/>
      <c r="E67" s="127"/>
      <c r="F67" s="127"/>
      <c r="G67" s="127"/>
      <c r="H67" s="127"/>
      <c r="I67" s="127"/>
      <c r="J67" s="128"/>
      <c r="L67" s="126">
        <f>IF(P60="はい",IF(AN76=0,0,IF(AN76=1,MIN(K50,AK76),ROUNDUP(MIN(K50,AK76)*AN76,-2))),0)</f>
        <v>0</v>
      </c>
      <c r="M67" s="127"/>
      <c r="N67" s="127"/>
      <c r="O67" s="127"/>
      <c r="P67" s="127"/>
      <c r="Q67" s="127"/>
      <c r="R67" s="127"/>
      <c r="S67" s="128"/>
      <c r="T67" s="41"/>
      <c r="U67" s="141">
        <f>IF(P60="はい",IF(AN76=0,0,IF(AN76=1,MIN(B50,AL76),ROUNDUP(MIN(B50,AL76)*AN76,-2))),0)</f>
        <v>0</v>
      </c>
      <c r="V67" s="142"/>
      <c r="W67" s="142"/>
      <c r="X67" s="142"/>
      <c r="Y67" s="142"/>
      <c r="Z67" s="142"/>
      <c r="AA67" s="142"/>
      <c r="AB67" s="143"/>
      <c r="AC67" s="49"/>
      <c r="AD67" s="41"/>
      <c r="AE67" s="173"/>
      <c r="AF67" s="170"/>
      <c r="AG67" s="170"/>
      <c r="AH67" s="170"/>
      <c r="AI67" s="170"/>
      <c r="AJ67" s="171"/>
      <c r="AK67" s="170"/>
      <c r="AL67" s="170"/>
      <c r="AM67" s="170"/>
      <c r="AN67" s="170"/>
      <c r="AO67" s="170"/>
      <c r="AP67" s="170"/>
      <c r="AQ67" s="170"/>
      <c r="AR67" s="172"/>
    </row>
    <row r="68" spans="1:47" ht="21" customHeight="1" thickBot="1">
      <c r="A68" s="26"/>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50"/>
      <c r="AE68" s="174"/>
      <c r="AF68" s="175"/>
      <c r="AG68" s="175"/>
      <c r="AH68" s="175"/>
      <c r="AI68" s="175"/>
      <c r="AJ68" s="175"/>
      <c r="AK68" s="175"/>
      <c r="AL68" s="175"/>
      <c r="AM68" s="175"/>
      <c r="AN68" s="175"/>
      <c r="AO68" s="175"/>
      <c r="AP68" s="175"/>
      <c r="AQ68" s="175"/>
      <c r="AR68" s="177"/>
    </row>
    <row r="69" spans="1:47" ht="24.75" customHeight="1" thickBot="1">
      <c r="A69" s="225" t="s">
        <v>71</v>
      </c>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7"/>
      <c r="AF69" s="227"/>
      <c r="AG69" s="227"/>
      <c r="AH69" s="227"/>
      <c r="AI69" s="227"/>
      <c r="AJ69" s="226"/>
      <c r="AK69" s="227"/>
      <c r="AL69" s="227"/>
      <c r="AM69" s="227"/>
      <c r="AN69" s="227"/>
      <c r="AO69" s="227"/>
      <c r="AP69" s="227"/>
      <c r="AQ69" s="227"/>
      <c r="AR69" s="227"/>
    </row>
    <row r="70" spans="1:47" ht="19.5" customHeight="1" thickBot="1">
      <c r="AE70" s="206" t="s">
        <v>73</v>
      </c>
      <c r="AF70" s="207"/>
      <c r="AG70" s="207"/>
      <c r="AH70" s="207"/>
      <c r="AI70" s="207"/>
      <c r="AJ70" s="208"/>
      <c r="AK70" s="207"/>
      <c r="AL70" s="207"/>
      <c r="AM70" s="207"/>
      <c r="AN70" s="207"/>
      <c r="AO70" s="207"/>
      <c r="AP70" s="207"/>
      <c r="AQ70" s="207"/>
      <c r="AR70" s="209"/>
    </row>
    <row r="71" spans="1:47" ht="27" customHeight="1">
      <c r="C71" s="125" t="s">
        <v>35</v>
      </c>
      <c r="D71" s="56"/>
      <c r="E71" s="56"/>
      <c r="F71" s="56"/>
      <c r="G71" s="56"/>
      <c r="H71" s="56"/>
      <c r="I71" s="56"/>
      <c r="J71" s="57"/>
      <c r="L71" s="125" t="s">
        <v>36</v>
      </c>
      <c r="M71" s="56"/>
      <c r="N71" s="56"/>
      <c r="O71" s="56"/>
      <c r="P71" s="56"/>
      <c r="Q71" s="56"/>
      <c r="R71" s="56"/>
      <c r="S71" s="57"/>
      <c r="U71" s="228" t="s">
        <v>37</v>
      </c>
      <c r="V71" s="229"/>
      <c r="W71" s="229"/>
      <c r="X71" s="229"/>
      <c r="Y71" s="229"/>
      <c r="Z71" s="229"/>
      <c r="AA71" s="229"/>
      <c r="AB71" s="230"/>
      <c r="AE71" s="210"/>
      <c r="AF71" s="211"/>
      <c r="AG71" s="211"/>
      <c r="AH71" s="211"/>
      <c r="AI71" s="211"/>
      <c r="AJ71" s="212"/>
      <c r="AK71" s="211"/>
      <c r="AL71" s="211"/>
      <c r="AM71" s="211"/>
      <c r="AN71" s="211"/>
      <c r="AO71" s="211"/>
      <c r="AP71" s="211"/>
      <c r="AQ71" s="211"/>
      <c r="AR71" s="213"/>
    </row>
    <row r="72" spans="1:47" ht="27" customHeight="1" thickBot="1">
      <c r="C72" s="150">
        <f>IF(T35="154,500円以上","支給対象外",IF(T35="51,300円未満",MAX(0,ROUNDUP(AJ76+MIN(K50,AK76),-2)-C67-IF(AND(D63="はい",S63&lt;&gt;"はい"),0,L67)),IF(T35="51,300円以上154,500円未満",MAX(0,ROUNDUP(AJ76/12*2/3,-2)*12+ROUNDUP(MIN(K50,AK76)*2/3,-2)-C67-IF(AND(D63="はい",S63&lt;&gt;"はい"),0,L67)),0)))</f>
        <v>0</v>
      </c>
      <c r="D72" s="151"/>
      <c r="E72" s="151"/>
      <c r="F72" s="151"/>
      <c r="G72" s="151"/>
      <c r="H72" s="151"/>
      <c r="I72" s="151"/>
      <c r="J72" s="152"/>
      <c r="L72" s="150">
        <f>IF(T35="154,500円以上","支給対象外",IF(T35="51,300円未満",MAX(0,(MIN(B50,AL76))-IF(AND(D63="はい",S63&lt;&gt;"はい"),0,U67)),IF(T35="51,300円以上154,500円未満",MAX(0,ROUNDUP(MIN(B50,AL76)*2/3,-2)-IF(AND(D63="はい",S63&lt;&gt;"はい"),0,U67)),0)))</f>
        <v>0</v>
      </c>
      <c r="M72" s="151"/>
      <c r="N72" s="151"/>
      <c r="O72" s="151"/>
      <c r="P72" s="151"/>
      <c r="Q72" s="151"/>
      <c r="R72" s="151"/>
      <c r="S72" s="152"/>
      <c r="U72" s="231">
        <f>IF(AND(V23&gt;=154500,S63&lt;&gt;"はい"),"支給対象外",MIN(MAX(K50+U50-(AO76+MIN(K50,AP76)),0),200000))</f>
        <v>0</v>
      </c>
      <c r="V72" s="232"/>
      <c r="W72" s="232"/>
      <c r="X72" s="232"/>
      <c r="Y72" s="232"/>
      <c r="Z72" s="232"/>
      <c r="AA72" s="232"/>
      <c r="AB72" s="233"/>
      <c r="AE72" s="210"/>
      <c r="AF72" s="211"/>
      <c r="AG72" s="211"/>
      <c r="AH72" s="211"/>
      <c r="AI72" s="211"/>
      <c r="AJ72" s="212"/>
      <c r="AK72" s="211"/>
      <c r="AL72" s="211"/>
      <c r="AM72" s="211"/>
      <c r="AN72" s="211"/>
      <c r="AO72" s="211"/>
      <c r="AP72" s="211"/>
      <c r="AQ72" s="211"/>
      <c r="AR72" s="213"/>
    </row>
    <row r="73" spans="1:47" ht="27" customHeight="1" thickBot="1">
      <c r="C73" s="58"/>
      <c r="D73" s="59"/>
      <c r="E73" s="59"/>
      <c r="F73" s="59"/>
      <c r="G73" s="59"/>
      <c r="H73" s="59"/>
      <c r="I73" s="59"/>
      <c r="J73" s="60"/>
      <c r="L73" s="58"/>
      <c r="M73" s="59"/>
      <c r="N73" s="59"/>
      <c r="O73" s="59"/>
      <c r="P73" s="59"/>
      <c r="Q73" s="59"/>
      <c r="R73" s="59"/>
      <c r="S73" s="60"/>
      <c r="U73" s="234"/>
      <c r="V73" s="235"/>
      <c r="W73" s="235"/>
      <c r="X73" s="235"/>
      <c r="Y73" s="235"/>
      <c r="Z73" s="235"/>
      <c r="AA73" s="235"/>
      <c r="AB73" s="236"/>
      <c r="AE73" s="210"/>
      <c r="AF73" s="211"/>
      <c r="AG73" s="211"/>
      <c r="AH73" s="211"/>
      <c r="AI73" s="211"/>
      <c r="AJ73" s="212"/>
      <c r="AK73" s="211"/>
      <c r="AL73" s="211"/>
      <c r="AM73" s="211"/>
      <c r="AN73" s="211"/>
      <c r="AO73" s="211"/>
      <c r="AP73" s="211"/>
      <c r="AQ73" s="211"/>
      <c r="AR73" s="213"/>
    </row>
    <row r="74" spans="1:47" ht="18.5" customHeight="1" thickBot="1">
      <c r="B74" s="51"/>
      <c r="C74" s="51"/>
      <c r="D74" s="51"/>
      <c r="E74" s="51"/>
      <c r="F74" s="51"/>
      <c r="G74" s="51"/>
      <c r="H74" s="51"/>
      <c r="I74" s="51"/>
      <c r="K74" s="51"/>
      <c r="L74" s="51"/>
      <c r="M74" s="51"/>
      <c r="N74" s="51"/>
      <c r="O74" s="51"/>
      <c r="P74" s="51"/>
      <c r="Q74" s="51"/>
      <c r="R74" s="51"/>
      <c r="T74" s="51"/>
      <c r="U74" s="51"/>
      <c r="V74" s="51"/>
      <c r="W74" s="51"/>
      <c r="X74" s="51"/>
      <c r="Y74" s="51"/>
      <c r="Z74" s="51"/>
      <c r="AA74" s="51"/>
      <c r="AB74" s="51"/>
      <c r="AC74" s="51"/>
      <c r="AE74" s="210"/>
      <c r="AF74" s="211"/>
      <c r="AG74" s="211"/>
      <c r="AH74" s="211"/>
      <c r="AI74" s="211"/>
      <c r="AJ74" s="212"/>
      <c r="AK74" s="211"/>
      <c r="AL74" s="211"/>
      <c r="AM74" s="211"/>
      <c r="AN74" s="211"/>
      <c r="AO74" s="211"/>
      <c r="AP74" s="211"/>
      <c r="AQ74" s="211"/>
      <c r="AR74" s="213"/>
    </row>
    <row r="75" spans="1:47" ht="33.75" customHeight="1" thickBot="1">
      <c r="B75" s="240" t="s">
        <v>64</v>
      </c>
      <c r="C75" s="127"/>
      <c r="D75" s="127"/>
      <c r="E75" s="127"/>
      <c r="F75" s="127"/>
      <c r="G75" s="127"/>
      <c r="H75" s="127"/>
      <c r="I75" s="127"/>
      <c r="J75" s="127"/>
      <c r="K75" s="127"/>
      <c r="L75" s="127"/>
      <c r="M75" s="127"/>
      <c r="N75" s="127"/>
      <c r="O75" s="127"/>
      <c r="P75" s="127"/>
      <c r="Q75" s="128"/>
      <c r="R75" s="145">
        <f>SUM(C72,L72,U72)</f>
        <v>0</v>
      </c>
      <c r="S75" s="146"/>
      <c r="T75" s="146"/>
      <c r="U75" s="146"/>
      <c r="V75" s="146"/>
      <c r="W75" s="146"/>
      <c r="X75" s="146"/>
      <c r="Y75" s="146"/>
      <c r="Z75" s="146"/>
      <c r="AA75" s="146"/>
      <c r="AB75" s="146"/>
      <c r="AC75" s="147"/>
      <c r="AE75" s="214"/>
      <c r="AF75" s="215"/>
      <c r="AG75" s="215"/>
      <c r="AH75" s="215"/>
      <c r="AI75" s="215"/>
      <c r="AJ75" s="216"/>
      <c r="AK75" s="215"/>
      <c r="AL75" s="215"/>
      <c r="AM75" s="215"/>
      <c r="AN75" s="215"/>
      <c r="AO75" s="215"/>
      <c r="AP75" s="215"/>
      <c r="AQ75" s="215"/>
      <c r="AR75" s="217"/>
    </row>
    <row r="76" spans="1:47" ht="18" customHeight="1">
      <c r="AE76" s="52"/>
      <c r="AF76" s="53"/>
      <c r="AG76" s="53"/>
      <c r="AH76" s="53"/>
      <c r="AI76" s="53"/>
      <c r="AJ76" s="54">
        <f>IF(AND(D56="",S56=""),IF(D44="通信教育課程である",Sheet2!L3,IF(D41="自宅通学",IF(Q41="国公立",IF(W41="4年制・6年制大学",IF(S44="",Sheet2!D3,Sheet2!D5),IF(W41="短期大学",IF(S44="",Sheet2!D11,Sheet2!D13),IF(OR(W41="高等専門学校",W41="高等専門学校(4・5年生)"),Sheet2!D19,IF(W41="専修学校",IF(S44="",Sheet2!D23,Sheet2!D25),0)))),IF(W41="4年制・6年制大学",IF(S44="",Sheet2!D7,Sheet2!D9),IF(W41="短期大学",IF(S44="",Sheet2!D15,Sheet2!D17),IF(OR(W41="高等専門学校",W41="高等専門学校(4・5年生)"),Sheet2!D21,IF(W41="専修学校",IF(S44="",Sheet2!D27,Sheet2!D29),0))))),IF(Q41="国公立",IF(W41="4年制・6年制大学",IF(S44="",Sheet2!D4,Sheet2!D6),IF(W41="短期大学",IF(S44="",Sheet2!D12,Sheet2!D14),IF(OR(W41="高等専門学校",W41="高等専門学校(4・5年生)"),Sheet2!D20,IF(W41="専修学校",IF(S44="",Sheet2!D24,Sheet2!D26),0)))),IF(W41="4年制・6年制大学",IF(S44="",Sheet2!D8,Sheet2!D10),IF(W41="短期大学",IF(S44="",Sheet2!D16,Sheet2!D18),IF(OR(W41="高等専門学校",W41="高等専門学校(4・5年生)"),Sheet2!D22,IF(W41="専修学校",IF(S44="",Sheet2!D28,Sheet2!D30),0))))))),IF(Q41="国公立",IF(W41="4年制・6年制大学",IF(S44="",Sheet2!H3,Sheet2!H4),IF(W41="短期大学",IF(S44="",Sheet2!H7,Sheet2!H8),IF(OR(W41="高等専門学校",W41="高等専門学校(4・5年生)"),Sheet2!H11,IF(W41="専修学校",IF(S44="",Sheet2!H13,Sheet2!H14),0)))),IF(W41="4年制・6年制大学",IF(S44="",Sheet2!H5,Sheet2!H6),IF(W41="短期大学",IF(S44="",Sheet2!H9,Sheet2!H10),IF(OR(W41="高等専門学校",W41="高等専門学校(4・5年生)"),Sheet2!H12,IF(W41="専修学校",IF(S44="",Sheet2!H15,Sheet2!H16),0))))))</f>
        <v>0</v>
      </c>
      <c r="AK76" s="54">
        <f>IF(AND(D56="",S56=""),IF(D44="通信教育課程である",Sheet2!M3,IF(D41="自宅通学",IF(Q41="国公立",IF(W41="4年制・6年制大学",IF(S44="",Sheet2!E3,Sheet2!E5),IF(W41="短期大学",IF(S44="",Sheet2!E11,Sheet2!E13),IF(OR(W41="高等専門学校",W41="高等専門学校(4・5年生)"),Sheet2!E19,IF(W41="専修学校",IF(S44="",Sheet2!E23,Sheet2!E25),0)))),IF(W41="4年制・6年制大学",IF(S44="",Sheet2!E7,Sheet2!E9),IF(W41="短期大学",IF(S44="",Sheet2!E15,Sheet2!E17),IF(OR(W41="高等専門学校",W41="高等専門学校(4・5年生)"),Sheet2!E21,IF(W41="専修学校",IF(S44="",Sheet2!E27,Sheet2!E29),0))))),IF(Q41="国公立",IF(W41="4年制・6年制大学",IF(S44="",Sheet2!E4,Sheet2!E6),IF(W41="短期大学",IF(S44="",Sheet2!E12,Sheet2!E14),IF(OR(W41="高等専門学校",W41="高等専門学校(4・5年生)"),Sheet2!E20,IF(W41="専修学校",IF(S44="",Sheet2!E24,Sheet2!E26),0)))),IF(W41="4年制・6年制大学",IF(S44="",Sheet2!E8,Sheet2!E10),IF(W41="短期大学",IF(S44="",Sheet2!E16,Sheet2!E18),IF(OR(W41="高等専門学校",W41="高等専門学校(4・5年生)"),Sheet2!E22,IF(W41="専修学校",IF(S44="",Sheet2!E28,Sheet2!E30),0))))))),IF(Q41="国公立",IF(W41="4年制・6年制大学",IF(S44="",Sheet2!I3,Sheet2!I4),IF(W41="短期大学",IF(S44="",Sheet2!I7,Sheet2!I8),IF(OR(W41="高等専門学校",W41="高等専門学校(4・5年生)"),Sheet2!I11,IF(W41="専修学校",IF(S44="",Sheet2!I13,Sheet2!I14),0)))),IF(W41="4年制・6年制大学",IF(S44="",Sheet2!I5,Sheet2!I6),IF(W41="短期大学",IF(S44="",Sheet2!I9,Sheet2!I10),IF(OR(W41="高等専門学校",W41="高等専門学校(4・5年生)"),Sheet2!I12,IF(W41="専修学校",IF(S44="",Sheet2!I15,Sheet2!I16),0))))))</f>
        <v>0</v>
      </c>
      <c r="AL76" s="54">
        <f>IF(D44="通信教育課程である",Sheet2!C47,IF(Q41="国公立",IF(W41="4年制・6年制大学",IF(S44="",Sheet2!C33,Sheet2!C34),IF(W41="短期大学",IF(S44="",Sheet2!C37,Sheet2!C38),IF(OR(W41="高等専門学校",W41="高等専門学校(4・5年生)"),Sheet2!C41,IF(W41="専修学校",IF(S44="",Sheet2!C43,Sheet2!C44),0)))),IF(W41="4年制・6年制大学",IF(S44="",Sheet2!C35,Sheet2!C36),IF(W41="短期大学",IF(S44="",Sheet2!C39,Sheet2!C40),IF(OR(W41="高等専門学校",W41="高等専門学校(4・5年生)"),Sheet2!C42,IF(W41="専修学校",IF(S44="",Sheet2!C45,Sheet2!C46),0))))))</f>
        <v>0</v>
      </c>
      <c r="AM76" s="54">
        <f>IF(V23&lt;100,1,IF(V23&lt;25600,2/3,IF(V23&lt;51300,1/3,IF(AND(V23&lt;154500,S63="はい"),1/4,0))))</f>
        <v>1</v>
      </c>
      <c r="AN76" s="54">
        <f>IF(S63="はい",1,IF(V23&lt;100,1,IF(V23&lt;25600,2/3,IF(V23&lt;51300,1/3,IF(AND(V23&lt;154500,D63="はい",Q41="私立"),IF(OR(W41="4年制・6年制大学",W41="高等専門学校",W41="高等専門学校(4・5年生)"),1/3,IF(OR(W41="短期大学",W41="専修学校"),1/4,0)),0)))))</f>
        <v>1</v>
      </c>
      <c r="AO76" s="54">
        <f>IF(D44="通信教育課程である",Sheet2!G47,IF(Q41="国公立",IF(W41="4年制・6年制大学",IF(S44="",Sheet2!G33,Sheet2!G34),IF(W41="短期大学",IF(S44="",Sheet2!G37,Sheet2!G38),IF(OR(W41="高等専門学校",W41="高等専門学校(4・5年生)"),Sheet2!G41,IF(W41="専修学校",IF(S44="",Sheet2!G43,Sheet2!G44),0)))),IF(W41="4年制・6年制大学",IF(S44="",Sheet2!G35,Sheet2!G36),IF(W41="短期大学",IF(S44="",Sheet2!G39,Sheet2!G40),IF(OR(W41="高等専門学校",W41="高等専門学校(4・5年生)"),Sheet2!G42,IF(W41="専修学校",IF(S44="",Sheet2!G45,Sheet2!G46),0))))))</f>
        <v>0</v>
      </c>
      <c r="AP76" s="54">
        <f>IF(D44="通信教育課程である",Sheet2!H47,IF(Q41="国公立",IF(W41="4年制・6年制大学",IF(S44="",Sheet2!H33,Sheet2!H34),IF(W41="短期大学",IF(S44="",Sheet2!H37,Sheet2!H38),IF(OR(W41="高等専門学校",W41="高等専門学校(4・5年生)"),Sheet2!H41,IF(W41="専修学校",IF(S44="",Sheet2!H43,Sheet2!H44),0)))),IF(W41="4年制・6年制大学",IF(S44="",Sheet2!H35,Sheet2!H36),IF(W41="短期大学",IF(S44="",Sheet2!H39,Sheet2!H40),IF(OR(W41="高等専門学校",W41="高等専門学校(4・5年生)"),Sheet2!H42,IF(W41="専修学校",IF(S44="",Sheet2!H45,Sheet2!H46),0))))))</f>
        <v>0</v>
      </c>
      <c r="AQ76" s="53"/>
      <c r="AR76" s="53"/>
      <c r="AS76" s="3"/>
      <c r="AT76" s="3"/>
      <c r="AU76" s="3"/>
    </row>
  </sheetData>
  <sheetProtection algorithmName="SHA-512" hashValue="vF+nWCbaNlZyzNBN+3bXlA5JjKsW/UhpJJX0j3d0qPKUhOrpu1y0+nsXwSrYw65uPPyjnjGBB5Q0jYiLn7Jj0Q==" saltValue="IBv0jHIQgtileAcOfbI0nw==" spinCount="100000" sheet="1" selectLockedCells="1"/>
  <mergeCells count="89">
    <mergeCell ref="AE19:AR24"/>
    <mergeCell ref="P38:AD38"/>
    <mergeCell ref="B14:E15"/>
    <mergeCell ref="F14:K15"/>
    <mergeCell ref="L14:Q15"/>
    <mergeCell ref="R14:W15"/>
    <mergeCell ref="X14:Z15"/>
    <mergeCell ref="AA14:AC15"/>
    <mergeCell ref="B27:AB27"/>
    <mergeCell ref="B28:J28"/>
    <mergeCell ref="K28:S28"/>
    <mergeCell ref="L16:Q16"/>
    <mergeCell ref="L18:Q18"/>
    <mergeCell ref="F16:K16"/>
    <mergeCell ref="T28:AB28"/>
    <mergeCell ref="B29:J32"/>
    <mergeCell ref="AE70:AR75"/>
    <mergeCell ref="C71:J71"/>
    <mergeCell ref="AE40:AR50"/>
    <mergeCell ref="AE52:AR61"/>
    <mergeCell ref="AE63:AR68"/>
    <mergeCell ref="A53:AD53"/>
    <mergeCell ref="C72:J73"/>
    <mergeCell ref="C67:J67"/>
    <mergeCell ref="A69:AR69"/>
    <mergeCell ref="S63:AA63"/>
    <mergeCell ref="U71:AB71"/>
    <mergeCell ref="U72:AB73"/>
    <mergeCell ref="S44:AA44"/>
    <mergeCell ref="A39:O40"/>
    <mergeCell ref="B48:I49"/>
    <mergeCell ref="B75:Q75"/>
    <mergeCell ref="X17:Z17"/>
    <mergeCell ref="K29:S32"/>
    <mergeCell ref="T29:AB32"/>
    <mergeCell ref="A38:O38"/>
    <mergeCell ref="T34:AC34"/>
    <mergeCell ref="T35:AC35"/>
    <mergeCell ref="A3:AR8"/>
    <mergeCell ref="X16:Z16"/>
    <mergeCell ref="X18:Z18"/>
    <mergeCell ref="B17:E17"/>
    <mergeCell ref="R17:W17"/>
    <mergeCell ref="F18:K18"/>
    <mergeCell ref="R18:W18"/>
    <mergeCell ref="AA17:AC17"/>
    <mergeCell ref="AA16:AC16"/>
    <mergeCell ref="B16:E16"/>
    <mergeCell ref="AE12:AR17"/>
    <mergeCell ref="B10:AC12"/>
    <mergeCell ref="B18:E18"/>
    <mergeCell ref="R16:W16"/>
    <mergeCell ref="F17:K17"/>
    <mergeCell ref="L17:Q17"/>
    <mergeCell ref="R75:AC75"/>
    <mergeCell ref="A59:AD59"/>
    <mergeCell ref="L72:S73"/>
    <mergeCell ref="K50:S50"/>
    <mergeCell ref="Q54:AC55"/>
    <mergeCell ref="B54:N55"/>
    <mergeCell ref="C65:J66"/>
    <mergeCell ref="L65:S66"/>
    <mergeCell ref="U50:AC50"/>
    <mergeCell ref="U48:AC49"/>
    <mergeCell ref="K48:S49"/>
    <mergeCell ref="L71:S71"/>
    <mergeCell ref="L67:S67"/>
    <mergeCell ref="D63:L63"/>
    <mergeCell ref="A60:O60"/>
    <mergeCell ref="P60:AD60"/>
    <mergeCell ref="Q61:AC62"/>
    <mergeCell ref="B61:N62"/>
    <mergeCell ref="S56:AA56"/>
    <mergeCell ref="B50:I50"/>
    <mergeCell ref="U67:AB67"/>
    <mergeCell ref="U65:AB66"/>
    <mergeCell ref="D56:L56"/>
    <mergeCell ref="A47:AD47"/>
    <mergeCell ref="V22:AC22"/>
    <mergeCell ref="AA18:AC18"/>
    <mergeCell ref="A42:O43"/>
    <mergeCell ref="D41:L41"/>
    <mergeCell ref="D44:L44"/>
    <mergeCell ref="B20:AC21"/>
    <mergeCell ref="P42:AD43"/>
    <mergeCell ref="P39:AD40"/>
    <mergeCell ref="W41:AC41"/>
    <mergeCell ref="Q41:V41"/>
    <mergeCell ref="V23:AC23"/>
  </mergeCells>
  <phoneticPr fontId="15"/>
  <conditionalFormatting sqref="A61:B61 O61:O62 A62 D63 A63:C64 M63:O64 D64:L64">
    <cfRule type="expression" dxfId="3" priority="12">
      <formula>$T$35&lt;&gt;"51,300円以上154,500円未満"</formula>
    </cfRule>
  </conditionalFormatting>
  <conditionalFormatting sqref="B50:I50 U50">
    <cfRule type="cellIs" dxfId="2" priority="7" operator="greaterThan">
      <formula>10000000</formula>
    </cfRule>
  </conditionalFormatting>
  <conditionalFormatting sqref="K50">
    <cfRule type="cellIs" dxfId="1" priority="8" operator="greaterThan">
      <formula>10000000</formula>
    </cfRule>
  </conditionalFormatting>
  <conditionalFormatting sqref="Q61 P61:P62 AD61:AD62 P63:AD64">
    <cfRule type="expression" dxfId="0" priority="2">
      <formula>$V$23&lt;=100</formula>
    </cfRule>
  </conditionalFormatting>
  <dataValidations xWindow="341" yWindow="690" count="9">
    <dataValidation type="list" allowBlank="1" showInputMessage="1" showErrorMessage="1" errorTitle="入力内容をご確認ください" error="一覧から選択してください。" promptTitle="選択してください" prompt="夜間学部等に該当するか選択してください。" sqref="S44:AA44" xr:uid="{00000000-0002-0000-0100-000004000000}">
      <formula1>"夜間学部等に通学する"</formula1>
    </dataValidation>
    <dataValidation type="list" allowBlank="1" showInputMessage="1" showErrorMessage="1" errorTitle="入力内容をご確認ください" error="一覧から選択してください。" promptTitle="選択してください" prompt="「はい」または「いいえ」を選択してください。" sqref="D63 S63:AA63" xr:uid="{00000000-0002-0000-0100-000005000000}">
      <formula1>"はい,いいえ"</formula1>
      <formula2>0</formula2>
    </dataValidation>
    <dataValidation type="list" allowBlank="1" showInputMessage="1" showErrorMessage="1" errorTitle="入力内容をご確認ください" error="一覧から選択してください。" promptTitle="選択してください" prompt="該当する場合のみ「✓」を選択してください。" sqref="X16:AC18" xr:uid="{00000000-0002-0000-0100-000006000000}">
      <formula1>"✓"</formula1>
      <formula2>0</formula2>
    </dataValidation>
    <dataValidation type="whole" allowBlank="1" showErrorMessage="1" errorTitle="金額をご確認ください" error="0以上の金額を半角数字で入力してください。" sqref="B50:I50 F16:W18 U50 K50" xr:uid="{00000000-0002-0000-0100-000007000000}">
      <formula1>0</formula1>
      <formula2>100000000</formula2>
    </dataValidation>
    <dataValidation type="list" allowBlank="1" showInputMessage="1" showErrorMessage="1" errorTitle="入力内容をご確認ください" error="一覧から選択してください。" promptTitle="選択してください" prompt="学校の種類を選択してください。" sqref="W41" xr:uid="{00000000-0002-0000-0100-000002000000}">
      <formula1>"4年制・6年制大学,短期大学,高等専門学校(4・5年生),専修学校"</formula1>
      <formula2>0</formula2>
    </dataValidation>
    <dataValidation type="list" allowBlank="1" showInputMessage="1" showErrorMessage="1" errorTitle="入力内容をご確認ください" error="一覧から選択してください。" promptTitle="選択してください" prompt="学校の設置区分を選択してください。" sqref="Q41" xr:uid="{00000000-0002-0000-0100-000001000000}">
      <formula1>"国公立,私立"</formula1>
      <formula2>0</formula2>
    </dataValidation>
    <dataValidation type="list" allowBlank="1" showInputMessage="1" showErrorMessage="1" errorTitle="入力内容をご確認ください" error="一覧から選択してください。" promptTitle="選択してください" prompt="通学区分を選択してください。" sqref="D41" xr:uid="{00000000-0002-0000-0100-000000000000}">
      <formula1>"自宅通学,自宅外通学"</formula1>
      <formula2>0</formula2>
    </dataValidation>
    <dataValidation type="list" allowBlank="1" showInputMessage="1" showErrorMessage="1" errorTitle="入力内容をご確認ください" error="一覧から選択してください。" promptTitle="選択してください" prompt="該当する場合、「はい」を選択してください。" sqref="D56:L56 S56:AA56 P60" xr:uid="{A3E968BB-07F1-40CE-9FD0-E6FA0E1B026D}">
      <formula1>"はい"</formula1>
    </dataValidation>
    <dataValidation type="list" allowBlank="1" showInputMessage="1" showErrorMessage="1" errorTitle="入力内容をご確認ください" error="一覧から選択してください。" promptTitle="選択してください" prompt="通信教育課程に該当するか選択してください。" sqref="D44:L44" xr:uid="{D52BD6F2-E7B5-48FD-A56C-BB35F974434E}">
      <formula1>"通信教育課程である"</formula1>
    </dataValidation>
  </dataValidations>
  <pageMargins left="0.7" right="0.7" top="0.75" bottom="0.75" header="0.511811023622047" footer="0.511811023622047"/>
  <pageSetup paperSize="9" scale="3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47"/>
  <sheetViews>
    <sheetView showGridLines="0" topLeftCell="A48" zoomScaleNormal="100" workbookViewId="0">
      <selection activeCell="A48" sqref="A48"/>
    </sheetView>
  </sheetViews>
  <sheetFormatPr defaultColWidth="8.58203125" defaultRowHeight="13"/>
  <cols>
    <col min="1" max="1" width="9.58203125" style="1" customWidth="1"/>
    <col min="2" max="2" width="8.58203125" style="1" customWidth="1"/>
    <col min="3" max="16384" width="8.58203125" style="1"/>
  </cols>
  <sheetData>
    <row r="1" spans="1:13" ht="13.5" hidden="1" customHeight="1">
      <c r="A1" s="2" t="s">
        <v>38</v>
      </c>
    </row>
    <row r="2" spans="1:13" ht="13.5" hidden="1" customHeight="1">
      <c r="A2" s="2" t="s">
        <v>39</v>
      </c>
      <c r="F2" s="2" t="s">
        <v>40</v>
      </c>
      <c r="K2" s="2" t="s">
        <v>41</v>
      </c>
    </row>
    <row r="3" spans="1:13" ht="13.5" hidden="1" customHeight="1">
      <c r="A3" s="2" t="s">
        <v>42</v>
      </c>
      <c r="B3" s="2" t="s">
        <v>43</v>
      </c>
      <c r="C3" s="2" t="s">
        <v>44</v>
      </c>
      <c r="D3" s="1">
        <v>350400</v>
      </c>
      <c r="E3" s="1">
        <v>535800</v>
      </c>
      <c r="F3" s="2" t="s">
        <v>42</v>
      </c>
      <c r="G3" s="2" t="s">
        <v>43</v>
      </c>
      <c r="H3" s="1">
        <v>399600</v>
      </c>
      <c r="I3" s="1">
        <v>535800</v>
      </c>
      <c r="K3" s="2" t="s">
        <v>45</v>
      </c>
      <c r="L3" s="1">
        <v>51000</v>
      </c>
      <c r="M3" s="1">
        <v>130000</v>
      </c>
    </row>
    <row r="4" spans="1:13" ht="13.5" hidden="1" customHeight="1">
      <c r="C4" s="2" t="s">
        <v>46</v>
      </c>
      <c r="D4" s="1">
        <v>800400</v>
      </c>
      <c r="E4" s="1">
        <v>535800</v>
      </c>
      <c r="G4" s="2" t="s">
        <v>47</v>
      </c>
      <c r="H4" s="1">
        <v>399600</v>
      </c>
      <c r="I4" s="1">
        <v>267900</v>
      </c>
    </row>
    <row r="5" spans="1:13" ht="13.5" hidden="1" customHeight="1">
      <c r="B5" s="2" t="s">
        <v>47</v>
      </c>
      <c r="C5" s="2" t="s">
        <v>44</v>
      </c>
      <c r="D5" s="1">
        <v>350400</v>
      </c>
      <c r="E5" s="1">
        <v>267900</v>
      </c>
      <c r="F5" s="2" t="s">
        <v>48</v>
      </c>
      <c r="G5" s="2" t="s">
        <v>43</v>
      </c>
      <c r="H5" s="1">
        <v>510000</v>
      </c>
      <c r="I5" s="1">
        <v>700000</v>
      </c>
    </row>
    <row r="6" spans="1:13" ht="13.5" hidden="1" customHeight="1">
      <c r="C6" s="2" t="s">
        <v>46</v>
      </c>
      <c r="D6" s="1">
        <v>800400</v>
      </c>
      <c r="E6" s="1">
        <v>267900</v>
      </c>
      <c r="G6" s="2" t="s">
        <v>47</v>
      </c>
      <c r="H6" s="1">
        <v>510000</v>
      </c>
      <c r="I6" s="1">
        <v>360000</v>
      </c>
    </row>
    <row r="7" spans="1:13" ht="13.5" hidden="1" customHeight="1">
      <c r="A7" s="2" t="s">
        <v>48</v>
      </c>
      <c r="B7" s="2" t="s">
        <v>43</v>
      </c>
      <c r="C7" s="2" t="s">
        <v>44</v>
      </c>
      <c r="D7" s="1">
        <v>459600</v>
      </c>
      <c r="E7" s="1">
        <v>700000</v>
      </c>
      <c r="F7" s="2" t="s">
        <v>49</v>
      </c>
      <c r="G7" s="2" t="s">
        <v>43</v>
      </c>
      <c r="H7" s="1">
        <v>399600</v>
      </c>
      <c r="I7" s="1">
        <v>390000</v>
      </c>
    </row>
    <row r="8" spans="1:13" ht="13.5" hidden="1" customHeight="1">
      <c r="C8" s="2" t="s">
        <v>46</v>
      </c>
      <c r="D8" s="1">
        <v>909600</v>
      </c>
      <c r="E8" s="1">
        <v>700000</v>
      </c>
      <c r="G8" s="2" t="s">
        <v>47</v>
      </c>
      <c r="H8" s="1">
        <v>399600</v>
      </c>
      <c r="I8" s="1">
        <v>195000</v>
      </c>
    </row>
    <row r="9" spans="1:13" ht="13.5" hidden="1" customHeight="1">
      <c r="B9" s="2" t="s">
        <v>47</v>
      </c>
      <c r="C9" s="2" t="s">
        <v>44</v>
      </c>
      <c r="D9" s="1">
        <v>459600</v>
      </c>
      <c r="E9" s="1">
        <v>360000</v>
      </c>
      <c r="F9" s="2" t="s">
        <v>50</v>
      </c>
      <c r="G9" s="2" t="s">
        <v>43</v>
      </c>
      <c r="H9" s="1">
        <v>510000</v>
      </c>
      <c r="I9" s="1">
        <v>620000</v>
      </c>
    </row>
    <row r="10" spans="1:13" ht="13.5" hidden="1" customHeight="1">
      <c r="C10" s="2" t="s">
        <v>46</v>
      </c>
      <c r="D10" s="1">
        <v>909600</v>
      </c>
      <c r="E10" s="1">
        <v>360000</v>
      </c>
      <c r="G10" s="2" t="s">
        <v>47</v>
      </c>
      <c r="H10" s="1">
        <v>510000</v>
      </c>
      <c r="I10" s="1">
        <v>360000</v>
      </c>
    </row>
    <row r="11" spans="1:13" ht="13.5" hidden="1" customHeight="1">
      <c r="A11" s="2" t="s">
        <v>49</v>
      </c>
      <c r="B11" s="2" t="s">
        <v>43</v>
      </c>
      <c r="C11" s="2" t="s">
        <v>44</v>
      </c>
      <c r="D11" s="1">
        <v>350400</v>
      </c>
      <c r="E11" s="1">
        <v>390000</v>
      </c>
      <c r="F11" s="2" t="s">
        <v>51</v>
      </c>
      <c r="G11" s="2" t="s">
        <v>52</v>
      </c>
      <c r="H11" s="1">
        <v>309600</v>
      </c>
      <c r="I11" s="1">
        <v>234600</v>
      </c>
    </row>
    <row r="12" spans="1:13" ht="13.5" hidden="1" customHeight="1">
      <c r="C12" s="2" t="s">
        <v>46</v>
      </c>
      <c r="D12" s="1">
        <v>800400</v>
      </c>
      <c r="E12" s="1">
        <v>390000</v>
      </c>
      <c r="F12" s="2" t="s">
        <v>53</v>
      </c>
      <c r="G12" s="2" t="s">
        <v>52</v>
      </c>
      <c r="H12" s="1">
        <v>420000</v>
      </c>
      <c r="I12" s="1">
        <v>700000</v>
      </c>
    </row>
    <row r="13" spans="1:13" ht="13.5" hidden="1" customHeight="1">
      <c r="B13" s="2" t="s">
        <v>47</v>
      </c>
      <c r="C13" s="2" t="s">
        <v>44</v>
      </c>
      <c r="D13" s="1">
        <v>350400</v>
      </c>
      <c r="E13" s="1">
        <v>195000</v>
      </c>
      <c r="F13" s="2" t="s">
        <v>54</v>
      </c>
      <c r="G13" s="2" t="s">
        <v>55</v>
      </c>
      <c r="H13" s="1">
        <v>399600</v>
      </c>
      <c r="I13" s="1">
        <v>166800</v>
      </c>
    </row>
    <row r="14" spans="1:13" ht="13.5" hidden="1" customHeight="1">
      <c r="C14" s="2" t="s">
        <v>46</v>
      </c>
      <c r="D14" s="1">
        <v>800400</v>
      </c>
      <c r="E14" s="1">
        <v>195000</v>
      </c>
      <c r="G14" s="2" t="s">
        <v>47</v>
      </c>
      <c r="H14" s="1">
        <v>399600</v>
      </c>
      <c r="I14" s="1">
        <v>83400</v>
      </c>
    </row>
    <row r="15" spans="1:13" ht="13.5" hidden="1" customHeight="1">
      <c r="A15" s="2" t="s">
        <v>50</v>
      </c>
      <c r="B15" s="2" t="s">
        <v>43</v>
      </c>
      <c r="C15" s="2" t="s">
        <v>44</v>
      </c>
      <c r="D15" s="1">
        <v>459600</v>
      </c>
      <c r="E15" s="1">
        <v>620000</v>
      </c>
      <c r="F15" s="2" t="s">
        <v>56</v>
      </c>
      <c r="G15" s="2" t="s">
        <v>55</v>
      </c>
      <c r="H15" s="1">
        <v>510000</v>
      </c>
      <c r="I15" s="1">
        <v>590000</v>
      </c>
    </row>
    <row r="16" spans="1:13" ht="13.5" hidden="1" customHeight="1">
      <c r="C16" s="2" t="s">
        <v>46</v>
      </c>
      <c r="D16" s="1">
        <v>909600</v>
      </c>
      <c r="E16" s="1">
        <v>620000</v>
      </c>
      <c r="G16" s="2" t="s">
        <v>47</v>
      </c>
      <c r="H16" s="1">
        <v>510000</v>
      </c>
      <c r="I16" s="1">
        <v>390000</v>
      </c>
    </row>
    <row r="17" spans="1:5" ht="13.5" hidden="1" customHeight="1">
      <c r="B17" s="2" t="s">
        <v>47</v>
      </c>
      <c r="C17" s="2" t="s">
        <v>44</v>
      </c>
      <c r="D17" s="1">
        <v>459600</v>
      </c>
      <c r="E17" s="1">
        <v>360000</v>
      </c>
    </row>
    <row r="18" spans="1:5" ht="13.5" hidden="1" customHeight="1">
      <c r="C18" s="2" t="s">
        <v>46</v>
      </c>
      <c r="D18" s="1">
        <v>909600</v>
      </c>
      <c r="E18" s="1">
        <v>360000</v>
      </c>
    </row>
    <row r="19" spans="1:5" ht="13.5" hidden="1" customHeight="1">
      <c r="A19" s="2" t="s">
        <v>51</v>
      </c>
      <c r="B19" s="2" t="s">
        <v>52</v>
      </c>
      <c r="C19" s="2" t="s">
        <v>44</v>
      </c>
      <c r="D19" s="1">
        <v>210000</v>
      </c>
      <c r="E19" s="1">
        <v>234600</v>
      </c>
    </row>
    <row r="20" spans="1:5" ht="13.5" hidden="1" customHeight="1">
      <c r="C20" s="2" t="s">
        <v>46</v>
      </c>
      <c r="D20" s="1">
        <v>410400</v>
      </c>
      <c r="E20" s="1">
        <v>234600</v>
      </c>
    </row>
    <row r="21" spans="1:5" ht="13.5" hidden="1" customHeight="1">
      <c r="A21" s="2" t="s">
        <v>53</v>
      </c>
      <c r="B21" s="2" t="s">
        <v>52</v>
      </c>
      <c r="C21" s="2" t="s">
        <v>44</v>
      </c>
      <c r="D21" s="1">
        <v>320400</v>
      </c>
      <c r="E21" s="1">
        <v>700000</v>
      </c>
    </row>
    <row r="22" spans="1:5" ht="13.5" hidden="1" customHeight="1">
      <c r="C22" s="2" t="s">
        <v>46</v>
      </c>
      <c r="D22" s="1">
        <v>519600</v>
      </c>
      <c r="E22" s="1">
        <v>700000</v>
      </c>
    </row>
    <row r="23" spans="1:5" ht="13.5" hidden="1" customHeight="1">
      <c r="A23" s="2" t="s">
        <v>54</v>
      </c>
      <c r="B23" s="2" t="s">
        <v>55</v>
      </c>
      <c r="C23" s="2" t="s">
        <v>44</v>
      </c>
      <c r="D23" s="1">
        <v>350400</v>
      </c>
      <c r="E23" s="1">
        <v>166800</v>
      </c>
    </row>
    <row r="24" spans="1:5" ht="13.5" hidden="1" customHeight="1">
      <c r="C24" s="2" t="s">
        <v>46</v>
      </c>
      <c r="D24" s="1">
        <v>800400</v>
      </c>
      <c r="E24" s="1">
        <v>166800</v>
      </c>
    </row>
    <row r="25" spans="1:5" ht="13.5" hidden="1" customHeight="1">
      <c r="B25" s="2" t="s">
        <v>47</v>
      </c>
      <c r="C25" s="2" t="s">
        <v>44</v>
      </c>
      <c r="D25" s="1">
        <v>350400</v>
      </c>
      <c r="E25" s="1">
        <v>83400</v>
      </c>
    </row>
    <row r="26" spans="1:5" ht="13.5" hidden="1" customHeight="1">
      <c r="C26" s="2" t="s">
        <v>46</v>
      </c>
      <c r="D26" s="1">
        <v>800400</v>
      </c>
      <c r="E26" s="1">
        <v>83400</v>
      </c>
    </row>
    <row r="27" spans="1:5" ht="13.5" hidden="1" customHeight="1">
      <c r="A27" s="2" t="s">
        <v>56</v>
      </c>
      <c r="B27" s="2" t="s">
        <v>55</v>
      </c>
      <c r="C27" s="2" t="s">
        <v>44</v>
      </c>
      <c r="D27" s="1">
        <v>459600</v>
      </c>
      <c r="E27" s="1">
        <v>590000</v>
      </c>
    </row>
    <row r="28" spans="1:5" ht="13.5" hidden="1" customHeight="1">
      <c r="C28" s="2" t="s">
        <v>46</v>
      </c>
      <c r="D28" s="1">
        <v>909600</v>
      </c>
      <c r="E28" s="1">
        <v>590000</v>
      </c>
    </row>
    <row r="29" spans="1:5" ht="13.5" hidden="1" customHeight="1">
      <c r="B29" s="2" t="s">
        <v>47</v>
      </c>
      <c r="C29" s="2" t="s">
        <v>44</v>
      </c>
      <c r="D29" s="1">
        <v>459600</v>
      </c>
      <c r="E29" s="1">
        <v>390000</v>
      </c>
    </row>
    <row r="30" spans="1:5" ht="13.5" hidden="1" customHeight="1">
      <c r="C30" s="2" t="s">
        <v>46</v>
      </c>
      <c r="D30" s="1">
        <v>909600</v>
      </c>
      <c r="E30" s="1">
        <v>390000</v>
      </c>
    </row>
    <row r="31" spans="1:5" ht="14" hidden="1" customHeight="1"/>
    <row r="32" spans="1:5" ht="13.5" hidden="1" customHeight="1">
      <c r="A32" s="2" t="s">
        <v>57</v>
      </c>
      <c r="E32" s="2" t="s">
        <v>58</v>
      </c>
    </row>
    <row r="33" spans="1:8" ht="13.5" hidden="1" customHeight="1">
      <c r="A33" s="2" t="s">
        <v>42</v>
      </c>
      <c r="B33" s="2" t="s">
        <v>43</v>
      </c>
      <c r="C33" s="1">
        <v>282000</v>
      </c>
      <c r="E33" s="2" t="s">
        <v>42</v>
      </c>
      <c r="F33" s="2" t="s">
        <v>43</v>
      </c>
      <c r="G33" s="1">
        <v>350400</v>
      </c>
      <c r="H33" s="1">
        <v>535800</v>
      </c>
    </row>
    <row r="34" spans="1:8" ht="13.5" hidden="1" customHeight="1">
      <c r="B34" s="2" t="s">
        <v>47</v>
      </c>
      <c r="C34" s="1">
        <v>141000</v>
      </c>
      <c r="F34" s="2" t="s">
        <v>47</v>
      </c>
      <c r="G34" s="1">
        <v>350400</v>
      </c>
      <c r="H34" s="1">
        <v>267900</v>
      </c>
    </row>
    <row r="35" spans="1:8" ht="13.5" hidden="1" customHeight="1">
      <c r="A35" s="2" t="s">
        <v>48</v>
      </c>
      <c r="B35" s="2" t="s">
        <v>43</v>
      </c>
      <c r="C35" s="1">
        <v>260000</v>
      </c>
      <c r="E35" s="2" t="s">
        <v>48</v>
      </c>
      <c r="F35" s="2" t="s">
        <v>43</v>
      </c>
      <c r="G35" s="1">
        <v>459600</v>
      </c>
      <c r="H35" s="1">
        <v>700000</v>
      </c>
    </row>
    <row r="36" spans="1:8" ht="13.5" hidden="1" customHeight="1">
      <c r="B36" s="2" t="s">
        <v>47</v>
      </c>
      <c r="C36" s="1">
        <v>140000</v>
      </c>
      <c r="F36" s="2" t="s">
        <v>47</v>
      </c>
      <c r="G36" s="1">
        <v>459600</v>
      </c>
      <c r="H36" s="1">
        <v>360000</v>
      </c>
    </row>
    <row r="37" spans="1:8" ht="13.5" hidden="1" customHeight="1">
      <c r="A37" s="2" t="s">
        <v>49</v>
      </c>
      <c r="B37" s="2" t="s">
        <v>43</v>
      </c>
      <c r="C37" s="1">
        <v>169200</v>
      </c>
      <c r="E37" s="2" t="s">
        <v>49</v>
      </c>
      <c r="F37" s="2" t="s">
        <v>43</v>
      </c>
      <c r="G37" s="1">
        <v>350400</v>
      </c>
      <c r="H37" s="1">
        <v>390000</v>
      </c>
    </row>
    <row r="38" spans="1:8" ht="13.5" hidden="1" customHeight="1">
      <c r="B38" s="2" t="s">
        <v>47</v>
      </c>
      <c r="C38" s="1">
        <v>84600</v>
      </c>
      <c r="F38" s="2" t="s">
        <v>47</v>
      </c>
      <c r="G38" s="1">
        <v>350400</v>
      </c>
      <c r="H38" s="1">
        <v>195000</v>
      </c>
    </row>
    <row r="39" spans="1:8" ht="13.5" hidden="1" customHeight="1">
      <c r="A39" s="2" t="s">
        <v>50</v>
      </c>
      <c r="B39" s="2" t="s">
        <v>43</v>
      </c>
      <c r="C39" s="1">
        <v>250000</v>
      </c>
      <c r="E39" s="2" t="s">
        <v>50</v>
      </c>
      <c r="F39" s="2" t="s">
        <v>43</v>
      </c>
      <c r="G39" s="1">
        <v>459600</v>
      </c>
      <c r="H39" s="1">
        <v>620000</v>
      </c>
    </row>
    <row r="40" spans="1:8" ht="13.5" hidden="1" customHeight="1">
      <c r="B40" s="2" t="s">
        <v>47</v>
      </c>
      <c r="C40" s="1">
        <v>170000</v>
      </c>
      <c r="F40" s="2" t="s">
        <v>47</v>
      </c>
      <c r="G40" s="1">
        <v>459600</v>
      </c>
      <c r="H40" s="1">
        <v>360000</v>
      </c>
    </row>
    <row r="41" spans="1:8" ht="13.5" hidden="1" customHeight="1">
      <c r="A41" s="2" t="s">
        <v>51</v>
      </c>
      <c r="B41" s="2" t="s">
        <v>52</v>
      </c>
      <c r="C41" s="1">
        <v>84600</v>
      </c>
      <c r="E41" s="2" t="s">
        <v>51</v>
      </c>
      <c r="F41" s="2" t="s">
        <v>52</v>
      </c>
      <c r="G41" s="1">
        <v>210000</v>
      </c>
      <c r="H41" s="1">
        <v>234600</v>
      </c>
    </row>
    <row r="42" spans="1:8" ht="13.5" hidden="1" customHeight="1">
      <c r="A42" s="2" t="s">
        <v>53</v>
      </c>
      <c r="B42" s="2" t="s">
        <v>52</v>
      </c>
      <c r="C42" s="1">
        <v>130000</v>
      </c>
      <c r="E42" s="2" t="s">
        <v>53</v>
      </c>
      <c r="F42" s="2" t="s">
        <v>52</v>
      </c>
      <c r="G42" s="1">
        <v>320400</v>
      </c>
      <c r="H42" s="1">
        <v>700000</v>
      </c>
    </row>
    <row r="43" spans="1:8" ht="13.5" hidden="1" customHeight="1">
      <c r="A43" s="2" t="s">
        <v>54</v>
      </c>
      <c r="B43" s="2" t="s">
        <v>55</v>
      </c>
      <c r="C43" s="1">
        <v>70000</v>
      </c>
      <c r="E43" s="2" t="s">
        <v>54</v>
      </c>
      <c r="F43" s="2" t="s">
        <v>55</v>
      </c>
      <c r="G43" s="1">
        <v>350400</v>
      </c>
      <c r="H43" s="1">
        <v>166800</v>
      </c>
    </row>
    <row r="44" spans="1:8" ht="13.5" hidden="1" customHeight="1">
      <c r="B44" s="2" t="s">
        <v>47</v>
      </c>
      <c r="C44" s="1">
        <v>35000</v>
      </c>
      <c r="F44" s="2" t="s">
        <v>47</v>
      </c>
      <c r="G44" s="1">
        <v>350400</v>
      </c>
      <c r="H44" s="1">
        <v>83400</v>
      </c>
    </row>
    <row r="45" spans="1:8" ht="13.5" hidden="1" customHeight="1">
      <c r="A45" s="2" t="s">
        <v>56</v>
      </c>
      <c r="B45" s="2" t="s">
        <v>55</v>
      </c>
      <c r="C45" s="1">
        <v>160000</v>
      </c>
      <c r="E45" s="2" t="s">
        <v>56</v>
      </c>
      <c r="F45" s="2" t="s">
        <v>55</v>
      </c>
      <c r="G45" s="1">
        <v>459600</v>
      </c>
      <c r="H45" s="1">
        <v>590000</v>
      </c>
    </row>
    <row r="46" spans="1:8" ht="13.5" hidden="1" customHeight="1">
      <c r="B46" s="2" t="s">
        <v>47</v>
      </c>
      <c r="C46" s="1">
        <v>140000</v>
      </c>
      <c r="F46" s="2" t="s">
        <v>47</v>
      </c>
      <c r="G46" s="1">
        <v>459600</v>
      </c>
      <c r="H46" s="1">
        <v>390000</v>
      </c>
    </row>
    <row r="47" spans="1:8" ht="13.5" hidden="1" customHeight="1">
      <c r="A47" s="2" t="s">
        <v>59</v>
      </c>
      <c r="C47" s="1">
        <v>30000</v>
      </c>
      <c r="E47" s="2" t="s">
        <v>59</v>
      </c>
      <c r="G47" s="1">
        <v>51000</v>
      </c>
      <c r="H47" s="1">
        <v>130000</v>
      </c>
    </row>
  </sheetData>
  <sheetProtection algorithmName="SHA-512" hashValue="qA2A3YgHAl/91XHThZSrra2S4ziy9H1AVI6IGV7fcy48Q0jh7D+Un/akqSK7+JLhLDvLYruBQsY8v3MbHyAAMA==" saltValue="vrTxh14QrujAqvJVX6QKKg==" spinCount="100000" sheet="1" selectLockedCells="1"/>
  <phoneticPr fontId="15"/>
  <pageMargins left="0.7" right="0.7" top="0.75" bottom="0.75" header="0.511811023622047" footer="0.511811023622047"/>
  <pageSetup paperSize="9" orientation="portrait" horizontalDpi="300" verticalDpi="300"/>
</worksheet>
</file>

<file path=docMetadata/LabelInfo.xml><?xml version="1.0" encoding="utf-8"?>
<clbl:labelList xmlns:clbl="http://schemas.microsoft.com/office/2020/mipLabelMetadata">
  <clbl:label id="{41879053-20ac-4b62-a672-4f98ae1562a7}" enabled="0" method="" siteId="{41879053-20ac-4b62-a672-4f98ae1562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ご利用案内（はじめに）</vt:lpstr>
      <vt:lpstr>シミュレーター</vt:lpstr>
      <vt:lpstr>Sheet2</vt:lpstr>
      <vt:lpstr>シミュレーター!Print_Area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増井　俊一</dc:creator>
  <cp:keywords/>
  <dc:description/>
  <cp:lastModifiedBy>増井　俊一</cp:lastModifiedBy>
  <cp:revision>0</cp:revision>
  <dcterms:created xsi:type="dcterms:W3CDTF">2026-08-03T00:35:38Z</dcterms:created>
  <dcterms:modified xsi:type="dcterms:W3CDTF">2026-08-07T02:16:00Z</dcterms:modified>
  <cp:category/>
  <cp:contentStatus/>
</cp:coreProperties>
</file>